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work\gever\2_erheb\15_bildung\3_ssp\2_15_3_g_2024_sspBE_2024-25\c_erhebung\excel-tool\vorlage\"/>
    </mc:Choice>
  </mc:AlternateContent>
  <bookViews>
    <workbookView xWindow="-20" yWindow="6140" windowWidth="19190" windowHeight="6200" tabRatio="670" activeTab="1"/>
  </bookViews>
  <sheets>
    <sheet name="Mode d'emploi" sheetId="1" r:id="rId1"/>
    <sheet name="Livraison" sheetId="2" r:id="rId2"/>
    <sheet name="Personnes" sheetId="3" r:id="rId3"/>
    <sheet name="Activités" sheetId="4" r:id="rId4"/>
    <sheet name="Fichier d'export" sheetId="5" r:id="rId5"/>
    <sheet name="Ct" sheetId="6" r:id="rId6"/>
    <sheet name="CatID" sheetId="7" r:id="rId7"/>
    <sheet name="Sexe" sheetId="8" r:id="rId8"/>
    <sheet name="Nat" sheetId="9" r:id="rId9"/>
    <sheet name="Cat pers" sheetId="10" r:id="rId10"/>
    <sheet name="Type contrat" sheetId="11" r:id="rId11"/>
    <sheet name="DipQual" sheetId="12" r:id="rId12"/>
    <sheet name="Inst" sheetId="13" r:id="rId13"/>
    <sheet name="Inst suppl." sheetId="16" r:id="rId14"/>
    <sheet name="TEns" sheetId="14" r:id="rId15"/>
    <sheet name="TEns suppl." sheetId="17" r:id="rId16"/>
    <sheet name="Nomen.complète" sheetId="15" r:id="rId17"/>
  </sheets>
  <definedNames>
    <definedName name="codeaav">'Type contrat'!$A$4:$A$7</definedName>
    <definedName name="codecatidpers">CatID!$A$4:$A$20</definedName>
    <definedName name="codedipqual">DipQual!$A$4:$A$21</definedName>
    <definedName name="codeinst">Inst!$B$4:$B$970</definedName>
    <definedName name="codekt" localSheetId="16">Nomen.complète!$A$4:$A$32</definedName>
    <definedName name="codekt">Ct!$A$4:$A$32</definedName>
    <definedName name="codenat">Nat!$A$4:$A$319</definedName>
    <definedName name="codeperskat">'Cat pers'!$A$4:$A$13</definedName>
    <definedName name="codeschartkla">TEns!$A$4:$A$170</definedName>
    <definedName name="codesex">Sexe!$A$4:$A$5</definedName>
    <definedName name="ctrlnat">Personnes!$P$12:$P$411</definedName>
    <definedName name="ctrlsex">Personnes!$O$12:$O$411</definedName>
    <definedName name="libaav">'Type contrat'!$B$4:$B$7</definedName>
    <definedName name="libcatidinst">Inst!$A$4:$A$970</definedName>
    <definedName name="libcatidpers">CatID!$B$4:$B$20</definedName>
    <definedName name="libdipqual">DipQual!$B$4:$B$21</definedName>
    <definedName name="libinst">Inst!$D$4:$D$970</definedName>
    <definedName name="libkt" localSheetId="16">Nomen.complète!$B$4:$B$32</definedName>
    <definedName name="libkt">Ct!$B$4:$B$32</definedName>
    <definedName name="libktabb">Ct!$C$4:$C$32</definedName>
    <definedName name="libnat">Nat!$B$4:$B$319</definedName>
    <definedName name="libperskat">'Cat pers'!$B$4:$B$13</definedName>
    <definedName name="libschartkla">TEns!$B$4:$B$170</definedName>
    <definedName name="libsex">Sexe!$B$4:$B$5</definedName>
    <definedName name="persid">Personnes!$J$12:$J$411</definedName>
    <definedName name="pgebdat">Personnes!$G$12:$G$411</definedName>
    <definedName name="pid">Personnes!$E$12:$E$411</definedName>
    <definedName name="pjis">Personnes!$I$12:$I$411</definedName>
    <definedName name="pkatid">Personnes!$D$12:$D$411</definedName>
    <definedName name="pname">Personnes!$B$12:$B$411</definedName>
    <definedName name="pnat">Personnes!$H$12:$H$411</definedName>
    <definedName name="psex">Personnes!$F$12:$F$411</definedName>
    <definedName name="psurname">Personnes!$C$12:$C$411</definedName>
    <definedName name="valbvzmax">TEns!$D$4:$D$170</definedName>
    <definedName name="valbvzmin">TEns!$C$4:$C$170</definedName>
  </definedNames>
  <calcPr calcId="162913"/>
</workbook>
</file>

<file path=xl/calcChain.xml><?xml version="1.0" encoding="utf-8"?>
<calcChain xmlns="http://schemas.openxmlformats.org/spreadsheetml/2006/main">
  <c r="T13" i="3" l="1"/>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104" i="3"/>
  <c r="T105" i="3"/>
  <c r="T106" i="3"/>
  <c r="T107" i="3"/>
  <c r="T108" i="3"/>
  <c r="T109" i="3"/>
  <c r="T110" i="3"/>
  <c r="T111" i="3"/>
  <c r="T112" i="3"/>
  <c r="T113" i="3"/>
  <c r="T114" i="3"/>
  <c r="T115" i="3"/>
  <c r="T116" i="3"/>
  <c r="T117" i="3"/>
  <c r="T118" i="3"/>
  <c r="T119" i="3"/>
  <c r="T120" i="3"/>
  <c r="T121" i="3"/>
  <c r="T122" i="3"/>
  <c r="T123" i="3"/>
  <c r="T124" i="3"/>
  <c r="T125" i="3"/>
  <c r="T126" i="3"/>
  <c r="T127" i="3"/>
  <c r="T128" i="3"/>
  <c r="T129" i="3"/>
  <c r="T130" i="3"/>
  <c r="T131" i="3"/>
  <c r="T132" i="3"/>
  <c r="T133" i="3"/>
  <c r="T134" i="3"/>
  <c r="T135" i="3"/>
  <c r="T136" i="3"/>
  <c r="T137" i="3"/>
  <c r="T138" i="3"/>
  <c r="T139" i="3"/>
  <c r="T140" i="3"/>
  <c r="T141" i="3"/>
  <c r="T142" i="3"/>
  <c r="T143" i="3"/>
  <c r="T144" i="3"/>
  <c r="T145" i="3"/>
  <c r="T146" i="3"/>
  <c r="T147" i="3"/>
  <c r="T148" i="3"/>
  <c r="T149" i="3"/>
  <c r="T150" i="3"/>
  <c r="T151" i="3"/>
  <c r="T152" i="3"/>
  <c r="T153" i="3"/>
  <c r="T154" i="3"/>
  <c r="T155" i="3"/>
  <c r="T156" i="3"/>
  <c r="T157" i="3"/>
  <c r="T158" i="3"/>
  <c r="T159" i="3"/>
  <c r="T160" i="3"/>
  <c r="T161" i="3"/>
  <c r="T162" i="3"/>
  <c r="T163" i="3"/>
  <c r="T164" i="3"/>
  <c r="T165" i="3"/>
  <c r="T166" i="3"/>
  <c r="T167" i="3"/>
  <c r="T168" i="3"/>
  <c r="T169" i="3"/>
  <c r="T170" i="3"/>
  <c r="T171" i="3"/>
  <c r="T172" i="3"/>
  <c r="T173" i="3"/>
  <c r="T174" i="3"/>
  <c r="T175" i="3"/>
  <c r="T176" i="3"/>
  <c r="T177" i="3"/>
  <c r="T178" i="3"/>
  <c r="T179" i="3"/>
  <c r="T180" i="3"/>
  <c r="T181" i="3"/>
  <c r="T182" i="3"/>
  <c r="T183" i="3"/>
  <c r="T184" i="3"/>
  <c r="T185" i="3"/>
  <c r="T186" i="3"/>
  <c r="T187" i="3"/>
  <c r="T188" i="3"/>
  <c r="T189" i="3"/>
  <c r="T190" i="3"/>
  <c r="T191" i="3"/>
  <c r="T192" i="3"/>
  <c r="T193" i="3"/>
  <c r="T194" i="3"/>
  <c r="T195" i="3"/>
  <c r="T196" i="3"/>
  <c r="T197" i="3"/>
  <c r="T198" i="3"/>
  <c r="T199" i="3"/>
  <c r="T200" i="3"/>
  <c r="T201" i="3"/>
  <c r="T202" i="3"/>
  <c r="T203" i="3"/>
  <c r="T204" i="3"/>
  <c r="T205" i="3"/>
  <c r="T206" i="3"/>
  <c r="T207" i="3"/>
  <c r="T208" i="3"/>
  <c r="T209" i="3"/>
  <c r="T210" i="3"/>
  <c r="T211" i="3"/>
  <c r="T212" i="3"/>
  <c r="T213" i="3"/>
  <c r="T214" i="3"/>
  <c r="T215" i="3"/>
  <c r="T216" i="3"/>
  <c r="T217" i="3"/>
  <c r="T218" i="3"/>
  <c r="T219" i="3"/>
  <c r="T220" i="3"/>
  <c r="T221" i="3"/>
  <c r="T222" i="3"/>
  <c r="T223" i="3"/>
  <c r="T224" i="3"/>
  <c r="T225" i="3"/>
  <c r="T226" i="3"/>
  <c r="T227" i="3"/>
  <c r="T228" i="3"/>
  <c r="T229" i="3"/>
  <c r="T230" i="3"/>
  <c r="T231" i="3"/>
  <c r="T232" i="3"/>
  <c r="T233" i="3"/>
  <c r="T234" i="3"/>
  <c r="T235" i="3"/>
  <c r="T236" i="3"/>
  <c r="T237" i="3"/>
  <c r="T238" i="3"/>
  <c r="T239" i="3"/>
  <c r="T240" i="3"/>
  <c r="T241" i="3"/>
  <c r="T242" i="3"/>
  <c r="T243" i="3"/>
  <c r="T244" i="3"/>
  <c r="T245" i="3"/>
  <c r="T246" i="3"/>
  <c r="T247" i="3"/>
  <c r="T248" i="3"/>
  <c r="T249" i="3"/>
  <c r="T250" i="3"/>
  <c r="T251" i="3"/>
  <c r="T252" i="3"/>
  <c r="T253" i="3"/>
  <c r="T254" i="3"/>
  <c r="T255" i="3"/>
  <c r="T256" i="3"/>
  <c r="T257" i="3"/>
  <c r="T258" i="3"/>
  <c r="T259" i="3"/>
  <c r="T260" i="3"/>
  <c r="T261" i="3"/>
  <c r="T262" i="3"/>
  <c r="T263" i="3"/>
  <c r="T264" i="3"/>
  <c r="T265" i="3"/>
  <c r="T266" i="3"/>
  <c r="T267" i="3"/>
  <c r="T268" i="3"/>
  <c r="T269" i="3"/>
  <c r="T270" i="3"/>
  <c r="T271" i="3"/>
  <c r="T272" i="3"/>
  <c r="T273" i="3"/>
  <c r="T274" i="3"/>
  <c r="T275" i="3"/>
  <c r="T276" i="3"/>
  <c r="T277" i="3"/>
  <c r="T278" i="3"/>
  <c r="T279" i="3"/>
  <c r="T280" i="3"/>
  <c r="T281" i="3"/>
  <c r="T282" i="3"/>
  <c r="T283" i="3"/>
  <c r="T284" i="3"/>
  <c r="T285" i="3"/>
  <c r="T286" i="3"/>
  <c r="T287" i="3"/>
  <c r="T288" i="3"/>
  <c r="T289" i="3"/>
  <c r="T290" i="3"/>
  <c r="T291" i="3"/>
  <c r="T292" i="3"/>
  <c r="T293" i="3"/>
  <c r="T294" i="3"/>
  <c r="T295" i="3"/>
  <c r="T296" i="3"/>
  <c r="T297" i="3"/>
  <c r="T298" i="3"/>
  <c r="T299" i="3"/>
  <c r="T300" i="3"/>
  <c r="T301" i="3"/>
  <c r="T302" i="3"/>
  <c r="T303" i="3"/>
  <c r="T304" i="3"/>
  <c r="T305" i="3"/>
  <c r="T306" i="3"/>
  <c r="T307" i="3"/>
  <c r="T308" i="3"/>
  <c r="T309" i="3"/>
  <c r="T310" i="3"/>
  <c r="T311" i="3"/>
  <c r="T312" i="3"/>
  <c r="T313" i="3"/>
  <c r="T314" i="3"/>
  <c r="T315" i="3"/>
  <c r="T316" i="3"/>
  <c r="T317" i="3"/>
  <c r="T318" i="3"/>
  <c r="T319" i="3"/>
  <c r="T320" i="3"/>
  <c r="T321" i="3"/>
  <c r="T322" i="3"/>
  <c r="T323" i="3"/>
  <c r="T324" i="3"/>
  <c r="T325" i="3"/>
  <c r="T326" i="3"/>
  <c r="T327" i="3"/>
  <c r="T328" i="3"/>
  <c r="T329" i="3"/>
  <c r="T330" i="3"/>
  <c r="T331" i="3"/>
  <c r="T332" i="3"/>
  <c r="T333" i="3"/>
  <c r="T334" i="3"/>
  <c r="T335" i="3"/>
  <c r="T336" i="3"/>
  <c r="T337" i="3"/>
  <c r="T338" i="3"/>
  <c r="T339" i="3"/>
  <c r="T340" i="3"/>
  <c r="T341" i="3"/>
  <c r="T342" i="3"/>
  <c r="T343" i="3"/>
  <c r="T344" i="3"/>
  <c r="T345" i="3"/>
  <c r="T346" i="3"/>
  <c r="T347" i="3"/>
  <c r="T348" i="3"/>
  <c r="T349" i="3"/>
  <c r="T350" i="3"/>
  <c r="T351" i="3"/>
  <c r="T352" i="3"/>
  <c r="T353" i="3"/>
  <c r="T354" i="3"/>
  <c r="T355" i="3"/>
  <c r="T356" i="3"/>
  <c r="T357" i="3"/>
  <c r="T358" i="3"/>
  <c r="T359" i="3"/>
  <c r="T360" i="3"/>
  <c r="T361" i="3"/>
  <c r="T362" i="3"/>
  <c r="T363" i="3"/>
  <c r="T364" i="3"/>
  <c r="T365" i="3"/>
  <c r="T366" i="3"/>
  <c r="T367" i="3"/>
  <c r="T368" i="3"/>
  <c r="T369" i="3"/>
  <c r="T370" i="3"/>
  <c r="T371" i="3"/>
  <c r="T372" i="3"/>
  <c r="T373" i="3"/>
  <c r="T374" i="3"/>
  <c r="T375" i="3"/>
  <c r="T376" i="3"/>
  <c r="T377" i="3"/>
  <c r="T378" i="3"/>
  <c r="T379" i="3"/>
  <c r="T380" i="3"/>
  <c r="T381" i="3"/>
  <c r="T382" i="3"/>
  <c r="T383" i="3"/>
  <c r="T384" i="3"/>
  <c r="T385" i="3"/>
  <c r="T386" i="3"/>
  <c r="T387" i="3"/>
  <c r="T388" i="3"/>
  <c r="T389" i="3"/>
  <c r="T390" i="3"/>
  <c r="T391" i="3"/>
  <c r="T392" i="3"/>
  <c r="T393" i="3"/>
  <c r="T394" i="3"/>
  <c r="T395" i="3"/>
  <c r="T396" i="3"/>
  <c r="T397" i="3"/>
  <c r="T398" i="3"/>
  <c r="T399" i="3"/>
  <c r="T400" i="3"/>
  <c r="T401" i="3"/>
  <c r="T402" i="3"/>
  <c r="T403" i="3"/>
  <c r="T404" i="3"/>
  <c r="T405" i="3"/>
  <c r="T406" i="3"/>
  <c r="T407" i="3"/>
  <c r="T408" i="3"/>
  <c r="T409" i="3"/>
  <c r="T410" i="3"/>
  <c r="T411" i="3"/>
  <c r="T12" i="3"/>
  <c r="Y13" i="4"/>
  <c r="Y14" i="4"/>
  <c r="Y15" i="4"/>
  <c r="Y16" i="4"/>
  <c r="Y17" i="4"/>
  <c r="Y18" i="4"/>
  <c r="Y19" i="4"/>
  <c r="Y20" i="4"/>
  <c r="Y21" i="4"/>
  <c r="Y22" i="4"/>
  <c r="Y23" i="4"/>
  <c r="Y24" i="4"/>
  <c r="Y25" i="4"/>
  <c r="Y26" i="4"/>
  <c r="Y27" i="4"/>
  <c r="Y28" i="4"/>
  <c r="Y29" i="4"/>
  <c r="Y30" i="4"/>
  <c r="Y31" i="4"/>
  <c r="Y32" i="4"/>
  <c r="Y33" i="4"/>
  <c r="Y34" i="4"/>
  <c r="Y35" i="4"/>
  <c r="Y36" i="4"/>
  <c r="Y37" i="4"/>
  <c r="Y38" i="4"/>
  <c r="Y39" i="4"/>
  <c r="Y40" i="4"/>
  <c r="Y41" i="4"/>
  <c r="Y42" i="4"/>
  <c r="Y43" i="4"/>
  <c r="Y44" i="4"/>
  <c r="Y45" i="4"/>
  <c r="Y46" i="4"/>
  <c r="Y47" i="4"/>
  <c r="Y48" i="4"/>
  <c r="Y49" i="4"/>
  <c r="Y50" i="4"/>
  <c r="Y51" i="4"/>
  <c r="Y52" i="4"/>
  <c r="Y53" i="4"/>
  <c r="Y54" i="4"/>
  <c r="Y55" i="4"/>
  <c r="Y56" i="4"/>
  <c r="Y57" i="4"/>
  <c r="Y58" i="4"/>
  <c r="Y59" i="4"/>
  <c r="Y60" i="4"/>
  <c r="Y61" i="4"/>
  <c r="Y62" i="4"/>
  <c r="Y63" i="4"/>
  <c r="Y64" i="4"/>
  <c r="Y65" i="4"/>
  <c r="Y66" i="4"/>
  <c r="Y67" i="4"/>
  <c r="Y68" i="4"/>
  <c r="Y69" i="4"/>
  <c r="Y70" i="4"/>
  <c r="Y71" i="4"/>
  <c r="Y72" i="4"/>
  <c r="Y73" i="4"/>
  <c r="Y74" i="4"/>
  <c r="Y75" i="4"/>
  <c r="Y76" i="4"/>
  <c r="Y77" i="4"/>
  <c r="Y78" i="4"/>
  <c r="Y79" i="4"/>
  <c r="Y80" i="4"/>
  <c r="Y81" i="4"/>
  <c r="Y82" i="4"/>
  <c r="Y83" i="4"/>
  <c r="Y84" i="4"/>
  <c r="Y85" i="4"/>
  <c r="Y86" i="4"/>
  <c r="Y87" i="4"/>
  <c r="Y88" i="4"/>
  <c r="Y89" i="4"/>
  <c r="Y90" i="4"/>
  <c r="Y91" i="4"/>
  <c r="Y92" i="4"/>
  <c r="Y93" i="4"/>
  <c r="Y94" i="4"/>
  <c r="Y95" i="4"/>
  <c r="Y96" i="4"/>
  <c r="Y97" i="4"/>
  <c r="Y98" i="4"/>
  <c r="Y99" i="4"/>
  <c r="Y100" i="4"/>
  <c r="Y101" i="4"/>
  <c r="Y102" i="4"/>
  <c r="Y103" i="4"/>
  <c r="Y104" i="4"/>
  <c r="Y105" i="4"/>
  <c r="Y106" i="4"/>
  <c r="Y107" i="4"/>
  <c r="Y108" i="4"/>
  <c r="Y109" i="4"/>
  <c r="Y110" i="4"/>
  <c r="Y111" i="4"/>
  <c r="Y112" i="4"/>
  <c r="Y113" i="4"/>
  <c r="Y114" i="4"/>
  <c r="Y115" i="4"/>
  <c r="Y116" i="4"/>
  <c r="Y117" i="4"/>
  <c r="Y118" i="4"/>
  <c r="Y119" i="4"/>
  <c r="Y120" i="4"/>
  <c r="Y121" i="4"/>
  <c r="Y122" i="4"/>
  <c r="Y123" i="4"/>
  <c r="Y124" i="4"/>
  <c r="Y125" i="4"/>
  <c r="Y126" i="4"/>
  <c r="Y127" i="4"/>
  <c r="Y128" i="4"/>
  <c r="Y129" i="4"/>
  <c r="Y130" i="4"/>
  <c r="Y131" i="4"/>
  <c r="Y132" i="4"/>
  <c r="Y133" i="4"/>
  <c r="Y134" i="4"/>
  <c r="Y135" i="4"/>
  <c r="Y136" i="4"/>
  <c r="Y137" i="4"/>
  <c r="Y138" i="4"/>
  <c r="Y139" i="4"/>
  <c r="Y140" i="4"/>
  <c r="Y141" i="4"/>
  <c r="Y142" i="4"/>
  <c r="Y143" i="4"/>
  <c r="Y144" i="4"/>
  <c r="Y145" i="4"/>
  <c r="Y146" i="4"/>
  <c r="Y147" i="4"/>
  <c r="Y148" i="4"/>
  <c r="Y149" i="4"/>
  <c r="Y150" i="4"/>
  <c r="Y151" i="4"/>
  <c r="Y152" i="4"/>
  <c r="Y153" i="4"/>
  <c r="Y154" i="4"/>
  <c r="Y155" i="4"/>
  <c r="Y156" i="4"/>
  <c r="Y157" i="4"/>
  <c r="Y158" i="4"/>
  <c r="Y159" i="4"/>
  <c r="Y160" i="4"/>
  <c r="Y161" i="4"/>
  <c r="Y162" i="4"/>
  <c r="Y163" i="4"/>
  <c r="Y164" i="4"/>
  <c r="Y165" i="4"/>
  <c r="Y166" i="4"/>
  <c r="Y167" i="4"/>
  <c r="Y168" i="4"/>
  <c r="Y169" i="4"/>
  <c r="Y170" i="4"/>
  <c r="Y171" i="4"/>
  <c r="Y172" i="4"/>
  <c r="Y173" i="4"/>
  <c r="Y174" i="4"/>
  <c r="Y175" i="4"/>
  <c r="Y176" i="4"/>
  <c r="Y177" i="4"/>
  <c r="Y178" i="4"/>
  <c r="Y179" i="4"/>
  <c r="Y180" i="4"/>
  <c r="Y181" i="4"/>
  <c r="Y182" i="4"/>
  <c r="Y183" i="4"/>
  <c r="Y184" i="4"/>
  <c r="Y185" i="4"/>
  <c r="Y186" i="4"/>
  <c r="Y187" i="4"/>
  <c r="Y188" i="4"/>
  <c r="Y189" i="4"/>
  <c r="Y190" i="4"/>
  <c r="Y191" i="4"/>
  <c r="Y192" i="4"/>
  <c r="Y193" i="4"/>
  <c r="Y194" i="4"/>
  <c r="Y195" i="4"/>
  <c r="Y196" i="4"/>
  <c r="Y197" i="4"/>
  <c r="Y198" i="4"/>
  <c r="Y199" i="4"/>
  <c r="Y200" i="4"/>
  <c r="Y201" i="4"/>
  <c r="Y202" i="4"/>
  <c r="Y203" i="4"/>
  <c r="Y204" i="4"/>
  <c r="Y205" i="4"/>
  <c r="Y206" i="4"/>
  <c r="Y207" i="4"/>
  <c r="Y208" i="4"/>
  <c r="Y209" i="4"/>
  <c r="Y210" i="4"/>
  <c r="Y211" i="4"/>
  <c r="Y212" i="4"/>
  <c r="Y213" i="4"/>
  <c r="Y214" i="4"/>
  <c r="Y215" i="4"/>
  <c r="Y216" i="4"/>
  <c r="Y217" i="4"/>
  <c r="Y218" i="4"/>
  <c r="Y219" i="4"/>
  <c r="Y220" i="4"/>
  <c r="Y221" i="4"/>
  <c r="Y222" i="4"/>
  <c r="Y223" i="4"/>
  <c r="Y224" i="4"/>
  <c r="Y225" i="4"/>
  <c r="Y226" i="4"/>
  <c r="Y227" i="4"/>
  <c r="Y228" i="4"/>
  <c r="Y229" i="4"/>
  <c r="Y230" i="4"/>
  <c r="Y231" i="4"/>
  <c r="Y232" i="4"/>
  <c r="Y233" i="4"/>
  <c r="Y234" i="4"/>
  <c r="Y235" i="4"/>
  <c r="Y236" i="4"/>
  <c r="Y237" i="4"/>
  <c r="Y238" i="4"/>
  <c r="Y239" i="4"/>
  <c r="Y240" i="4"/>
  <c r="Y241" i="4"/>
  <c r="Y242" i="4"/>
  <c r="Y243" i="4"/>
  <c r="Y244" i="4"/>
  <c r="Y245" i="4"/>
  <c r="Y246" i="4"/>
  <c r="Y247" i="4"/>
  <c r="Y248" i="4"/>
  <c r="Y249" i="4"/>
  <c r="Y250" i="4"/>
  <c r="Y251" i="4"/>
  <c r="Y252" i="4"/>
  <c r="Y253" i="4"/>
  <c r="Y254" i="4"/>
  <c r="Y255" i="4"/>
  <c r="Y256" i="4"/>
  <c r="Y257" i="4"/>
  <c r="Y258" i="4"/>
  <c r="Y259" i="4"/>
  <c r="Y260" i="4"/>
  <c r="Y261" i="4"/>
  <c r="Y262" i="4"/>
  <c r="Y263" i="4"/>
  <c r="Y264" i="4"/>
  <c r="Y265" i="4"/>
  <c r="Y266" i="4"/>
  <c r="Y267" i="4"/>
  <c r="Y268" i="4"/>
  <c r="Y269" i="4"/>
  <c r="Y270" i="4"/>
  <c r="Y271" i="4"/>
  <c r="Y272" i="4"/>
  <c r="Y273" i="4"/>
  <c r="Y274" i="4"/>
  <c r="Y275" i="4"/>
  <c r="Y276" i="4"/>
  <c r="Y277" i="4"/>
  <c r="Y278" i="4"/>
  <c r="Y279" i="4"/>
  <c r="Y280" i="4"/>
  <c r="Y281" i="4"/>
  <c r="Y282" i="4"/>
  <c r="Y283" i="4"/>
  <c r="Y284" i="4"/>
  <c r="Y285" i="4"/>
  <c r="Y286" i="4"/>
  <c r="Y287" i="4"/>
  <c r="Y288" i="4"/>
  <c r="Y289" i="4"/>
  <c r="Y290" i="4"/>
  <c r="Y291" i="4"/>
  <c r="Y292" i="4"/>
  <c r="Y293" i="4"/>
  <c r="Y294" i="4"/>
  <c r="Y295" i="4"/>
  <c r="Y296" i="4"/>
  <c r="Y297" i="4"/>
  <c r="Y298" i="4"/>
  <c r="Y299" i="4"/>
  <c r="Y300" i="4"/>
  <c r="Y301" i="4"/>
  <c r="Y302" i="4"/>
  <c r="Y303" i="4"/>
  <c r="Y304" i="4"/>
  <c r="Y305" i="4"/>
  <c r="Y306" i="4"/>
  <c r="Y307" i="4"/>
  <c r="Y308" i="4"/>
  <c r="Y309" i="4"/>
  <c r="Y310" i="4"/>
  <c r="Y311" i="4"/>
  <c r="Y312" i="4"/>
  <c r="Y313" i="4"/>
  <c r="Y314" i="4"/>
  <c r="Y315" i="4"/>
  <c r="Y316" i="4"/>
  <c r="Y317" i="4"/>
  <c r="Y318" i="4"/>
  <c r="Y319" i="4"/>
  <c r="Y320" i="4"/>
  <c r="Y321" i="4"/>
  <c r="Y322" i="4"/>
  <c r="Y323" i="4"/>
  <c r="Y324" i="4"/>
  <c r="Y325" i="4"/>
  <c r="Y326" i="4"/>
  <c r="Y327" i="4"/>
  <c r="Y328" i="4"/>
  <c r="Y329" i="4"/>
  <c r="Y330" i="4"/>
  <c r="Y331" i="4"/>
  <c r="Y332" i="4"/>
  <c r="Y333" i="4"/>
  <c r="Y334" i="4"/>
  <c r="Y335" i="4"/>
  <c r="Y336" i="4"/>
  <c r="Y337" i="4"/>
  <c r="Y338" i="4"/>
  <c r="Y339" i="4"/>
  <c r="Y340" i="4"/>
  <c r="Y341" i="4"/>
  <c r="Y342" i="4"/>
  <c r="Y343" i="4"/>
  <c r="Y344" i="4"/>
  <c r="Y345" i="4"/>
  <c r="Y346" i="4"/>
  <c r="Y347" i="4"/>
  <c r="Y348" i="4"/>
  <c r="Y349" i="4"/>
  <c r="Y350" i="4"/>
  <c r="Y351" i="4"/>
  <c r="Y352" i="4"/>
  <c r="Y353" i="4"/>
  <c r="Y354" i="4"/>
  <c r="Y355" i="4"/>
  <c r="Y356" i="4"/>
  <c r="Y357" i="4"/>
  <c r="Y358" i="4"/>
  <c r="Y359" i="4"/>
  <c r="Y360" i="4"/>
  <c r="Y361" i="4"/>
  <c r="Y362" i="4"/>
  <c r="Y363" i="4"/>
  <c r="Y364" i="4"/>
  <c r="Y365" i="4"/>
  <c r="Y366" i="4"/>
  <c r="Y367" i="4"/>
  <c r="Y368" i="4"/>
  <c r="Y369" i="4"/>
  <c r="Y370" i="4"/>
  <c r="Y371" i="4"/>
  <c r="Y372" i="4"/>
  <c r="Y373" i="4"/>
  <c r="Y374" i="4"/>
  <c r="Y375" i="4"/>
  <c r="Y376" i="4"/>
  <c r="Y377" i="4"/>
  <c r="Y378" i="4"/>
  <c r="Y379" i="4"/>
  <c r="Y380" i="4"/>
  <c r="Y381" i="4"/>
  <c r="Y382" i="4"/>
  <c r="Y383" i="4"/>
  <c r="Y384" i="4"/>
  <c r="Y385" i="4"/>
  <c r="Y386" i="4"/>
  <c r="Y387" i="4"/>
  <c r="Y388" i="4"/>
  <c r="Y389" i="4"/>
  <c r="Y390" i="4"/>
  <c r="Y391" i="4"/>
  <c r="Y392" i="4"/>
  <c r="Y393" i="4"/>
  <c r="Y394" i="4"/>
  <c r="Y395" i="4"/>
  <c r="Y396" i="4"/>
  <c r="Y397" i="4"/>
  <c r="Y398" i="4"/>
  <c r="Y399" i="4"/>
  <c r="Y400" i="4"/>
  <c r="Y401" i="4"/>
  <c r="Y402" i="4"/>
  <c r="Y403" i="4"/>
  <c r="Y404" i="4"/>
  <c r="Y405" i="4"/>
  <c r="Y406" i="4"/>
  <c r="Y407" i="4"/>
  <c r="Y408" i="4"/>
  <c r="Y409" i="4"/>
  <c r="Y410" i="4"/>
  <c r="Y411" i="4"/>
  <c r="Y412" i="4"/>
  <c r="Y413" i="4"/>
  <c r="Y414" i="4"/>
  <c r="Y415" i="4"/>
  <c r="Y416" i="4"/>
  <c r="Y417" i="4"/>
  <c r="Y418" i="4"/>
  <c r="Y419" i="4"/>
  <c r="Y420" i="4"/>
  <c r="Y421" i="4"/>
  <c r="Y422" i="4"/>
  <c r="Y423" i="4"/>
  <c r="Y424" i="4"/>
  <c r="Y425" i="4"/>
  <c r="Y426" i="4"/>
  <c r="Y427" i="4"/>
  <c r="Y428" i="4"/>
  <c r="Y429" i="4"/>
  <c r="Y430" i="4"/>
  <c r="Y431" i="4"/>
  <c r="Y432" i="4"/>
  <c r="Y433" i="4"/>
  <c r="Y434" i="4"/>
  <c r="Y435" i="4"/>
  <c r="Y436" i="4"/>
  <c r="Y437" i="4"/>
  <c r="Y438" i="4"/>
  <c r="Y439" i="4"/>
  <c r="Y440" i="4"/>
  <c r="Y441" i="4"/>
  <c r="Y442" i="4"/>
  <c r="Y443" i="4"/>
  <c r="Y444" i="4"/>
  <c r="Y445" i="4"/>
  <c r="Y446" i="4"/>
  <c r="Y447" i="4"/>
  <c r="Y448" i="4"/>
  <c r="Y449" i="4"/>
  <c r="Y450" i="4"/>
  <c r="Y451" i="4"/>
  <c r="Y452" i="4"/>
  <c r="Y453" i="4"/>
  <c r="Y454" i="4"/>
  <c r="Y455" i="4"/>
  <c r="Y456" i="4"/>
  <c r="Y457" i="4"/>
  <c r="Y458" i="4"/>
  <c r="Y459" i="4"/>
  <c r="Y460" i="4"/>
  <c r="Y461" i="4"/>
  <c r="Y462" i="4"/>
  <c r="Y463" i="4"/>
  <c r="Y464" i="4"/>
  <c r="Y465" i="4"/>
  <c r="Y466" i="4"/>
  <c r="Y467" i="4"/>
  <c r="Y468" i="4"/>
  <c r="Y469" i="4"/>
  <c r="Y470" i="4"/>
  <c r="Y471" i="4"/>
  <c r="Y472" i="4"/>
  <c r="Y473" i="4"/>
  <c r="Y474" i="4"/>
  <c r="Y475" i="4"/>
  <c r="Y476" i="4"/>
  <c r="Y477" i="4"/>
  <c r="Y478" i="4"/>
  <c r="Y479" i="4"/>
  <c r="Y480" i="4"/>
  <c r="Y481" i="4"/>
  <c r="Y482" i="4"/>
  <c r="Y483" i="4"/>
  <c r="Y484" i="4"/>
  <c r="Y485" i="4"/>
  <c r="Y486" i="4"/>
  <c r="Y487" i="4"/>
  <c r="Y488" i="4"/>
  <c r="Y489" i="4"/>
  <c r="Y490" i="4"/>
  <c r="Y491" i="4"/>
  <c r="Y492" i="4"/>
  <c r="Y493" i="4"/>
  <c r="Y494" i="4"/>
  <c r="Y495" i="4"/>
  <c r="Y496" i="4"/>
  <c r="Y497" i="4"/>
  <c r="Y498" i="4"/>
  <c r="Y499" i="4"/>
  <c r="Y500" i="4"/>
  <c r="Y501" i="4"/>
  <c r="Y502" i="4"/>
  <c r="Y503" i="4"/>
  <c r="Y504" i="4"/>
  <c r="Y505" i="4"/>
  <c r="Y506" i="4"/>
  <c r="Y507" i="4"/>
  <c r="Y508" i="4"/>
  <c r="Y509" i="4"/>
  <c r="Y510" i="4"/>
  <c r="Y511" i="4"/>
  <c r="Y512" i="4"/>
  <c r="Y513" i="4"/>
  <c r="Y514" i="4"/>
  <c r="Y515" i="4"/>
  <c r="Y516" i="4"/>
  <c r="Y517" i="4"/>
  <c r="Y518" i="4"/>
  <c r="Y519" i="4"/>
  <c r="Y520" i="4"/>
  <c r="Y521" i="4"/>
  <c r="Y522" i="4"/>
  <c r="Y523" i="4"/>
  <c r="Y524" i="4"/>
  <c r="Y525" i="4"/>
  <c r="Y526" i="4"/>
  <c r="Y527" i="4"/>
  <c r="Y528" i="4"/>
  <c r="Y529" i="4"/>
  <c r="Y530" i="4"/>
  <c r="Y531" i="4"/>
  <c r="Y532" i="4"/>
  <c r="Y533" i="4"/>
  <c r="Y534" i="4"/>
  <c r="Y535" i="4"/>
  <c r="Y536" i="4"/>
  <c r="Y537" i="4"/>
  <c r="Y538" i="4"/>
  <c r="Y539" i="4"/>
  <c r="Y540" i="4"/>
  <c r="Y541" i="4"/>
  <c r="Y542" i="4"/>
  <c r="Y543" i="4"/>
  <c r="Y544" i="4"/>
  <c r="Y545" i="4"/>
  <c r="Y546" i="4"/>
  <c r="Y547" i="4"/>
  <c r="Y548" i="4"/>
  <c r="Y549" i="4"/>
  <c r="Y550" i="4"/>
  <c r="Y551" i="4"/>
  <c r="Y552" i="4"/>
  <c r="Y553" i="4"/>
  <c r="Y554" i="4"/>
  <c r="Y555" i="4"/>
  <c r="Y556" i="4"/>
  <c r="Y557" i="4"/>
  <c r="Y558" i="4"/>
  <c r="Y559" i="4"/>
  <c r="Y560" i="4"/>
  <c r="Y561" i="4"/>
  <c r="Y562" i="4"/>
  <c r="Y563" i="4"/>
  <c r="Y564" i="4"/>
  <c r="Y565" i="4"/>
  <c r="Y566" i="4"/>
  <c r="Y567" i="4"/>
  <c r="Y568" i="4"/>
  <c r="Y569" i="4"/>
  <c r="Y570" i="4"/>
  <c r="Y571" i="4"/>
  <c r="Y572" i="4"/>
  <c r="Y573" i="4"/>
  <c r="Y574" i="4"/>
  <c r="Y575" i="4"/>
  <c r="Y576" i="4"/>
  <c r="Y577" i="4"/>
  <c r="Y578" i="4"/>
  <c r="Y579" i="4"/>
  <c r="Y580" i="4"/>
  <c r="Y581" i="4"/>
  <c r="Y582" i="4"/>
  <c r="Y583" i="4"/>
  <c r="Y584" i="4"/>
  <c r="Y585" i="4"/>
  <c r="Y586" i="4"/>
  <c r="Y587" i="4"/>
  <c r="Y588" i="4"/>
  <c r="Y589" i="4"/>
  <c r="Y590" i="4"/>
  <c r="Y591" i="4"/>
  <c r="Y592" i="4"/>
  <c r="Y593" i="4"/>
  <c r="Y594" i="4"/>
  <c r="Y595" i="4"/>
  <c r="Y596" i="4"/>
  <c r="Y597" i="4"/>
  <c r="Y598" i="4"/>
  <c r="Y599" i="4"/>
  <c r="Y600" i="4"/>
  <c r="Y601" i="4"/>
  <c r="Y602" i="4"/>
  <c r="Y603" i="4"/>
  <c r="Y604" i="4"/>
  <c r="Y605" i="4"/>
  <c r="Y606" i="4"/>
  <c r="Y607" i="4"/>
  <c r="Y608" i="4"/>
  <c r="Y609" i="4"/>
  <c r="Y610" i="4"/>
  <c r="Y611" i="4"/>
  <c r="Y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1" i="4"/>
  <c r="B492" i="4"/>
  <c r="B493" i="4"/>
  <c r="B494" i="4"/>
  <c r="B495" i="4"/>
  <c r="B496" i="4"/>
  <c r="B497" i="4"/>
  <c r="B498" i="4"/>
  <c r="B499" i="4"/>
  <c r="B500" i="4"/>
  <c r="B501" i="4"/>
  <c r="B502" i="4"/>
  <c r="B503" i="4"/>
  <c r="B504" i="4"/>
  <c r="B505" i="4"/>
  <c r="B506" i="4"/>
  <c r="B507" i="4"/>
  <c r="B508" i="4"/>
  <c r="B509" i="4"/>
  <c r="B510" i="4"/>
  <c r="B511" i="4"/>
  <c r="B512" i="4"/>
  <c r="B513" i="4"/>
  <c r="B514" i="4"/>
  <c r="B515" i="4"/>
  <c r="B516" i="4"/>
  <c r="B517" i="4"/>
  <c r="B518" i="4"/>
  <c r="B519" i="4"/>
  <c r="B520" i="4"/>
  <c r="B521" i="4"/>
  <c r="B522" i="4"/>
  <c r="B523" i="4"/>
  <c r="B524" i="4"/>
  <c r="B525" i="4"/>
  <c r="B526" i="4"/>
  <c r="B527" i="4"/>
  <c r="B528" i="4"/>
  <c r="B529" i="4"/>
  <c r="B530" i="4"/>
  <c r="B531" i="4"/>
  <c r="B532" i="4"/>
  <c r="B533" i="4"/>
  <c r="B534" i="4"/>
  <c r="B535" i="4"/>
  <c r="B536" i="4"/>
  <c r="B537" i="4"/>
  <c r="B538" i="4"/>
  <c r="B539" i="4"/>
  <c r="B540" i="4"/>
  <c r="B541" i="4"/>
  <c r="B542" i="4"/>
  <c r="B543" i="4"/>
  <c r="B544" i="4"/>
  <c r="B545" i="4"/>
  <c r="B546" i="4"/>
  <c r="B547" i="4"/>
  <c r="B548" i="4"/>
  <c r="B549" i="4"/>
  <c r="B550" i="4"/>
  <c r="B551" i="4"/>
  <c r="B552" i="4"/>
  <c r="B553" i="4"/>
  <c r="B554" i="4"/>
  <c r="B555" i="4"/>
  <c r="B556" i="4"/>
  <c r="B557" i="4"/>
  <c r="B558" i="4"/>
  <c r="B559" i="4"/>
  <c r="B560" i="4"/>
  <c r="B561" i="4"/>
  <c r="B562" i="4"/>
  <c r="B563" i="4"/>
  <c r="B564" i="4"/>
  <c r="B565" i="4"/>
  <c r="B566" i="4"/>
  <c r="B567" i="4"/>
  <c r="B568" i="4"/>
  <c r="B569" i="4"/>
  <c r="B570" i="4"/>
  <c r="B571" i="4"/>
  <c r="B572" i="4"/>
  <c r="B573" i="4"/>
  <c r="B574" i="4"/>
  <c r="B575" i="4"/>
  <c r="B576" i="4"/>
  <c r="B577" i="4"/>
  <c r="B578" i="4"/>
  <c r="B579" i="4"/>
  <c r="B580" i="4"/>
  <c r="B581" i="4"/>
  <c r="B582" i="4"/>
  <c r="B583" i="4"/>
  <c r="B584" i="4"/>
  <c r="B585" i="4"/>
  <c r="B586" i="4"/>
  <c r="B587" i="4"/>
  <c r="B588" i="4"/>
  <c r="B589" i="4"/>
  <c r="B590" i="4"/>
  <c r="B591" i="4"/>
  <c r="B592" i="4"/>
  <c r="B593" i="4"/>
  <c r="B594" i="4"/>
  <c r="B595" i="4"/>
  <c r="B596" i="4"/>
  <c r="B597" i="4"/>
  <c r="B598" i="4"/>
  <c r="B599" i="4"/>
  <c r="B600" i="4"/>
  <c r="B601" i="4"/>
  <c r="B602" i="4"/>
  <c r="B603" i="4"/>
  <c r="B604" i="4"/>
  <c r="B605" i="4"/>
  <c r="B606" i="4"/>
  <c r="B607" i="4"/>
  <c r="B608" i="4"/>
  <c r="B609" i="4"/>
  <c r="B610" i="4"/>
  <c r="B611" i="4"/>
  <c r="B12" i="4"/>
  <c r="R411" i="3" l="1"/>
  <c r="R410" i="3"/>
  <c r="S410" i="3" s="1"/>
  <c r="R409" i="3"/>
  <c r="R408" i="3"/>
  <c r="R407" i="3"/>
  <c r="R406" i="3"/>
  <c r="R405" i="3"/>
  <c r="S405" i="3" s="1"/>
  <c r="R404" i="3"/>
  <c r="S404" i="3" s="1"/>
  <c r="R403" i="3"/>
  <c r="R402" i="3"/>
  <c r="S402" i="3" s="1"/>
  <c r="R401" i="3"/>
  <c r="S401" i="3" s="1"/>
  <c r="R400" i="3"/>
  <c r="S400" i="3" s="1"/>
  <c r="R399" i="3"/>
  <c r="R398" i="3"/>
  <c r="R397" i="3"/>
  <c r="S397" i="3" s="1"/>
  <c r="R396" i="3"/>
  <c r="S396" i="3" s="1"/>
  <c r="R395" i="3"/>
  <c r="R394" i="3"/>
  <c r="S394" i="3" s="1"/>
  <c r="R393" i="3"/>
  <c r="R392" i="3"/>
  <c r="R391" i="3"/>
  <c r="S391" i="3" s="1"/>
  <c r="R390" i="3"/>
  <c r="S390" i="3" s="1"/>
  <c r="R389" i="3"/>
  <c r="S389" i="3" s="1"/>
  <c r="R388" i="3"/>
  <c r="S388" i="3" s="1"/>
  <c r="R387" i="3"/>
  <c r="R386" i="3"/>
  <c r="S386" i="3" s="1"/>
  <c r="R385" i="3"/>
  <c r="R384" i="3"/>
  <c r="R383" i="3"/>
  <c r="R382" i="3"/>
  <c r="R381" i="3"/>
  <c r="S381" i="3" s="1"/>
  <c r="R380" i="3"/>
  <c r="S380" i="3" s="1"/>
  <c r="R379" i="3"/>
  <c r="S379" i="3" s="1"/>
  <c r="R378" i="3"/>
  <c r="S378" i="3" s="1"/>
  <c r="R377" i="3"/>
  <c r="S377" i="3" s="1"/>
  <c r="R376" i="3"/>
  <c r="S376" i="3" s="1"/>
  <c r="R375" i="3"/>
  <c r="R374" i="3"/>
  <c r="R373" i="3"/>
  <c r="S373" i="3" s="1"/>
  <c r="R372" i="3"/>
  <c r="S372" i="3" s="1"/>
  <c r="R371" i="3"/>
  <c r="R370" i="3"/>
  <c r="S370" i="3" s="1"/>
  <c r="R369" i="3"/>
  <c r="R368" i="3"/>
  <c r="R367" i="3"/>
  <c r="R366" i="3"/>
  <c r="S366" i="3" s="1"/>
  <c r="R365" i="3"/>
  <c r="S365" i="3" s="1"/>
  <c r="R364" i="3"/>
  <c r="S364" i="3" s="1"/>
  <c r="R363" i="3"/>
  <c r="R362" i="3"/>
  <c r="R361" i="3"/>
  <c r="R360" i="3"/>
  <c r="R359" i="3"/>
  <c r="R358" i="3"/>
  <c r="S358" i="3" s="1"/>
  <c r="R357" i="3"/>
  <c r="R356" i="3"/>
  <c r="S356" i="3" s="1"/>
  <c r="R355" i="3"/>
  <c r="S355" i="3" s="1"/>
  <c r="R354" i="3"/>
  <c r="S354" i="3" s="1"/>
  <c r="R353" i="3"/>
  <c r="S353" i="3" s="1"/>
  <c r="R352" i="3"/>
  <c r="S352" i="3" s="1"/>
  <c r="R351" i="3"/>
  <c r="R350" i="3"/>
  <c r="S350" i="3" s="1"/>
  <c r="R349" i="3"/>
  <c r="S349" i="3" s="1"/>
  <c r="R348" i="3"/>
  <c r="S348" i="3" s="1"/>
  <c r="R347" i="3"/>
  <c r="R346" i="3"/>
  <c r="R345" i="3"/>
  <c r="R344" i="3"/>
  <c r="S344" i="3" s="1"/>
  <c r="R343" i="3"/>
  <c r="R342" i="3"/>
  <c r="S342" i="3" s="1"/>
  <c r="R341" i="3"/>
  <c r="S341" i="3" s="1"/>
  <c r="R340" i="3"/>
  <c r="S340" i="3" s="1"/>
  <c r="R339" i="3"/>
  <c r="R338" i="3"/>
  <c r="S338" i="3" s="1"/>
  <c r="R337" i="3"/>
  <c r="S337" i="3" s="1"/>
  <c r="R336" i="3"/>
  <c r="R335" i="3"/>
  <c r="R334" i="3"/>
  <c r="S334" i="3" s="1"/>
  <c r="R333" i="3"/>
  <c r="R332" i="3"/>
  <c r="S332" i="3" s="1"/>
  <c r="R331" i="3"/>
  <c r="S331" i="3" s="1"/>
  <c r="R330" i="3"/>
  <c r="S330" i="3" s="1"/>
  <c r="R329" i="3"/>
  <c r="R328" i="3"/>
  <c r="S328" i="3" s="1"/>
  <c r="R327" i="3"/>
  <c r="R326" i="3"/>
  <c r="S326" i="3" s="1"/>
  <c r="R325" i="3"/>
  <c r="S325" i="3" s="1"/>
  <c r="R324" i="3"/>
  <c r="S324" i="3" s="1"/>
  <c r="R323" i="3"/>
  <c r="R322" i="3"/>
  <c r="S322" i="3" s="1"/>
  <c r="R321" i="3"/>
  <c r="R320" i="3"/>
  <c r="R319" i="3"/>
  <c r="R318" i="3"/>
  <c r="S318" i="3" s="1"/>
  <c r="R317" i="3"/>
  <c r="S317" i="3" s="1"/>
  <c r="R316" i="3"/>
  <c r="S316" i="3" s="1"/>
  <c r="R315" i="3"/>
  <c r="R314" i="3"/>
  <c r="S314" i="3" s="1"/>
  <c r="R313" i="3"/>
  <c r="R312" i="3"/>
  <c r="R311" i="3"/>
  <c r="R310" i="3"/>
  <c r="S310" i="3" s="1"/>
  <c r="R309" i="3"/>
  <c r="S309" i="3" s="1"/>
  <c r="R308" i="3"/>
  <c r="S308" i="3" s="1"/>
  <c r="R307" i="3"/>
  <c r="S307" i="3" s="1"/>
  <c r="R306" i="3"/>
  <c r="S306" i="3" s="1"/>
  <c r="R305" i="3"/>
  <c r="S305" i="3" s="1"/>
  <c r="R304" i="3"/>
  <c r="S304" i="3" s="1"/>
  <c r="R303" i="3"/>
  <c r="R302" i="3"/>
  <c r="S302" i="3" s="1"/>
  <c r="R301" i="3"/>
  <c r="R300" i="3"/>
  <c r="S300" i="3" s="1"/>
  <c r="R299" i="3"/>
  <c r="R298" i="3"/>
  <c r="S298" i="3" s="1"/>
  <c r="R297" i="3"/>
  <c r="R296" i="3"/>
  <c r="R295" i="3"/>
  <c r="R294" i="3"/>
  <c r="S294" i="3" s="1"/>
  <c r="R293" i="3"/>
  <c r="S293" i="3" s="1"/>
  <c r="R292" i="3"/>
  <c r="S292" i="3" s="1"/>
  <c r="R291" i="3"/>
  <c r="R290" i="3"/>
  <c r="S290" i="3" s="1"/>
  <c r="R289" i="3"/>
  <c r="S289" i="3" s="1"/>
  <c r="R288" i="3"/>
  <c r="R287" i="3"/>
  <c r="R286" i="3"/>
  <c r="S286" i="3" s="1"/>
  <c r="R285" i="3"/>
  <c r="S285" i="3" s="1"/>
  <c r="R284" i="3"/>
  <c r="S284" i="3" s="1"/>
  <c r="R283" i="3"/>
  <c r="R282" i="3"/>
  <c r="S282" i="3" s="1"/>
  <c r="R281" i="3"/>
  <c r="S281" i="3" s="1"/>
  <c r="R280" i="3"/>
  <c r="S280" i="3" s="1"/>
  <c r="R279" i="3"/>
  <c r="R278" i="3"/>
  <c r="S278" i="3" s="1"/>
  <c r="R277" i="3"/>
  <c r="R276" i="3"/>
  <c r="S276" i="3" s="1"/>
  <c r="R275" i="3"/>
  <c r="R274" i="3"/>
  <c r="R273" i="3"/>
  <c r="R272" i="3"/>
  <c r="S272" i="3" s="1"/>
  <c r="R271" i="3"/>
  <c r="R270" i="3"/>
  <c r="S270" i="3" s="1"/>
  <c r="R269" i="3"/>
  <c r="S269" i="3" s="1"/>
  <c r="R268" i="3"/>
  <c r="S268" i="3" s="1"/>
  <c r="R267" i="3"/>
  <c r="R266" i="3"/>
  <c r="S266" i="3" s="1"/>
  <c r="R265" i="3"/>
  <c r="R264" i="3"/>
  <c r="R263" i="3"/>
  <c r="R262" i="3"/>
  <c r="S262" i="3" s="1"/>
  <c r="R261" i="3"/>
  <c r="S261" i="3" s="1"/>
  <c r="R260" i="3"/>
  <c r="S260" i="3" s="1"/>
  <c r="R259" i="3"/>
  <c r="S259" i="3" s="1"/>
  <c r="R258" i="3"/>
  <c r="S258" i="3" s="1"/>
  <c r="R257" i="3"/>
  <c r="S257" i="3" s="1"/>
  <c r="R256" i="3"/>
  <c r="S256" i="3" s="1"/>
  <c r="R255" i="3"/>
  <c r="R254" i="3"/>
  <c r="R253" i="3"/>
  <c r="S253" i="3" s="1"/>
  <c r="R252" i="3"/>
  <c r="S252" i="3" s="1"/>
  <c r="R251" i="3"/>
  <c r="R250" i="3"/>
  <c r="S250" i="3" s="1"/>
  <c r="R249" i="3"/>
  <c r="R248" i="3"/>
  <c r="R247" i="3"/>
  <c r="S247" i="3" s="1"/>
  <c r="R246" i="3"/>
  <c r="S246" i="3" s="1"/>
  <c r="R245" i="3"/>
  <c r="S245" i="3" s="1"/>
  <c r="R244" i="3"/>
  <c r="S244" i="3" s="1"/>
  <c r="R243" i="3"/>
  <c r="R242" i="3"/>
  <c r="S242" i="3" s="1"/>
  <c r="R241" i="3"/>
  <c r="R240" i="3"/>
  <c r="R239" i="3"/>
  <c r="R238" i="3"/>
  <c r="S238" i="3" s="1"/>
  <c r="R237" i="3"/>
  <c r="S237" i="3" s="1"/>
  <c r="R236" i="3"/>
  <c r="S236" i="3" s="1"/>
  <c r="R235" i="3"/>
  <c r="R234" i="3"/>
  <c r="S234" i="3" s="1"/>
  <c r="R233" i="3"/>
  <c r="S233" i="3" s="1"/>
  <c r="R232" i="3"/>
  <c r="S232" i="3" s="1"/>
  <c r="R231" i="3"/>
  <c r="R230" i="3"/>
  <c r="S230" i="3" s="1"/>
  <c r="R229" i="3"/>
  <c r="S229" i="3" s="1"/>
  <c r="R228" i="3"/>
  <c r="S228" i="3" s="1"/>
  <c r="R227" i="3"/>
  <c r="R226" i="3"/>
  <c r="S226" i="3" s="1"/>
  <c r="R225" i="3"/>
  <c r="R224" i="3"/>
  <c r="R223" i="3"/>
  <c r="R222" i="3"/>
  <c r="R221" i="3"/>
  <c r="S221" i="3" s="1"/>
  <c r="R220" i="3"/>
  <c r="S220" i="3" s="1"/>
  <c r="R219" i="3"/>
  <c r="R218" i="3"/>
  <c r="S218" i="3" s="1"/>
  <c r="R217" i="3"/>
  <c r="R216" i="3"/>
  <c r="R215" i="3"/>
  <c r="R214" i="3"/>
  <c r="S214" i="3" s="1"/>
  <c r="R213" i="3"/>
  <c r="S213" i="3" s="1"/>
  <c r="R212" i="3"/>
  <c r="S212" i="3" s="1"/>
  <c r="R211" i="3"/>
  <c r="S211" i="3" s="1"/>
  <c r="R210" i="3"/>
  <c r="S210" i="3" s="1"/>
  <c r="R209" i="3"/>
  <c r="S209" i="3" s="1"/>
  <c r="R208" i="3"/>
  <c r="S208" i="3" s="1"/>
  <c r="R207" i="3"/>
  <c r="R206" i="3"/>
  <c r="S206" i="3" s="1"/>
  <c r="R205" i="3"/>
  <c r="S205" i="3" s="1"/>
  <c r="R204" i="3"/>
  <c r="S204" i="3" s="1"/>
  <c r="R203" i="3"/>
  <c r="R202" i="3"/>
  <c r="R201" i="3"/>
  <c r="R200" i="3"/>
  <c r="S200" i="3" s="1"/>
  <c r="R199" i="3"/>
  <c r="S199" i="3" s="1"/>
  <c r="R198" i="3"/>
  <c r="S198" i="3" s="1"/>
  <c r="R197" i="3"/>
  <c r="S197" i="3" s="1"/>
  <c r="R196" i="3"/>
  <c r="S196" i="3" s="1"/>
  <c r="R195" i="3"/>
  <c r="R194" i="3"/>
  <c r="S194" i="3" s="1"/>
  <c r="R193" i="3"/>
  <c r="R192" i="3"/>
  <c r="R191" i="3"/>
  <c r="R190" i="3"/>
  <c r="S190" i="3" s="1"/>
  <c r="R189" i="3"/>
  <c r="R188" i="3"/>
  <c r="S188" i="3" s="1"/>
  <c r="R187" i="3"/>
  <c r="S187" i="3" s="1"/>
  <c r="R186" i="3"/>
  <c r="S186" i="3" s="1"/>
  <c r="R185" i="3"/>
  <c r="R184" i="3"/>
  <c r="S184" i="3" s="1"/>
  <c r="R183" i="3"/>
  <c r="R182" i="3"/>
  <c r="S182" i="3" s="1"/>
  <c r="R181" i="3"/>
  <c r="S181" i="3" s="1"/>
  <c r="R180" i="3"/>
  <c r="S180" i="3" s="1"/>
  <c r="R179" i="3"/>
  <c r="R178" i="3"/>
  <c r="S178" i="3" s="1"/>
  <c r="R177" i="3"/>
  <c r="R176" i="3"/>
  <c r="S176" i="3" s="1"/>
  <c r="R175" i="3"/>
  <c r="R174" i="3"/>
  <c r="S174" i="3" s="1"/>
  <c r="R173" i="3"/>
  <c r="S173" i="3" s="1"/>
  <c r="R172" i="3"/>
  <c r="S172" i="3" s="1"/>
  <c r="R171" i="3"/>
  <c r="R170" i="3"/>
  <c r="R169" i="3"/>
  <c r="R168" i="3"/>
  <c r="R167" i="3"/>
  <c r="R166" i="3"/>
  <c r="S166" i="3" s="1"/>
  <c r="R165" i="3"/>
  <c r="R164" i="3"/>
  <c r="S164" i="3" s="1"/>
  <c r="R163" i="3"/>
  <c r="S163" i="3" s="1"/>
  <c r="R162" i="3"/>
  <c r="S162" i="3" s="1"/>
  <c r="R161" i="3"/>
  <c r="R160" i="3"/>
  <c r="S160" i="3" s="1"/>
  <c r="R159" i="3"/>
  <c r="R158" i="3"/>
  <c r="S158" i="3" s="1"/>
  <c r="R157" i="3"/>
  <c r="R156" i="3"/>
  <c r="S156" i="3" s="1"/>
  <c r="R155" i="3"/>
  <c r="R154" i="3"/>
  <c r="S154" i="3" s="1"/>
  <c r="R153" i="3"/>
  <c r="R152" i="3"/>
  <c r="S152" i="3" s="1"/>
  <c r="R151" i="3"/>
  <c r="S151" i="3" s="1"/>
  <c r="R150" i="3"/>
  <c r="R149" i="3"/>
  <c r="S149" i="3" s="1"/>
  <c r="R148" i="3"/>
  <c r="S148" i="3" s="1"/>
  <c r="R147" i="3"/>
  <c r="R146" i="3"/>
  <c r="S146" i="3" s="1"/>
  <c r="R145" i="3"/>
  <c r="S145" i="3" s="1"/>
  <c r="R144" i="3"/>
  <c r="R143" i="3"/>
  <c r="R142" i="3"/>
  <c r="S142" i="3" s="1"/>
  <c r="R141" i="3"/>
  <c r="R140" i="3"/>
  <c r="S140" i="3" s="1"/>
  <c r="R139" i="3"/>
  <c r="R138" i="3"/>
  <c r="S138" i="3" s="1"/>
  <c r="R137" i="3"/>
  <c r="S137" i="3" s="1"/>
  <c r="R136" i="3"/>
  <c r="S136" i="3" s="1"/>
  <c r="R135" i="3"/>
  <c r="R134" i="3"/>
  <c r="S134" i="3" s="1"/>
  <c r="R133" i="3"/>
  <c r="S133" i="3" s="1"/>
  <c r="R132" i="3"/>
  <c r="S132" i="3" s="1"/>
  <c r="R131" i="3"/>
  <c r="R130" i="3"/>
  <c r="S130" i="3" s="1"/>
  <c r="R129" i="3"/>
  <c r="R128" i="3"/>
  <c r="R127" i="3"/>
  <c r="S127" i="3" s="1"/>
  <c r="R126" i="3"/>
  <c r="S126" i="3" s="1"/>
  <c r="R125" i="3"/>
  <c r="S125" i="3" s="1"/>
  <c r="R124" i="3"/>
  <c r="S124" i="3" s="1"/>
  <c r="R123" i="3"/>
  <c r="R122" i="3"/>
  <c r="S122" i="3" s="1"/>
  <c r="R121" i="3"/>
  <c r="S121" i="3" s="1"/>
  <c r="R120" i="3"/>
  <c r="R119" i="3"/>
  <c r="R118" i="3"/>
  <c r="R117" i="3"/>
  <c r="R116" i="3"/>
  <c r="S116" i="3" s="1"/>
  <c r="R115" i="3"/>
  <c r="S115" i="3" s="1"/>
  <c r="R114" i="3"/>
  <c r="S114" i="3" s="1"/>
  <c r="R113" i="3"/>
  <c r="R112" i="3"/>
  <c r="S112" i="3" s="1"/>
  <c r="R111" i="3"/>
  <c r="R110" i="3"/>
  <c r="R109" i="3"/>
  <c r="R108" i="3"/>
  <c r="S108" i="3" s="1"/>
  <c r="R107" i="3"/>
  <c r="R106" i="3"/>
  <c r="S106" i="3" s="1"/>
  <c r="R105" i="3"/>
  <c r="R104" i="3"/>
  <c r="R103" i="3"/>
  <c r="S103" i="3" s="1"/>
  <c r="R102" i="3"/>
  <c r="S102" i="3" s="1"/>
  <c r="R101" i="3"/>
  <c r="S101" i="3" s="1"/>
  <c r="R100" i="3"/>
  <c r="S100" i="3" s="1"/>
  <c r="R99" i="3"/>
  <c r="R98" i="3"/>
  <c r="S98" i="3" s="1"/>
  <c r="R97" i="3"/>
  <c r="R96" i="3"/>
  <c r="R95" i="3"/>
  <c r="R94" i="3"/>
  <c r="S94" i="3" s="1"/>
  <c r="R93" i="3"/>
  <c r="R92" i="3"/>
  <c r="S92" i="3" s="1"/>
  <c r="R91" i="3"/>
  <c r="R90" i="3"/>
  <c r="S90" i="3" s="1"/>
  <c r="R89" i="3"/>
  <c r="S89" i="3" s="1"/>
  <c r="R88" i="3"/>
  <c r="S88" i="3" s="1"/>
  <c r="R87" i="3"/>
  <c r="R86" i="3"/>
  <c r="S86" i="3" s="1"/>
  <c r="R85" i="3"/>
  <c r="R84" i="3"/>
  <c r="S84" i="3" s="1"/>
  <c r="R83" i="3"/>
  <c r="R82" i="3"/>
  <c r="S82" i="3" s="1"/>
  <c r="R81" i="3"/>
  <c r="R80" i="3"/>
  <c r="S80" i="3" s="1"/>
  <c r="R79" i="3"/>
  <c r="S79" i="3" s="1"/>
  <c r="R78" i="3"/>
  <c r="S78" i="3" s="1"/>
  <c r="R77" i="3"/>
  <c r="R76" i="3"/>
  <c r="S76" i="3" s="1"/>
  <c r="R75" i="3"/>
  <c r="R74" i="3"/>
  <c r="R73" i="3"/>
  <c r="R72" i="3"/>
  <c r="R71" i="3"/>
  <c r="R70" i="3"/>
  <c r="S70" i="3" s="1"/>
  <c r="R69" i="3"/>
  <c r="R68" i="3"/>
  <c r="S68" i="3" s="1"/>
  <c r="R67" i="3"/>
  <c r="S67" i="3" s="1"/>
  <c r="R66" i="3"/>
  <c r="S66" i="3" s="1"/>
  <c r="R65" i="3"/>
  <c r="S65" i="3" s="1"/>
  <c r="R64" i="3"/>
  <c r="S64" i="3" s="1"/>
  <c r="R63" i="3"/>
  <c r="R62" i="3"/>
  <c r="S62" i="3" s="1"/>
  <c r="R61" i="3"/>
  <c r="R60" i="3"/>
  <c r="S60" i="3" s="1"/>
  <c r="R59" i="3"/>
  <c r="R58" i="3"/>
  <c r="S58" i="3" s="1"/>
  <c r="R57" i="3"/>
  <c r="R56" i="3"/>
  <c r="S56" i="3" s="1"/>
  <c r="R55" i="3"/>
  <c r="R54" i="3"/>
  <c r="S54" i="3" s="1"/>
  <c r="R53" i="3"/>
  <c r="S53" i="3" s="1"/>
  <c r="R52" i="3"/>
  <c r="S52" i="3" s="1"/>
  <c r="R51" i="3"/>
  <c r="R50" i="3"/>
  <c r="S50" i="3" s="1"/>
  <c r="R49" i="3"/>
  <c r="R48" i="3"/>
  <c r="R47" i="3"/>
  <c r="R46" i="3"/>
  <c r="S46" i="3" s="1"/>
  <c r="R45" i="3"/>
  <c r="R44" i="3"/>
  <c r="S44" i="3" s="1"/>
  <c r="R43" i="3"/>
  <c r="S43" i="3" s="1"/>
  <c r="R42" i="3"/>
  <c r="S42" i="3" s="1"/>
  <c r="R41" i="3"/>
  <c r="R40" i="3"/>
  <c r="S40" i="3" s="1"/>
  <c r="R39" i="3"/>
  <c r="R38" i="3"/>
  <c r="S38" i="3" s="1"/>
  <c r="R37" i="3"/>
  <c r="R36" i="3"/>
  <c r="S36" i="3" s="1"/>
  <c r="R35" i="3"/>
  <c r="R34" i="3"/>
  <c r="S34" i="3" s="1"/>
  <c r="R33" i="3"/>
  <c r="R32" i="3"/>
  <c r="R31" i="3"/>
  <c r="S31" i="3" s="1"/>
  <c r="R30" i="3"/>
  <c r="R29" i="3"/>
  <c r="S29" i="3" s="1"/>
  <c r="R28" i="3"/>
  <c r="S28" i="3" s="1"/>
  <c r="R27" i="3"/>
  <c r="R26" i="3"/>
  <c r="S26" i="3" s="1"/>
  <c r="R25" i="3"/>
  <c r="R24" i="3"/>
  <c r="R23" i="3"/>
  <c r="R22" i="3"/>
  <c r="S22" i="3" s="1"/>
  <c r="R21" i="3"/>
  <c r="R20" i="3"/>
  <c r="S20" i="3" s="1"/>
  <c r="R19" i="3"/>
  <c r="R18" i="3"/>
  <c r="S18" i="3" s="1"/>
  <c r="R17" i="3"/>
  <c r="S17" i="3" s="1"/>
  <c r="R16" i="3"/>
  <c r="S16" i="3" s="1"/>
  <c r="R15" i="3"/>
  <c r="R14" i="3"/>
  <c r="S14" i="3" s="1"/>
  <c r="R13" i="3"/>
  <c r="R12" i="3"/>
  <c r="S12" i="3" s="1"/>
  <c r="AD611" i="4"/>
  <c r="AF611" i="4" s="1"/>
  <c r="AD610" i="4"/>
  <c r="AD609" i="4"/>
  <c r="AF609" i="4" s="1"/>
  <c r="AD608" i="4"/>
  <c r="AF608" i="4" s="1"/>
  <c r="AD607" i="4"/>
  <c r="AF607" i="4" s="1"/>
  <c r="AD606" i="4"/>
  <c r="AF606" i="4" s="1"/>
  <c r="AD605" i="4"/>
  <c r="AF605" i="4" s="1"/>
  <c r="AD604" i="4"/>
  <c r="AF604" i="4" s="1"/>
  <c r="AD603" i="4"/>
  <c r="AF603" i="4" s="1"/>
  <c r="AD602" i="4"/>
  <c r="AF602" i="4" s="1"/>
  <c r="AD601" i="4"/>
  <c r="AF601" i="4" s="1"/>
  <c r="AD600" i="4"/>
  <c r="AF600" i="4" s="1"/>
  <c r="AD599" i="4"/>
  <c r="AF599" i="4" s="1"/>
  <c r="AD598" i="4"/>
  <c r="AF598" i="4" s="1"/>
  <c r="AD597" i="4"/>
  <c r="AF597" i="4" s="1"/>
  <c r="AD596" i="4"/>
  <c r="AF596" i="4" s="1"/>
  <c r="AD595" i="4"/>
  <c r="AF595" i="4" s="1"/>
  <c r="AD594" i="4"/>
  <c r="AF594" i="4" s="1"/>
  <c r="AD593" i="4"/>
  <c r="AF593" i="4" s="1"/>
  <c r="AD592" i="4"/>
  <c r="AF592" i="4" s="1"/>
  <c r="AD591" i="4"/>
  <c r="AF591" i="4" s="1"/>
  <c r="AD590" i="4"/>
  <c r="AF590" i="4" s="1"/>
  <c r="AD589" i="4"/>
  <c r="AD588" i="4"/>
  <c r="AF588" i="4" s="1"/>
  <c r="AD587" i="4"/>
  <c r="AF587" i="4" s="1"/>
  <c r="AD586" i="4"/>
  <c r="AF586" i="4" s="1"/>
  <c r="AD585" i="4"/>
  <c r="AF585" i="4" s="1"/>
  <c r="AD584" i="4"/>
  <c r="AF584" i="4" s="1"/>
  <c r="AD583" i="4"/>
  <c r="AF583" i="4" s="1"/>
  <c r="AD582" i="4"/>
  <c r="AF582" i="4" s="1"/>
  <c r="AD581" i="4"/>
  <c r="AF581" i="4" s="1"/>
  <c r="AD580" i="4"/>
  <c r="AF580" i="4" s="1"/>
  <c r="AD579" i="4"/>
  <c r="AF579" i="4" s="1"/>
  <c r="AD578" i="4"/>
  <c r="AF578" i="4" s="1"/>
  <c r="AD577" i="4"/>
  <c r="AF577" i="4" s="1"/>
  <c r="AD576" i="4"/>
  <c r="AF576" i="4" s="1"/>
  <c r="AD575" i="4"/>
  <c r="AF575" i="4" s="1"/>
  <c r="AD574" i="4"/>
  <c r="AF574" i="4" s="1"/>
  <c r="AD573" i="4"/>
  <c r="AF573" i="4" s="1"/>
  <c r="AD572" i="4"/>
  <c r="AF572" i="4" s="1"/>
  <c r="AD571" i="4"/>
  <c r="AF571" i="4" s="1"/>
  <c r="AD570" i="4"/>
  <c r="AF570" i="4" s="1"/>
  <c r="AD569" i="4"/>
  <c r="AF569" i="4" s="1"/>
  <c r="AD568" i="4"/>
  <c r="AF568" i="4" s="1"/>
  <c r="AD567" i="4"/>
  <c r="AF567" i="4" s="1"/>
  <c r="AD566" i="4"/>
  <c r="AF566" i="4" s="1"/>
  <c r="AD565" i="4"/>
  <c r="AF565" i="4" s="1"/>
  <c r="AD564" i="4"/>
  <c r="AF564" i="4" s="1"/>
  <c r="AD563" i="4"/>
  <c r="AF563" i="4" s="1"/>
  <c r="AD562" i="4"/>
  <c r="AF562" i="4" s="1"/>
  <c r="AD561" i="4"/>
  <c r="AF561" i="4" s="1"/>
  <c r="AD560" i="4"/>
  <c r="AF560" i="4" s="1"/>
  <c r="AD559" i="4"/>
  <c r="AF559" i="4" s="1"/>
  <c r="AD558" i="4"/>
  <c r="AF558" i="4" s="1"/>
  <c r="AD557" i="4"/>
  <c r="AF557" i="4" s="1"/>
  <c r="AD556" i="4"/>
  <c r="AF556" i="4" s="1"/>
  <c r="AD555" i="4"/>
  <c r="AF555" i="4" s="1"/>
  <c r="AD554" i="4"/>
  <c r="AF554" i="4" s="1"/>
  <c r="AD553" i="4"/>
  <c r="AF553" i="4" s="1"/>
  <c r="AD552" i="4"/>
  <c r="AD551" i="4"/>
  <c r="AF551" i="4" s="1"/>
  <c r="AD550" i="4"/>
  <c r="AF550" i="4" s="1"/>
  <c r="AD549" i="4"/>
  <c r="AF549" i="4" s="1"/>
  <c r="AD548" i="4"/>
  <c r="AF548" i="4" s="1"/>
  <c r="AD547" i="4"/>
  <c r="AF547" i="4" s="1"/>
  <c r="AD546" i="4"/>
  <c r="AF546" i="4" s="1"/>
  <c r="AD545" i="4"/>
  <c r="AF545" i="4" s="1"/>
  <c r="AD544" i="4"/>
  <c r="AF544" i="4" s="1"/>
  <c r="AD543" i="4"/>
  <c r="AF543" i="4" s="1"/>
  <c r="AD542" i="4"/>
  <c r="AF542" i="4" s="1"/>
  <c r="AD541" i="4"/>
  <c r="AF541" i="4" s="1"/>
  <c r="AD540" i="4"/>
  <c r="AF540" i="4" s="1"/>
  <c r="AD539" i="4"/>
  <c r="AF539" i="4" s="1"/>
  <c r="AD538" i="4"/>
  <c r="AF538" i="4" s="1"/>
  <c r="AD537" i="4"/>
  <c r="AF537" i="4" s="1"/>
  <c r="AD536" i="4"/>
  <c r="AF536" i="4" s="1"/>
  <c r="AD535" i="4"/>
  <c r="AF535" i="4" s="1"/>
  <c r="AD534" i="4"/>
  <c r="AF534" i="4" s="1"/>
  <c r="AD533" i="4"/>
  <c r="AF533" i="4" s="1"/>
  <c r="AD532" i="4"/>
  <c r="AF532" i="4" s="1"/>
  <c r="AD531" i="4"/>
  <c r="AF531" i="4" s="1"/>
  <c r="AD530" i="4"/>
  <c r="AF530" i="4" s="1"/>
  <c r="AD529" i="4"/>
  <c r="AD528" i="4"/>
  <c r="AD527" i="4"/>
  <c r="AF527" i="4" s="1"/>
  <c r="AD526" i="4"/>
  <c r="AF526" i="4" s="1"/>
  <c r="AD525" i="4"/>
  <c r="AF525" i="4" s="1"/>
  <c r="AD524" i="4"/>
  <c r="AF524" i="4" s="1"/>
  <c r="AD523" i="4"/>
  <c r="AF523" i="4" s="1"/>
  <c r="AD522" i="4"/>
  <c r="AF522" i="4" s="1"/>
  <c r="AD521" i="4"/>
  <c r="AF521" i="4" s="1"/>
  <c r="AD520" i="4"/>
  <c r="AF520" i="4" s="1"/>
  <c r="AD519" i="4"/>
  <c r="AF519" i="4" s="1"/>
  <c r="AD518" i="4"/>
  <c r="AF518" i="4" s="1"/>
  <c r="AD517" i="4"/>
  <c r="AF517" i="4" s="1"/>
  <c r="AD516" i="4"/>
  <c r="AF516" i="4" s="1"/>
  <c r="AD515" i="4"/>
  <c r="AF515" i="4" s="1"/>
  <c r="AD514" i="4"/>
  <c r="AF514" i="4" s="1"/>
  <c r="AD513" i="4"/>
  <c r="AF513" i="4" s="1"/>
  <c r="AD512" i="4"/>
  <c r="AF512" i="4" s="1"/>
  <c r="AD511" i="4"/>
  <c r="AF511" i="4" s="1"/>
  <c r="AD510" i="4"/>
  <c r="AF510" i="4" s="1"/>
  <c r="AD509" i="4"/>
  <c r="AF509" i="4" s="1"/>
  <c r="AD508" i="4"/>
  <c r="AF508" i="4" s="1"/>
  <c r="AD507" i="4"/>
  <c r="AF507" i="4" s="1"/>
  <c r="AD506" i="4"/>
  <c r="AF506" i="4" s="1"/>
  <c r="AD505" i="4"/>
  <c r="AF505" i="4" s="1"/>
  <c r="AD504" i="4"/>
  <c r="AF504" i="4" s="1"/>
  <c r="AD503" i="4"/>
  <c r="AF503" i="4" s="1"/>
  <c r="AD502" i="4"/>
  <c r="AF502" i="4" s="1"/>
  <c r="AD501" i="4"/>
  <c r="AF501" i="4" s="1"/>
  <c r="AD500" i="4"/>
  <c r="AF500" i="4" s="1"/>
  <c r="AD499" i="4"/>
  <c r="AF499" i="4" s="1"/>
  <c r="AD498" i="4"/>
  <c r="AF498" i="4" s="1"/>
  <c r="AD497" i="4"/>
  <c r="AF497" i="4" s="1"/>
  <c r="AD496" i="4"/>
  <c r="AF496" i="4" s="1"/>
  <c r="AD495" i="4"/>
  <c r="AF495" i="4" s="1"/>
  <c r="AD494" i="4"/>
  <c r="AF494" i="4" s="1"/>
  <c r="AD493" i="4"/>
  <c r="AF493" i="4" s="1"/>
  <c r="AD492" i="4"/>
  <c r="AF492" i="4" s="1"/>
  <c r="AD491" i="4"/>
  <c r="AF491" i="4" s="1"/>
  <c r="AD490" i="4"/>
  <c r="AF490" i="4" s="1"/>
  <c r="AD489" i="4"/>
  <c r="AF489" i="4" s="1"/>
  <c r="AD488" i="4"/>
  <c r="AF488" i="4" s="1"/>
  <c r="AD487" i="4"/>
  <c r="AF487" i="4" s="1"/>
  <c r="AD486" i="4"/>
  <c r="AF486" i="4" s="1"/>
  <c r="AD485" i="4"/>
  <c r="AF485" i="4" s="1"/>
  <c r="AD484" i="4"/>
  <c r="AF484" i="4" s="1"/>
  <c r="AD483" i="4"/>
  <c r="AF483" i="4" s="1"/>
  <c r="AD482" i="4"/>
  <c r="AF482" i="4" s="1"/>
  <c r="AD481" i="4"/>
  <c r="AF481" i="4" s="1"/>
  <c r="AD480" i="4"/>
  <c r="AD479" i="4"/>
  <c r="AF479" i="4" s="1"/>
  <c r="AD478" i="4"/>
  <c r="AF478" i="4" s="1"/>
  <c r="AD477" i="4"/>
  <c r="AF477" i="4" s="1"/>
  <c r="AD476" i="4"/>
  <c r="AF476" i="4" s="1"/>
  <c r="AD475" i="4"/>
  <c r="AF475" i="4" s="1"/>
  <c r="AD474" i="4"/>
  <c r="AF474" i="4" s="1"/>
  <c r="AD473" i="4"/>
  <c r="AF473" i="4" s="1"/>
  <c r="AD472" i="4"/>
  <c r="AF472" i="4" s="1"/>
  <c r="AD471" i="4"/>
  <c r="AF471" i="4" s="1"/>
  <c r="AD470" i="4"/>
  <c r="AF470" i="4" s="1"/>
  <c r="AD469" i="4"/>
  <c r="AD468" i="4"/>
  <c r="AF468" i="4" s="1"/>
  <c r="AD467" i="4"/>
  <c r="AF467" i="4" s="1"/>
  <c r="AD466" i="4"/>
  <c r="AF466" i="4" s="1"/>
  <c r="AD465" i="4"/>
  <c r="AF465" i="4" s="1"/>
  <c r="AD464" i="4"/>
  <c r="AF464" i="4" s="1"/>
  <c r="AD463" i="4"/>
  <c r="AF463" i="4" s="1"/>
  <c r="AD462" i="4"/>
  <c r="AF462" i="4" s="1"/>
  <c r="AD461" i="4"/>
  <c r="AF461" i="4" s="1"/>
  <c r="AD460" i="4"/>
  <c r="AF460" i="4" s="1"/>
  <c r="AD459" i="4"/>
  <c r="AF459" i="4" s="1"/>
  <c r="AD458" i="4"/>
  <c r="AF458" i="4" s="1"/>
  <c r="AD457" i="4"/>
  <c r="AF457" i="4" s="1"/>
  <c r="AD456" i="4"/>
  <c r="AF456" i="4" s="1"/>
  <c r="AD455" i="4"/>
  <c r="AF455" i="4" s="1"/>
  <c r="AD454" i="4"/>
  <c r="AF454" i="4" s="1"/>
  <c r="AD453" i="4"/>
  <c r="AF453" i="4" s="1"/>
  <c r="AD452" i="4"/>
  <c r="AF452" i="4" s="1"/>
  <c r="AD451" i="4"/>
  <c r="AF451" i="4" s="1"/>
  <c r="AD450" i="4"/>
  <c r="AF450" i="4" s="1"/>
  <c r="AD449" i="4"/>
  <c r="AF449" i="4" s="1"/>
  <c r="AD448" i="4"/>
  <c r="AF448" i="4" s="1"/>
  <c r="AD447" i="4"/>
  <c r="AF447" i="4" s="1"/>
  <c r="AD446" i="4"/>
  <c r="AF446" i="4" s="1"/>
  <c r="AD445" i="4"/>
  <c r="AF445" i="4" s="1"/>
  <c r="AD444" i="4"/>
  <c r="AF444" i="4" s="1"/>
  <c r="AD443" i="4"/>
  <c r="AF443" i="4" s="1"/>
  <c r="AD442" i="4"/>
  <c r="AF442" i="4" s="1"/>
  <c r="AD441" i="4"/>
  <c r="AF441" i="4" s="1"/>
  <c r="AD440" i="4"/>
  <c r="AF440" i="4" s="1"/>
  <c r="AD439" i="4"/>
  <c r="AF439" i="4" s="1"/>
  <c r="AD438" i="4"/>
  <c r="AF438" i="4" s="1"/>
  <c r="AD437" i="4"/>
  <c r="AF437" i="4" s="1"/>
  <c r="AD436" i="4"/>
  <c r="AF436" i="4" s="1"/>
  <c r="AD435" i="4"/>
  <c r="AF435" i="4" s="1"/>
  <c r="AD434" i="4"/>
  <c r="AF434" i="4" s="1"/>
  <c r="AD433" i="4"/>
  <c r="AF433" i="4" s="1"/>
  <c r="AD432" i="4"/>
  <c r="AF432" i="4" s="1"/>
  <c r="AD431" i="4"/>
  <c r="AF431" i="4" s="1"/>
  <c r="AD430" i="4"/>
  <c r="AF430" i="4" s="1"/>
  <c r="AD429" i="4"/>
  <c r="AF429" i="4" s="1"/>
  <c r="AD428" i="4"/>
  <c r="AF428" i="4" s="1"/>
  <c r="AD427" i="4"/>
  <c r="AF427" i="4" s="1"/>
  <c r="AD426" i="4"/>
  <c r="AF426" i="4" s="1"/>
  <c r="AD425" i="4"/>
  <c r="AF425" i="4" s="1"/>
  <c r="AD424" i="4"/>
  <c r="AF424" i="4" s="1"/>
  <c r="AD423" i="4"/>
  <c r="AF423" i="4" s="1"/>
  <c r="AD422" i="4"/>
  <c r="AF422" i="4" s="1"/>
  <c r="AD421" i="4"/>
  <c r="AF421" i="4" s="1"/>
  <c r="AD420" i="4"/>
  <c r="AF420" i="4" s="1"/>
  <c r="AD419" i="4"/>
  <c r="AF419" i="4" s="1"/>
  <c r="AD418" i="4"/>
  <c r="AF418" i="4" s="1"/>
  <c r="AD417" i="4"/>
  <c r="AF417" i="4" s="1"/>
  <c r="AD416" i="4"/>
  <c r="AF416" i="4" s="1"/>
  <c r="AD415" i="4"/>
  <c r="AF415" i="4" s="1"/>
  <c r="AD414" i="4"/>
  <c r="AF414" i="4" s="1"/>
  <c r="AD413" i="4"/>
  <c r="AF413" i="4" s="1"/>
  <c r="AD412" i="4"/>
  <c r="AF412" i="4" s="1"/>
  <c r="AD411" i="4"/>
  <c r="AF411" i="4" s="1"/>
  <c r="AD410" i="4"/>
  <c r="AF410" i="4" s="1"/>
  <c r="AD409" i="4"/>
  <c r="AF409" i="4" s="1"/>
  <c r="AD408" i="4"/>
  <c r="AD407" i="4"/>
  <c r="AF407" i="4" s="1"/>
  <c r="AD406" i="4"/>
  <c r="AF406" i="4" s="1"/>
  <c r="AD405" i="4"/>
  <c r="AF405" i="4" s="1"/>
  <c r="AD404" i="4"/>
  <c r="AF404" i="4" s="1"/>
  <c r="AD403" i="4"/>
  <c r="AF403" i="4" s="1"/>
  <c r="AD402" i="4"/>
  <c r="AF402" i="4" s="1"/>
  <c r="AD401" i="4"/>
  <c r="AF401" i="4" s="1"/>
  <c r="AD400" i="4"/>
  <c r="AF400" i="4" s="1"/>
  <c r="AD399" i="4"/>
  <c r="AF399" i="4" s="1"/>
  <c r="AD398" i="4"/>
  <c r="AF398" i="4" s="1"/>
  <c r="AD397" i="4"/>
  <c r="AF397" i="4" s="1"/>
  <c r="AD396" i="4"/>
  <c r="AF396" i="4" s="1"/>
  <c r="AD395" i="4"/>
  <c r="AF395" i="4" s="1"/>
  <c r="AD394" i="4"/>
  <c r="AF394" i="4" s="1"/>
  <c r="AD393" i="4"/>
  <c r="AD392" i="4"/>
  <c r="AF392" i="4" s="1"/>
  <c r="AD391" i="4"/>
  <c r="AF391" i="4" s="1"/>
  <c r="AD390" i="4"/>
  <c r="AF390" i="4" s="1"/>
  <c r="AD389" i="4"/>
  <c r="AF389" i="4" s="1"/>
  <c r="AD388" i="4"/>
  <c r="AF388" i="4" s="1"/>
  <c r="AD387" i="4"/>
  <c r="AF387" i="4" s="1"/>
  <c r="AD386" i="4"/>
  <c r="AF386" i="4" s="1"/>
  <c r="AD385" i="4"/>
  <c r="AF385" i="4" s="1"/>
  <c r="AD384" i="4"/>
  <c r="AD383" i="4"/>
  <c r="AF383" i="4" s="1"/>
  <c r="AD382" i="4"/>
  <c r="AF382" i="4" s="1"/>
  <c r="AD381" i="4"/>
  <c r="AF381" i="4" s="1"/>
  <c r="AD380" i="4"/>
  <c r="AF380" i="4" s="1"/>
  <c r="AD379" i="4"/>
  <c r="AF379" i="4" s="1"/>
  <c r="AD378" i="4"/>
  <c r="AF378" i="4" s="1"/>
  <c r="AD377" i="4"/>
  <c r="AF377" i="4" s="1"/>
  <c r="AD376" i="4"/>
  <c r="AF376" i="4" s="1"/>
  <c r="AD375" i="4"/>
  <c r="AF375" i="4" s="1"/>
  <c r="AD374" i="4"/>
  <c r="AF374" i="4" s="1"/>
  <c r="AD373" i="4"/>
  <c r="AF373" i="4" s="1"/>
  <c r="AD372" i="4"/>
  <c r="AF372" i="4" s="1"/>
  <c r="AD371" i="4"/>
  <c r="AF371" i="4" s="1"/>
  <c r="AD370" i="4"/>
  <c r="AF370" i="4" s="1"/>
  <c r="AD369" i="4"/>
  <c r="AF369" i="4" s="1"/>
  <c r="AD368" i="4"/>
  <c r="AF368" i="4" s="1"/>
  <c r="AD367" i="4"/>
  <c r="AF367" i="4" s="1"/>
  <c r="AD366" i="4"/>
  <c r="AF366" i="4" s="1"/>
  <c r="AD365" i="4"/>
  <c r="AF365" i="4" s="1"/>
  <c r="AD364" i="4"/>
  <c r="AF364" i="4" s="1"/>
  <c r="AD363" i="4"/>
  <c r="AF363" i="4" s="1"/>
  <c r="AD362" i="4"/>
  <c r="AF362" i="4" s="1"/>
  <c r="AD361" i="4"/>
  <c r="AF361" i="4" s="1"/>
  <c r="AD360" i="4"/>
  <c r="AD359" i="4"/>
  <c r="AF359" i="4" s="1"/>
  <c r="AD358" i="4"/>
  <c r="AF358" i="4" s="1"/>
  <c r="AD357" i="4"/>
  <c r="AF357" i="4" s="1"/>
  <c r="AD356" i="4"/>
  <c r="AF356" i="4" s="1"/>
  <c r="AD355" i="4"/>
  <c r="AF355" i="4" s="1"/>
  <c r="AD354" i="4"/>
  <c r="AF354" i="4" s="1"/>
  <c r="AD353" i="4"/>
  <c r="AF353" i="4" s="1"/>
  <c r="AD352" i="4"/>
  <c r="AF352" i="4" s="1"/>
  <c r="AD351" i="4"/>
  <c r="AF351" i="4" s="1"/>
  <c r="AD350" i="4"/>
  <c r="AF350" i="4" s="1"/>
  <c r="AD349" i="4"/>
  <c r="AF349" i="4" s="1"/>
  <c r="AD348" i="4"/>
  <c r="AF348" i="4" s="1"/>
  <c r="AD347" i="4"/>
  <c r="AF347" i="4" s="1"/>
  <c r="AD346" i="4"/>
  <c r="AF346" i="4" s="1"/>
  <c r="AD345" i="4"/>
  <c r="AF345" i="4" s="1"/>
  <c r="AD344" i="4"/>
  <c r="AF344" i="4" s="1"/>
  <c r="AD343" i="4"/>
  <c r="AF343" i="4" s="1"/>
  <c r="AD342" i="4"/>
  <c r="AF342" i="4" s="1"/>
  <c r="AD341" i="4"/>
  <c r="AF341" i="4" s="1"/>
  <c r="AD340" i="4"/>
  <c r="AF340" i="4" s="1"/>
  <c r="AD339" i="4"/>
  <c r="AF339" i="4" s="1"/>
  <c r="AD338" i="4"/>
  <c r="AF338" i="4" s="1"/>
  <c r="AD337" i="4"/>
  <c r="AF337" i="4" s="1"/>
  <c r="AD336" i="4"/>
  <c r="AF336" i="4" s="1"/>
  <c r="AD335" i="4"/>
  <c r="AF335" i="4" s="1"/>
  <c r="AD334" i="4"/>
  <c r="AF334" i="4" s="1"/>
  <c r="AD333" i="4"/>
  <c r="AF333" i="4" s="1"/>
  <c r="AD332" i="4"/>
  <c r="AF332" i="4" s="1"/>
  <c r="AD331" i="4"/>
  <c r="AF331" i="4" s="1"/>
  <c r="AD330" i="4"/>
  <c r="AF330" i="4" s="1"/>
  <c r="AD329" i="4"/>
  <c r="AF329" i="4" s="1"/>
  <c r="AD328" i="4"/>
  <c r="AF328" i="4" s="1"/>
  <c r="AD327" i="4"/>
  <c r="AF327" i="4" s="1"/>
  <c r="AD326" i="4"/>
  <c r="AF326" i="4" s="1"/>
  <c r="AD325" i="4"/>
  <c r="AF325" i="4" s="1"/>
  <c r="AD324" i="4"/>
  <c r="AF324" i="4" s="1"/>
  <c r="AD323" i="4"/>
  <c r="AF323" i="4" s="1"/>
  <c r="AD322" i="4"/>
  <c r="AF322" i="4" s="1"/>
  <c r="AD321" i="4"/>
  <c r="AF321" i="4" s="1"/>
  <c r="AD320" i="4"/>
  <c r="AF320" i="4" s="1"/>
  <c r="AD319" i="4"/>
  <c r="AF319" i="4" s="1"/>
  <c r="AD318" i="4"/>
  <c r="AF318" i="4" s="1"/>
  <c r="AD317" i="4"/>
  <c r="AF317" i="4" s="1"/>
  <c r="AD316" i="4"/>
  <c r="AF316" i="4" s="1"/>
  <c r="AD315" i="4"/>
  <c r="AF315" i="4" s="1"/>
  <c r="AD314" i="4"/>
  <c r="AF314" i="4" s="1"/>
  <c r="AD313" i="4"/>
  <c r="AF313" i="4" s="1"/>
  <c r="AD312" i="4"/>
  <c r="AF312" i="4" s="1"/>
  <c r="AD311" i="4"/>
  <c r="AF311" i="4" s="1"/>
  <c r="AD310" i="4"/>
  <c r="AF310" i="4" s="1"/>
  <c r="AD309" i="4"/>
  <c r="AF309" i="4" s="1"/>
  <c r="AD308" i="4"/>
  <c r="AF308" i="4" s="1"/>
  <c r="AD307" i="4"/>
  <c r="AF307" i="4" s="1"/>
  <c r="AD306" i="4"/>
  <c r="AF306" i="4" s="1"/>
  <c r="AD305" i="4"/>
  <c r="AF305" i="4" s="1"/>
  <c r="AD304" i="4"/>
  <c r="AF304" i="4" s="1"/>
  <c r="AD303" i="4"/>
  <c r="AF303" i="4" s="1"/>
  <c r="AD302" i="4"/>
  <c r="AF302" i="4" s="1"/>
  <c r="AD301" i="4"/>
  <c r="AD300" i="4"/>
  <c r="AF300" i="4" s="1"/>
  <c r="AD299" i="4"/>
  <c r="AF299" i="4" s="1"/>
  <c r="AD298" i="4"/>
  <c r="AF298" i="4" s="1"/>
  <c r="AD297" i="4"/>
  <c r="AF297" i="4" s="1"/>
  <c r="AD296" i="4"/>
  <c r="AF296" i="4" s="1"/>
  <c r="AD295" i="4"/>
  <c r="AF295" i="4" s="1"/>
  <c r="AD294" i="4"/>
  <c r="AF294" i="4" s="1"/>
  <c r="AD293" i="4"/>
  <c r="AF293" i="4" s="1"/>
  <c r="AD292" i="4"/>
  <c r="AF292" i="4" s="1"/>
  <c r="AD291" i="4"/>
  <c r="AF291" i="4" s="1"/>
  <c r="AD290" i="4"/>
  <c r="AF290" i="4" s="1"/>
  <c r="AD289" i="4"/>
  <c r="AF289" i="4" s="1"/>
  <c r="AD288" i="4"/>
  <c r="AF288" i="4" s="1"/>
  <c r="AD287" i="4"/>
  <c r="AF287" i="4" s="1"/>
  <c r="AD286" i="4"/>
  <c r="AF286" i="4" s="1"/>
  <c r="AD285" i="4"/>
  <c r="AF285" i="4" s="1"/>
  <c r="AD284" i="4"/>
  <c r="AF284" i="4" s="1"/>
  <c r="AD283" i="4"/>
  <c r="AF283" i="4" s="1"/>
  <c r="AD282" i="4"/>
  <c r="AF282" i="4" s="1"/>
  <c r="AD281" i="4"/>
  <c r="AF281" i="4" s="1"/>
  <c r="AD280" i="4"/>
  <c r="AF280" i="4" s="1"/>
  <c r="AD279" i="4"/>
  <c r="AF279" i="4" s="1"/>
  <c r="AD278" i="4"/>
  <c r="AF278" i="4" s="1"/>
  <c r="AD277" i="4"/>
  <c r="AF277" i="4" s="1"/>
  <c r="AD276" i="4"/>
  <c r="AF276" i="4" s="1"/>
  <c r="AD275" i="4"/>
  <c r="AF275" i="4" s="1"/>
  <c r="AD274" i="4"/>
  <c r="AF274" i="4" s="1"/>
  <c r="AD273" i="4"/>
  <c r="AF273" i="4" s="1"/>
  <c r="AD272" i="4"/>
  <c r="AF272" i="4" s="1"/>
  <c r="AD271" i="4"/>
  <c r="AF271" i="4" s="1"/>
  <c r="AD270" i="4"/>
  <c r="AF270" i="4" s="1"/>
  <c r="AD269" i="4"/>
  <c r="AF269" i="4" s="1"/>
  <c r="AD268" i="4"/>
  <c r="AF268" i="4" s="1"/>
  <c r="AD267" i="4"/>
  <c r="AF267" i="4" s="1"/>
  <c r="AD266" i="4"/>
  <c r="AF266" i="4" s="1"/>
  <c r="AD265" i="4"/>
  <c r="AF265" i="4" s="1"/>
  <c r="AD264" i="4"/>
  <c r="AF264" i="4" s="1"/>
  <c r="AD263" i="4"/>
  <c r="AF263" i="4" s="1"/>
  <c r="AD262" i="4"/>
  <c r="AF262" i="4" s="1"/>
  <c r="AD261" i="4"/>
  <c r="AF261" i="4" s="1"/>
  <c r="AD260" i="4"/>
  <c r="AF260" i="4" s="1"/>
  <c r="AD259" i="4"/>
  <c r="AF259" i="4" s="1"/>
  <c r="AD258" i="4"/>
  <c r="AF258" i="4" s="1"/>
  <c r="AD257" i="4"/>
  <c r="AF257" i="4" s="1"/>
  <c r="AD256" i="4"/>
  <c r="AF256" i="4" s="1"/>
  <c r="AD255" i="4"/>
  <c r="AF255" i="4" s="1"/>
  <c r="AD254" i="4"/>
  <c r="AF254" i="4" s="1"/>
  <c r="AD253" i="4"/>
  <c r="AF253" i="4" s="1"/>
  <c r="AD252" i="4"/>
  <c r="AF252" i="4" s="1"/>
  <c r="AD251" i="4"/>
  <c r="AF251" i="4" s="1"/>
  <c r="AD250" i="4"/>
  <c r="AF250" i="4" s="1"/>
  <c r="AD249" i="4"/>
  <c r="AF249" i="4" s="1"/>
  <c r="AD248" i="4"/>
  <c r="AF248" i="4" s="1"/>
  <c r="AD247" i="4"/>
  <c r="AF247" i="4" s="1"/>
  <c r="AD246" i="4"/>
  <c r="AF246" i="4" s="1"/>
  <c r="AD245" i="4"/>
  <c r="AF245" i="4" s="1"/>
  <c r="AD244" i="4"/>
  <c r="AF244" i="4" s="1"/>
  <c r="AD243" i="4"/>
  <c r="AF243" i="4" s="1"/>
  <c r="AD242" i="4"/>
  <c r="AF242" i="4" s="1"/>
  <c r="AD241" i="4"/>
  <c r="AF241" i="4" s="1"/>
  <c r="AD240" i="4"/>
  <c r="AF240" i="4" s="1"/>
  <c r="AD239" i="4"/>
  <c r="AF239" i="4" s="1"/>
  <c r="AD238" i="4"/>
  <c r="AF238" i="4" s="1"/>
  <c r="AD237" i="4"/>
  <c r="AF237" i="4" s="1"/>
  <c r="AD236" i="4"/>
  <c r="AF236" i="4" s="1"/>
  <c r="AD235" i="4"/>
  <c r="AF235" i="4" s="1"/>
  <c r="AD234" i="4"/>
  <c r="AF234" i="4" s="1"/>
  <c r="AD233" i="4"/>
  <c r="AF233" i="4" s="1"/>
  <c r="AD232" i="4"/>
  <c r="AF232" i="4" s="1"/>
  <c r="AD231" i="4"/>
  <c r="AF231" i="4" s="1"/>
  <c r="AD230" i="4"/>
  <c r="AF230" i="4" s="1"/>
  <c r="AD229" i="4"/>
  <c r="AD228" i="4"/>
  <c r="AF228" i="4" s="1"/>
  <c r="AD227" i="4"/>
  <c r="AF227" i="4" s="1"/>
  <c r="AD226" i="4"/>
  <c r="AF226" i="4" s="1"/>
  <c r="AD225" i="4"/>
  <c r="AF225" i="4" s="1"/>
  <c r="AD224" i="4"/>
  <c r="AF224" i="4" s="1"/>
  <c r="AD223" i="4"/>
  <c r="AF223" i="4" s="1"/>
  <c r="AD222" i="4"/>
  <c r="AF222" i="4" s="1"/>
  <c r="AD221" i="4"/>
  <c r="AF221" i="4" s="1"/>
  <c r="AD220" i="4"/>
  <c r="AF220" i="4" s="1"/>
  <c r="AD219" i="4"/>
  <c r="AF219" i="4" s="1"/>
  <c r="AD218" i="4"/>
  <c r="AF218" i="4" s="1"/>
  <c r="AD217" i="4"/>
  <c r="AF217" i="4" s="1"/>
  <c r="AD216" i="4"/>
  <c r="AD215" i="4"/>
  <c r="AF215" i="4" s="1"/>
  <c r="AD214" i="4"/>
  <c r="AF214" i="4" s="1"/>
  <c r="AD213" i="4"/>
  <c r="AF213" i="4" s="1"/>
  <c r="AD212" i="4"/>
  <c r="AF212" i="4" s="1"/>
  <c r="AD211" i="4"/>
  <c r="AF211" i="4" s="1"/>
  <c r="AD210" i="4"/>
  <c r="AF210" i="4" s="1"/>
  <c r="AD209" i="4"/>
  <c r="AF209" i="4" s="1"/>
  <c r="AD208" i="4"/>
  <c r="AF208" i="4" s="1"/>
  <c r="AD207" i="4"/>
  <c r="AF207" i="4" s="1"/>
  <c r="AD206" i="4"/>
  <c r="AF206" i="4" s="1"/>
  <c r="AD205" i="4"/>
  <c r="AF205" i="4" s="1"/>
  <c r="AD204" i="4"/>
  <c r="AF204" i="4" s="1"/>
  <c r="AD203" i="4"/>
  <c r="AF203" i="4" s="1"/>
  <c r="AD202" i="4"/>
  <c r="AF202" i="4" s="1"/>
  <c r="AD201" i="4"/>
  <c r="AD200" i="4"/>
  <c r="AF200" i="4" s="1"/>
  <c r="AD199" i="4"/>
  <c r="AF199" i="4" s="1"/>
  <c r="AD198" i="4"/>
  <c r="AF198" i="4" s="1"/>
  <c r="AD197" i="4"/>
  <c r="AF197" i="4" s="1"/>
  <c r="AD196" i="4"/>
  <c r="AF196" i="4" s="1"/>
  <c r="AD195" i="4"/>
  <c r="AF195" i="4" s="1"/>
  <c r="AD194" i="4"/>
  <c r="AF194" i="4" s="1"/>
  <c r="AD193" i="4"/>
  <c r="AF193" i="4" s="1"/>
  <c r="AD192" i="4"/>
  <c r="AD191" i="4"/>
  <c r="AF191" i="4" s="1"/>
  <c r="AD190" i="4"/>
  <c r="AF190" i="4" s="1"/>
  <c r="AD189" i="4"/>
  <c r="AF189" i="4" s="1"/>
  <c r="AD188" i="4"/>
  <c r="AF188" i="4" s="1"/>
  <c r="AD187" i="4"/>
  <c r="AF187" i="4" s="1"/>
  <c r="AD186" i="4"/>
  <c r="AF186" i="4" s="1"/>
  <c r="AD185" i="4"/>
  <c r="AF185" i="4" s="1"/>
  <c r="AD184" i="4"/>
  <c r="AF184" i="4" s="1"/>
  <c r="AD183" i="4"/>
  <c r="AF183" i="4" s="1"/>
  <c r="AD182" i="4"/>
  <c r="AF182" i="4" s="1"/>
  <c r="AD181" i="4"/>
  <c r="AF181" i="4" s="1"/>
  <c r="AD180" i="4"/>
  <c r="AF180" i="4" s="1"/>
  <c r="AD179" i="4"/>
  <c r="AF179" i="4" s="1"/>
  <c r="AD178" i="4"/>
  <c r="AF178" i="4" s="1"/>
  <c r="AD177" i="4"/>
  <c r="AF177" i="4" s="1"/>
  <c r="AD176" i="4"/>
  <c r="AF176" i="4" s="1"/>
  <c r="AD175" i="4"/>
  <c r="AF175" i="4" s="1"/>
  <c r="AD174" i="4"/>
  <c r="AF174" i="4" s="1"/>
  <c r="AD173" i="4"/>
  <c r="AF173" i="4" s="1"/>
  <c r="AD172" i="4"/>
  <c r="AF172" i="4" s="1"/>
  <c r="AD171" i="4"/>
  <c r="AF171" i="4" s="1"/>
  <c r="AD170" i="4"/>
  <c r="AF170" i="4" s="1"/>
  <c r="AD169" i="4"/>
  <c r="AF169" i="4" s="1"/>
  <c r="AD168" i="4"/>
  <c r="AD167" i="4"/>
  <c r="AF167" i="4" s="1"/>
  <c r="AD166" i="4"/>
  <c r="AF166" i="4" s="1"/>
  <c r="AD165" i="4"/>
  <c r="AF165" i="4" s="1"/>
  <c r="AD164" i="4"/>
  <c r="AF164" i="4" s="1"/>
  <c r="AD163" i="4"/>
  <c r="AF163" i="4" s="1"/>
  <c r="AD162" i="4"/>
  <c r="AF162" i="4" s="1"/>
  <c r="AD161" i="4"/>
  <c r="AF161" i="4" s="1"/>
  <c r="AD160" i="4"/>
  <c r="AF160" i="4" s="1"/>
  <c r="AD159" i="4"/>
  <c r="AF159" i="4" s="1"/>
  <c r="AD158" i="4"/>
  <c r="AF158" i="4" s="1"/>
  <c r="AD157" i="4"/>
  <c r="AF157" i="4" s="1"/>
  <c r="AD156" i="4"/>
  <c r="AF156" i="4" s="1"/>
  <c r="AD155" i="4"/>
  <c r="AF155" i="4" s="1"/>
  <c r="AD154" i="4"/>
  <c r="AF154" i="4" s="1"/>
  <c r="AD153" i="4"/>
  <c r="AF153" i="4" s="1"/>
  <c r="AD152" i="4"/>
  <c r="AF152" i="4" s="1"/>
  <c r="AD151" i="4"/>
  <c r="AF151" i="4" s="1"/>
  <c r="AD150" i="4"/>
  <c r="AF150" i="4" s="1"/>
  <c r="AD149" i="4"/>
  <c r="AF149" i="4" s="1"/>
  <c r="AD148" i="4"/>
  <c r="AF148" i="4" s="1"/>
  <c r="AD147" i="4"/>
  <c r="AF147" i="4" s="1"/>
  <c r="AD146" i="4"/>
  <c r="AD145" i="4"/>
  <c r="AF145" i="4" s="1"/>
  <c r="AD144" i="4"/>
  <c r="AF144" i="4" s="1"/>
  <c r="AD143" i="4"/>
  <c r="AF143" i="4" s="1"/>
  <c r="AD142" i="4"/>
  <c r="AF142" i="4" s="1"/>
  <c r="AD141" i="4"/>
  <c r="AF141" i="4" s="1"/>
  <c r="AD140" i="4"/>
  <c r="AF140" i="4" s="1"/>
  <c r="AD139" i="4"/>
  <c r="AF139" i="4" s="1"/>
  <c r="AD138" i="4"/>
  <c r="AF138" i="4" s="1"/>
  <c r="AD137" i="4"/>
  <c r="AF137" i="4" s="1"/>
  <c r="AD136" i="4"/>
  <c r="AF136" i="4" s="1"/>
  <c r="AD135" i="4"/>
  <c r="AF135" i="4" s="1"/>
  <c r="AD134" i="4"/>
  <c r="AF134" i="4" s="1"/>
  <c r="AD133" i="4"/>
  <c r="AF133" i="4" s="1"/>
  <c r="AD132" i="4"/>
  <c r="AF132" i="4" s="1"/>
  <c r="AD131" i="4"/>
  <c r="AF131" i="4" s="1"/>
  <c r="AD130" i="4"/>
  <c r="AF130" i="4" s="1"/>
  <c r="AD129" i="4"/>
  <c r="AD128" i="4"/>
  <c r="AF128" i="4" s="1"/>
  <c r="AD127" i="4"/>
  <c r="AF127" i="4" s="1"/>
  <c r="AD126" i="4"/>
  <c r="AF126" i="4" s="1"/>
  <c r="AD125" i="4"/>
  <c r="AF125" i="4" s="1"/>
  <c r="AD124" i="4"/>
  <c r="AF124" i="4" s="1"/>
  <c r="AD123" i="4"/>
  <c r="AF123" i="4" s="1"/>
  <c r="AD122" i="4"/>
  <c r="AF122" i="4" s="1"/>
  <c r="AD121" i="4"/>
  <c r="AF121" i="4" s="1"/>
  <c r="AD120" i="4"/>
  <c r="AF120" i="4" s="1"/>
  <c r="AD119" i="4"/>
  <c r="AF119" i="4" s="1"/>
  <c r="AD118" i="4"/>
  <c r="AF118" i="4" s="1"/>
  <c r="AD117" i="4"/>
  <c r="AF117" i="4" s="1"/>
  <c r="AD116" i="4"/>
  <c r="AF116" i="4" s="1"/>
  <c r="AD115" i="4"/>
  <c r="AF115" i="4" s="1"/>
  <c r="AD114" i="4"/>
  <c r="AF114" i="4" s="1"/>
  <c r="AD113" i="4"/>
  <c r="AF113" i="4" s="1"/>
  <c r="AD112" i="4"/>
  <c r="AF112" i="4" s="1"/>
  <c r="AD111" i="4"/>
  <c r="AF111" i="4" s="1"/>
  <c r="AD110" i="4"/>
  <c r="AF110" i="4" s="1"/>
  <c r="AD109" i="4"/>
  <c r="AF109" i="4" s="1"/>
  <c r="AD108" i="4"/>
  <c r="AF108" i="4" s="1"/>
  <c r="AD107" i="4"/>
  <c r="AF107" i="4" s="1"/>
  <c r="AD106" i="4"/>
  <c r="AF106" i="4" s="1"/>
  <c r="AD105" i="4"/>
  <c r="AF105" i="4" s="1"/>
  <c r="AD104" i="4"/>
  <c r="AF104" i="4" s="1"/>
  <c r="AD103" i="4"/>
  <c r="AF103" i="4" s="1"/>
  <c r="AD102" i="4"/>
  <c r="AF102" i="4" s="1"/>
  <c r="AD101" i="4"/>
  <c r="AF101" i="4" s="1"/>
  <c r="AD100" i="4"/>
  <c r="AF100" i="4" s="1"/>
  <c r="AD99" i="4"/>
  <c r="AF99" i="4" s="1"/>
  <c r="AD98" i="4"/>
  <c r="AF98" i="4" s="1"/>
  <c r="AD97" i="4"/>
  <c r="AF97" i="4" s="1"/>
  <c r="AD96" i="4"/>
  <c r="AF96" i="4" s="1"/>
  <c r="AD95" i="4"/>
  <c r="AF95" i="4" s="1"/>
  <c r="AD94" i="4"/>
  <c r="AF94" i="4" s="1"/>
  <c r="AD93" i="4"/>
  <c r="AF93" i="4" s="1"/>
  <c r="AD92" i="4"/>
  <c r="AF92" i="4" s="1"/>
  <c r="AD91" i="4"/>
  <c r="AF91" i="4" s="1"/>
  <c r="AD90" i="4"/>
  <c r="AF90" i="4" s="1"/>
  <c r="AD89" i="4"/>
  <c r="AD88" i="4"/>
  <c r="AF88" i="4" s="1"/>
  <c r="AD87" i="4"/>
  <c r="AF87" i="4" s="1"/>
  <c r="AD86" i="4"/>
  <c r="AF86" i="4" s="1"/>
  <c r="AD85" i="4"/>
  <c r="AF85" i="4" s="1"/>
  <c r="AD84" i="4"/>
  <c r="AF84" i="4" s="1"/>
  <c r="AD83" i="4"/>
  <c r="AF83" i="4" s="1"/>
  <c r="AD82" i="4"/>
  <c r="AF82" i="4" s="1"/>
  <c r="AD81" i="4"/>
  <c r="AF81" i="4" s="1"/>
  <c r="AD80" i="4"/>
  <c r="AF80" i="4" s="1"/>
  <c r="AD79" i="4"/>
  <c r="AF79" i="4" s="1"/>
  <c r="AD78" i="4"/>
  <c r="AF78" i="4" s="1"/>
  <c r="AD77" i="4"/>
  <c r="AF77" i="4" s="1"/>
  <c r="AD76" i="4"/>
  <c r="AF76" i="4" s="1"/>
  <c r="AD75" i="4"/>
  <c r="AF75" i="4" s="1"/>
  <c r="AD74" i="4"/>
  <c r="AF74" i="4" s="1"/>
  <c r="AD73" i="4"/>
  <c r="AF73" i="4" s="1"/>
  <c r="AD72" i="4"/>
  <c r="AF72" i="4" s="1"/>
  <c r="AD71" i="4"/>
  <c r="AF71" i="4" s="1"/>
  <c r="AD70" i="4"/>
  <c r="AF70" i="4" s="1"/>
  <c r="AD69" i="4"/>
  <c r="AF69" i="4" s="1"/>
  <c r="AD68" i="4"/>
  <c r="AF68" i="4" s="1"/>
  <c r="AD67" i="4"/>
  <c r="AF67" i="4" s="1"/>
  <c r="AD66" i="4"/>
  <c r="AF66" i="4" s="1"/>
  <c r="AD65" i="4"/>
  <c r="AF65" i="4" s="1"/>
  <c r="AD64" i="4"/>
  <c r="AF64" i="4" s="1"/>
  <c r="AD63" i="4"/>
  <c r="AF63" i="4" s="1"/>
  <c r="AD62" i="4"/>
  <c r="AF62" i="4" s="1"/>
  <c r="AD61" i="4"/>
  <c r="AF61" i="4" s="1"/>
  <c r="AD60" i="4"/>
  <c r="AF60" i="4" s="1"/>
  <c r="AD59" i="4"/>
  <c r="AF59" i="4" s="1"/>
  <c r="AD58" i="4"/>
  <c r="AF58" i="4" s="1"/>
  <c r="AD57" i="4"/>
  <c r="AF57" i="4" s="1"/>
  <c r="AD56" i="4"/>
  <c r="AF56" i="4" s="1"/>
  <c r="AD55" i="4"/>
  <c r="AF55" i="4" s="1"/>
  <c r="AD54" i="4"/>
  <c r="AD53" i="4"/>
  <c r="AF53" i="4" s="1"/>
  <c r="AD52" i="4"/>
  <c r="AF52" i="4" s="1"/>
  <c r="AD51" i="4"/>
  <c r="AF51" i="4" s="1"/>
  <c r="AD50" i="4"/>
  <c r="AF50" i="4" s="1"/>
  <c r="AD49" i="4"/>
  <c r="AF49" i="4" s="1"/>
  <c r="AD48" i="4"/>
  <c r="AF48" i="4" s="1"/>
  <c r="AD47" i="4"/>
  <c r="AF47" i="4" s="1"/>
  <c r="AD46" i="4"/>
  <c r="AF46" i="4" s="1"/>
  <c r="AD45" i="4"/>
  <c r="AF45" i="4" s="1"/>
  <c r="AD44" i="4"/>
  <c r="AF44" i="4" s="1"/>
  <c r="AD43" i="4"/>
  <c r="AF43" i="4" s="1"/>
  <c r="AD42" i="4"/>
  <c r="AF42" i="4" s="1"/>
  <c r="AD41" i="4"/>
  <c r="AF41" i="4" s="1"/>
  <c r="AD40" i="4"/>
  <c r="AF40" i="4" s="1"/>
  <c r="AD39" i="4"/>
  <c r="AF39" i="4" s="1"/>
  <c r="AD38" i="4"/>
  <c r="AD37" i="4"/>
  <c r="AF37" i="4" s="1"/>
  <c r="AD36" i="4"/>
  <c r="AF36" i="4" s="1"/>
  <c r="AD35" i="4"/>
  <c r="AF35" i="4" s="1"/>
  <c r="AD34" i="4"/>
  <c r="AF34" i="4" s="1"/>
  <c r="AD33" i="4"/>
  <c r="AF33" i="4" s="1"/>
  <c r="AD32" i="4"/>
  <c r="AF32" i="4" s="1"/>
  <c r="AD31" i="4"/>
  <c r="AF31" i="4" s="1"/>
  <c r="AD30" i="4"/>
  <c r="AF30" i="4" s="1"/>
  <c r="AD29" i="4"/>
  <c r="AF29" i="4" s="1"/>
  <c r="AD28" i="4"/>
  <c r="AF28" i="4" s="1"/>
  <c r="AD27" i="4"/>
  <c r="AF27" i="4" s="1"/>
  <c r="AD26" i="4"/>
  <c r="AD25" i="4"/>
  <c r="AF25" i="4" s="1"/>
  <c r="AD24" i="4"/>
  <c r="AF24" i="4" s="1"/>
  <c r="AD23" i="4"/>
  <c r="AF23" i="4" s="1"/>
  <c r="AD22" i="4"/>
  <c r="AF22" i="4" s="1"/>
  <c r="AD21" i="4"/>
  <c r="AF21" i="4" s="1"/>
  <c r="AD20" i="4"/>
  <c r="AF20" i="4" s="1"/>
  <c r="AD19" i="4"/>
  <c r="AF19" i="4" s="1"/>
  <c r="AD18" i="4"/>
  <c r="AF18" i="4" s="1"/>
  <c r="AD17" i="4"/>
  <c r="AF17" i="4" s="1"/>
  <c r="AD16" i="4"/>
  <c r="AF16" i="4" s="1"/>
  <c r="AD15" i="4"/>
  <c r="AF15" i="4" s="1"/>
  <c r="AD14" i="4"/>
  <c r="AF14" i="4" s="1"/>
  <c r="AD13" i="4"/>
  <c r="AF13" i="4" s="1"/>
  <c r="AD12" i="4"/>
  <c r="AF12" i="4" s="1"/>
  <c r="B13" i="10"/>
  <c r="A13" i="10"/>
  <c r="B12" i="10"/>
  <c r="A12" i="10"/>
  <c r="B11" i="10"/>
  <c r="A11" i="10"/>
  <c r="B10" i="10"/>
  <c r="A10" i="10"/>
  <c r="B9" i="10"/>
  <c r="A9" i="10"/>
  <c r="K598" i="4"/>
  <c r="X598" i="4" s="1"/>
  <c r="K582" i="4"/>
  <c r="X582" i="4" s="1"/>
  <c r="K566" i="4"/>
  <c r="X566" i="4" s="1"/>
  <c r="K534" i="4"/>
  <c r="X534" i="4" s="1"/>
  <c r="K518" i="4"/>
  <c r="X518" i="4" s="1"/>
  <c r="K454" i="4"/>
  <c r="X454" i="4"/>
  <c r="K390" i="4"/>
  <c r="X390" i="4" s="1"/>
  <c r="K326" i="4"/>
  <c r="X326" i="4" s="1"/>
  <c r="K249" i="4"/>
  <c r="X249" i="4" s="1"/>
  <c r="K217" i="4"/>
  <c r="X217" i="4" s="1"/>
  <c r="K57" i="4"/>
  <c r="X57" i="4" s="1"/>
  <c r="L411" i="3"/>
  <c r="L410" i="3"/>
  <c r="L409" i="3"/>
  <c r="L408" i="3"/>
  <c r="L407" i="3"/>
  <c r="L406" i="3"/>
  <c r="L405" i="3"/>
  <c r="L404" i="3"/>
  <c r="L403" i="3"/>
  <c r="L402" i="3"/>
  <c r="L401" i="3"/>
  <c r="L400" i="3"/>
  <c r="L399" i="3"/>
  <c r="L398" i="3"/>
  <c r="L397" i="3"/>
  <c r="L396" i="3"/>
  <c r="L395" i="3"/>
  <c r="L394" i="3"/>
  <c r="L393" i="3"/>
  <c r="L392" i="3"/>
  <c r="L391" i="3"/>
  <c r="L390" i="3"/>
  <c r="L389" i="3"/>
  <c r="L388" i="3"/>
  <c r="L387" i="3"/>
  <c r="L386" i="3"/>
  <c r="L385" i="3"/>
  <c r="L384" i="3"/>
  <c r="L383" i="3"/>
  <c r="L382" i="3"/>
  <c r="L381" i="3"/>
  <c r="L380" i="3"/>
  <c r="L379" i="3"/>
  <c r="L378" i="3"/>
  <c r="L377" i="3"/>
  <c r="L376" i="3"/>
  <c r="L375" i="3"/>
  <c r="L374" i="3"/>
  <c r="L373" i="3"/>
  <c r="L372" i="3"/>
  <c r="L371" i="3"/>
  <c r="L370" i="3"/>
  <c r="L369" i="3"/>
  <c r="L368" i="3"/>
  <c r="L367" i="3"/>
  <c r="L366" i="3"/>
  <c r="L365" i="3"/>
  <c r="L364" i="3"/>
  <c r="L363" i="3"/>
  <c r="L362" i="3"/>
  <c r="L361" i="3"/>
  <c r="L360" i="3"/>
  <c r="L359" i="3"/>
  <c r="L358" i="3"/>
  <c r="L357" i="3"/>
  <c r="L356" i="3"/>
  <c r="L355" i="3"/>
  <c r="L354" i="3"/>
  <c r="L353" i="3"/>
  <c r="L352" i="3"/>
  <c r="L351" i="3"/>
  <c r="L350" i="3"/>
  <c r="L349" i="3"/>
  <c r="L348" i="3"/>
  <c r="L347" i="3"/>
  <c r="L346" i="3"/>
  <c r="L345" i="3"/>
  <c r="L344" i="3"/>
  <c r="L343" i="3"/>
  <c r="L342" i="3"/>
  <c r="L341" i="3"/>
  <c r="L340" i="3"/>
  <c r="L339" i="3"/>
  <c r="L338" i="3"/>
  <c r="L337" i="3"/>
  <c r="L336" i="3"/>
  <c r="L335" i="3"/>
  <c r="L334" i="3"/>
  <c r="L333" i="3"/>
  <c r="L332" i="3"/>
  <c r="L331" i="3"/>
  <c r="L330" i="3"/>
  <c r="L329" i="3"/>
  <c r="L328" i="3"/>
  <c r="L327" i="3"/>
  <c r="L326" i="3"/>
  <c r="L325" i="3"/>
  <c r="L324" i="3"/>
  <c r="L323" i="3"/>
  <c r="L322" i="3"/>
  <c r="L321" i="3"/>
  <c r="L320" i="3"/>
  <c r="L319" i="3"/>
  <c r="L318" i="3"/>
  <c r="L317" i="3"/>
  <c r="L316" i="3"/>
  <c r="L315" i="3"/>
  <c r="L314" i="3"/>
  <c r="L313" i="3"/>
  <c r="L312" i="3"/>
  <c r="L311" i="3"/>
  <c r="L310" i="3"/>
  <c r="L309" i="3"/>
  <c r="L308" i="3"/>
  <c r="L307" i="3"/>
  <c r="L306" i="3"/>
  <c r="L305" i="3"/>
  <c r="L304" i="3"/>
  <c r="L303" i="3"/>
  <c r="L302" i="3"/>
  <c r="L301" i="3"/>
  <c r="L300" i="3"/>
  <c r="L299" i="3"/>
  <c r="L298" i="3"/>
  <c r="L297" i="3"/>
  <c r="L296" i="3"/>
  <c r="L295" i="3"/>
  <c r="L294" i="3"/>
  <c r="L293" i="3"/>
  <c r="L292" i="3"/>
  <c r="L291" i="3"/>
  <c r="L290" i="3"/>
  <c r="L289" i="3"/>
  <c r="L288" i="3"/>
  <c r="L287" i="3"/>
  <c r="L286" i="3"/>
  <c r="L285" i="3"/>
  <c r="L284" i="3"/>
  <c r="L283" i="3"/>
  <c r="L282" i="3"/>
  <c r="L281" i="3"/>
  <c r="L280" i="3"/>
  <c r="L279" i="3"/>
  <c r="L278" i="3"/>
  <c r="L277" i="3"/>
  <c r="L276" i="3"/>
  <c r="L275" i="3"/>
  <c r="L274" i="3"/>
  <c r="L273" i="3"/>
  <c r="L272" i="3"/>
  <c r="L271" i="3"/>
  <c r="L270" i="3"/>
  <c r="L269" i="3"/>
  <c r="L268" i="3"/>
  <c r="L267" i="3"/>
  <c r="L266" i="3"/>
  <c r="L265" i="3"/>
  <c r="L264" i="3"/>
  <c r="L263" i="3"/>
  <c r="L262" i="3"/>
  <c r="L261" i="3"/>
  <c r="L260" i="3"/>
  <c r="L259" i="3"/>
  <c r="L258" i="3"/>
  <c r="L257" i="3"/>
  <c r="L256" i="3"/>
  <c r="L255" i="3"/>
  <c r="L254" i="3"/>
  <c r="L253" i="3"/>
  <c r="L252" i="3"/>
  <c r="L251" i="3"/>
  <c r="L250" i="3"/>
  <c r="L249" i="3"/>
  <c r="L248" i="3"/>
  <c r="L247" i="3"/>
  <c r="L246" i="3"/>
  <c r="L245" i="3"/>
  <c r="L244" i="3"/>
  <c r="L243" i="3"/>
  <c r="L242" i="3"/>
  <c r="L241" i="3"/>
  <c r="L240" i="3"/>
  <c r="L239" i="3"/>
  <c r="L238" i="3"/>
  <c r="L237" i="3"/>
  <c r="L236" i="3"/>
  <c r="L235" i="3"/>
  <c r="L234" i="3"/>
  <c r="L233" i="3"/>
  <c r="L232" i="3"/>
  <c r="L231" i="3"/>
  <c r="L230" i="3"/>
  <c r="L229" i="3"/>
  <c r="L228" i="3"/>
  <c r="L227" i="3"/>
  <c r="L226" i="3"/>
  <c r="L225" i="3"/>
  <c r="L224" i="3"/>
  <c r="L223" i="3"/>
  <c r="L222" i="3"/>
  <c r="L221" i="3"/>
  <c r="L220" i="3"/>
  <c r="L219" i="3"/>
  <c r="L218" i="3"/>
  <c r="L217" i="3"/>
  <c r="L216" i="3"/>
  <c r="L215" i="3"/>
  <c r="L214" i="3"/>
  <c r="L213" i="3"/>
  <c r="L212" i="3"/>
  <c r="L211" i="3"/>
  <c r="L210" i="3"/>
  <c r="L209" i="3"/>
  <c r="L208" i="3"/>
  <c r="L207" i="3"/>
  <c r="L206" i="3"/>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41" i="3"/>
  <c r="L140" i="3"/>
  <c r="L139" i="3"/>
  <c r="L138" i="3"/>
  <c r="L137" i="3"/>
  <c r="L136"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AE611" i="4"/>
  <c r="AL611" i="4"/>
  <c r="AJ611" i="4"/>
  <c r="AC611" i="4"/>
  <c r="AB611" i="4"/>
  <c r="AG611" i="4" s="1"/>
  <c r="AA611" i="4"/>
  <c r="Z611" i="4"/>
  <c r="AH611" i="4" s="1"/>
  <c r="K611" i="4"/>
  <c r="X611" i="4" s="1"/>
  <c r="A611" i="4"/>
  <c r="AE610" i="4"/>
  <c r="AL610" i="4"/>
  <c r="AJ610" i="4"/>
  <c r="AF610" i="4"/>
  <c r="AC610" i="4"/>
  <c r="AB610" i="4"/>
  <c r="AA610" i="4"/>
  <c r="Z610" i="4"/>
  <c r="AI610" i="4" s="1"/>
  <c r="K610" i="4"/>
  <c r="X610" i="4" s="1"/>
  <c r="L610" i="4"/>
  <c r="A610" i="4"/>
  <c r="AJ609" i="4"/>
  <c r="AE609" i="4"/>
  <c r="AL609" i="4"/>
  <c r="AC609" i="4"/>
  <c r="AB609" i="4"/>
  <c r="AA609" i="4"/>
  <c r="Z609" i="4"/>
  <c r="AH609" i="4"/>
  <c r="K609" i="4"/>
  <c r="X609" i="4"/>
  <c r="C609" i="4"/>
  <c r="A609" i="4"/>
  <c r="AK609" i="4" s="1"/>
  <c r="AJ608" i="4"/>
  <c r="AE608" i="4"/>
  <c r="AL608" i="4"/>
  <c r="AC608" i="4"/>
  <c r="AB608" i="4"/>
  <c r="AA608" i="4"/>
  <c r="Z608" i="4"/>
  <c r="AH608" i="4"/>
  <c r="K608" i="4"/>
  <c r="X608" i="4"/>
  <c r="A608" i="4"/>
  <c r="AK608" i="4" s="1"/>
  <c r="AJ607" i="4"/>
  <c r="AE607" i="4"/>
  <c r="AL607" i="4"/>
  <c r="AC607" i="4"/>
  <c r="AB607" i="4"/>
  <c r="AA607" i="4"/>
  <c r="Z607" i="4"/>
  <c r="AH607" i="4" s="1"/>
  <c r="K607" i="4"/>
  <c r="X607" i="4" s="1"/>
  <c r="C607" i="4"/>
  <c r="A607" i="4"/>
  <c r="AE606" i="4"/>
  <c r="AL606" i="4"/>
  <c r="AJ606" i="4"/>
  <c r="AC606" i="4"/>
  <c r="AB606" i="4"/>
  <c r="AA606" i="4"/>
  <c r="Z606" i="4"/>
  <c r="AH606" i="4" s="1"/>
  <c r="K606" i="4"/>
  <c r="X606" i="4" s="1"/>
  <c r="J606" i="4"/>
  <c r="A606" i="4"/>
  <c r="AE605" i="4"/>
  <c r="AL605" i="4"/>
  <c r="AJ605" i="4"/>
  <c r="AC605" i="4"/>
  <c r="AB605" i="4"/>
  <c r="AA605" i="4"/>
  <c r="Z605" i="4"/>
  <c r="AH605" i="4" s="1"/>
  <c r="K605" i="4"/>
  <c r="X605" i="4" s="1"/>
  <c r="H605" i="4"/>
  <c r="A605" i="4"/>
  <c r="AJ604" i="4"/>
  <c r="AE604" i="4"/>
  <c r="AL604" i="4"/>
  <c r="AC604" i="4"/>
  <c r="AB604" i="4"/>
  <c r="AG604" i="4" s="1"/>
  <c r="AA604" i="4"/>
  <c r="Z604" i="4"/>
  <c r="AH604" i="4" s="1"/>
  <c r="K604" i="4"/>
  <c r="X604" i="4"/>
  <c r="M604" i="4"/>
  <c r="A604" i="4"/>
  <c r="AK604" i="4" s="1"/>
  <c r="AJ603" i="4"/>
  <c r="AE603" i="4"/>
  <c r="AL603" i="4"/>
  <c r="AC603" i="4"/>
  <c r="AB603" i="4"/>
  <c r="Z603" i="4"/>
  <c r="AA603" i="4"/>
  <c r="K603" i="4"/>
  <c r="X603" i="4" s="1"/>
  <c r="A603" i="4"/>
  <c r="AJ602" i="4"/>
  <c r="AE602" i="4"/>
  <c r="AL602" i="4"/>
  <c r="AC602" i="4"/>
  <c r="AB602" i="4"/>
  <c r="Z602" i="4"/>
  <c r="AA602" i="4"/>
  <c r="K602" i="4"/>
  <c r="X602" i="4"/>
  <c r="F602" i="4"/>
  <c r="A602" i="4"/>
  <c r="AE601" i="4"/>
  <c r="AL601" i="4"/>
  <c r="AJ601" i="4"/>
  <c r="AC601" i="4"/>
  <c r="AB601" i="4"/>
  <c r="AA601" i="4"/>
  <c r="Z601" i="4"/>
  <c r="K601" i="4"/>
  <c r="X601" i="4" s="1"/>
  <c r="A601" i="4"/>
  <c r="AJ600" i="4"/>
  <c r="AE600" i="4"/>
  <c r="AL600" i="4"/>
  <c r="AC600" i="4"/>
  <c r="AB600" i="4"/>
  <c r="Z600" i="4"/>
  <c r="AA600" i="4"/>
  <c r="AH600" i="4"/>
  <c r="K600" i="4"/>
  <c r="X600" i="4" s="1"/>
  <c r="F600" i="4"/>
  <c r="A600" i="4"/>
  <c r="A590" i="5" s="1"/>
  <c r="AE599" i="4"/>
  <c r="AL599" i="4"/>
  <c r="AJ599" i="4"/>
  <c r="AC599" i="4"/>
  <c r="AB599" i="4"/>
  <c r="AA599" i="4"/>
  <c r="Z599" i="4"/>
  <c r="AH599" i="4" s="1"/>
  <c r="K599" i="4"/>
  <c r="X599" i="4" s="1"/>
  <c r="C599" i="4"/>
  <c r="A599" i="4"/>
  <c r="A589" i="5" s="1"/>
  <c r="I589" i="5" s="1"/>
  <c r="AE598" i="4"/>
  <c r="AL598" i="4"/>
  <c r="AJ598" i="4"/>
  <c r="AC598" i="4"/>
  <c r="AB598" i="4"/>
  <c r="AA598" i="4"/>
  <c r="Z598" i="4"/>
  <c r="AH598" i="4" s="1"/>
  <c r="A598" i="4"/>
  <c r="A588" i="5" s="1"/>
  <c r="AE597" i="4"/>
  <c r="AL597" i="4"/>
  <c r="AJ597" i="4"/>
  <c r="AC597" i="4"/>
  <c r="AB597" i="4"/>
  <c r="AA597" i="4"/>
  <c r="Z597" i="4"/>
  <c r="AH597" i="4" s="1"/>
  <c r="K597" i="4"/>
  <c r="X597" i="4" s="1"/>
  <c r="F597" i="4"/>
  <c r="A597" i="4"/>
  <c r="AK597" i="4" s="1"/>
  <c r="AJ596" i="4"/>
  <c r="AE596" i="4"/>
  <c r="AL596" i="4"/>
  <c r="AC596" i="4"/>
  <c r="AB596" i="4"/>
  <c r="AA596" i="4"/>
  <c r="Z596" i="4"/>
  <c r="AH596" i="4" s="1"/>
  <c r="K596" i="4"/>
  <c r="X596" i="4" s="1"/>
  <c r="J596" i="4"/>
  <c r="A596" i="4"/>
  <c r="AE595" i="4"/>
  <c r="AL595" i="4"/>
  <c r="AJ595" i="4"/>
  <c r="AC595" i="4"/>
  <c r="AB595" i="4"/>
  <c r="Z595" i="4"/>
  <c r="AA595" i="4"/>
  <c r="K595" i="4"/>
  <c r="X595" i="4"/>
  <c r="A595" i="4"/>
  <c r="AJ594" i="4"/>
  <c r="AE594" i="4"/>
  <c r="AL594" i="4"/>
  <c r="AC594" i="4"/>
  <c r="AB594" i="4"/>
  <c r="AA594" i="4"/>
  <c r="Z594" i="4"/>
  <c r="K594" i="4"/>
  <c r="X594" i="4" s="1"/>
  <c r="F594" i="4"/>
  <c r="A594" i="4"/>
  <c r="AE593" i="4"/>
  <c r="AL593" i="4"/>
  <c r="AJ593" i="4"/>
  <c r="AC593" i="4"/>
  <c r="AB593" i="4"/>
  <c r="AA593" i="4"/>
  <c r="Z593" i="4"/>
  <c r="AH593" i="4" s="1"/>
  <c r="K593" i="4"/>
  <c r="X593" i="4" s="1"/>
  <c r="C593" i="4"/>
  <c r="A593" i="4"/>
  <c r="AK593" i="4" s="1"/>
  <c r="AE592" i="4"/>
  <c r="AL592" i="4"/>
  <c r="AJ592" i="4"/>
  <c r="AC592" i="4"/>
  <c r="AB592" i="4"/>
  <c r="AA592" i="4"/>
  <c r="Z592" i="4"/>
  <c r="K592" i="4"/>
  <c r="X592" i="4"/>
  <c r="L592" i="4"/>
  <c r="A592" i="4"/>
  <c r="AE591" i="4"/>
  <c r="AL591" i="4"/>
  <c r="AJ591" i="4"/>
  <c r="AC591" i="4"/>
  <c r="AB591" i="4"/>
  <c r="AA591" i="4"/>
  <c r="Z591" i="4"/>
  <c r="AH591" i="4" s="1"/>
  <c r="K591" i="4"/>
  <c r="X591" i="4" s="1"/>
  <c r="A591" i="4"/>
  <c r="AJ590" i="4"/>
  <c r="AE590" i="4"/>
  <c r="AL590" i="4"/>
  <c r="AC590" i="4"/>
  <c r="AB590" i="4"/>
  <c r="AA590" i="4"/>
  <c r="Z590" i="4"/>
  <c r="AH590" i="4" s="1"/>
  <c r="K590" i="4"/>
  <c r="X590" i="4" s="1"/>
  <c r="J590" i="4"/>
  <c r="A590" i="4"/>
  <c r="AK590" i="4" s="1"/>
  <c r="AE589" i="4"/>
  <c r="AL589" i="4"/>
  <c r="AJ589" i="4"/>
  <c r="AF589" i="4"/>
  <c r="AC589" i="4"/>
  <c r="AB589" i="4"/>
  <c r="AA589" i="4"/>
  <c r="Z589" i="4"/>
  <c r="K589" i="4"/>
  <c r="X589" i="4" s="1"/>
  <c r="A589" i="4"/>
  <c r="A579" i="5" s="1"/>
  <c r="F579" i="5" s="1"/>
  <c r="AE588" i="4"/>
  <c r="AL588" i="4"/>
  <c r="AJ588" i="4"/>
  <c r="AC588" i="4"/>
  <c r="AB588" i="4"/>
  <c r="AA588" i="4"/>
  <c r="Z588" i="4"/>
  <c r="AH588" i="4" s="1"/>
  <c r="K588" i="4"/>
  <c r="X588" i="4"/>
  <c r="A588" i="4"/>
  <c r="AE587" i="4"/>
  <c r="AL587" i="4"/>
  <c r="AJ587" i="4"/>
  <c r="AC587" i="4"/>
  <c r="AB587" i="4"/>
  <c r="Z587" i="4"/>
  <c r="AH587" i="4" s="1"/>
  <c r="AG587" i="4"/>
  <c r="AA587" i="4"/>
  <c r="K587" i="4"/>
  <c r="X587" i="4" s="1"/>
  <c r="C587" i="4"/>
  <c r="A587" i="4"/>
  <c r="AE586" i="4"/>
  <c r="AL586" i="4"/>
  <c r="AJ586" i="4"/>
  <c r="AC586" i="4"/>
  <c r="AB586" i="4"/>
  <c r="AA586" i="4"/>
  <c r="Z586" i="4"/>
  <c r="AH586" i="4"/>
  <c r="K586" i="4"/>
  <c r="X586" i="4" s="1"/>
  <c r="J586" i="4"/>
  <c r="A586" i="4"/>
  <c r="AK586" i="4" s="1"/>
  <c r="AJ585" i="4"/>
  <c r="AE585" i="4"/>
  <c r="AL585" i="4"/>
  <c r="AC585" i="4"/>
  <c r="AB585" i="4"/>
  <c r="AA585" i="4"/>
  <c r="Z585" i="4"/>
  <c r="K585" i="4"/>
  <c r="X585" i="4"/>
  <c r="L585" i="4"/>
  <c r="A585" i="4"/>
  <c r="A575" i="5" s="1"/>
  <c r="F575" i="5" s="1"/>
  <c r="AJ584" i="4"/>
  <c r="AE584" i="4"/>
  <c r="AL584" i="4"/>
  <c r="AC584" i="4"/>
  <c r="AB584" i="4"/>
  <c r="AI584" i="4" s="1"/>
  <c r="Z584" i="4"/>
  <c r="AH584" i="4" s="1"/>
  <c r="AA584" i="4"/>
  <c r="K584" i="4"/>
  <c r="X584" i="4"/>
  <c r="H584" i="4"/>
  <c r="A584" i="4"/>
  <c r="A574" i="5" s="1"/>
  <c r="AE583" i="4"/>
  <c r="AL583" i="4"/>
  <c r="AJ583" i="4"/>
  <c r="AC583" i="4"/>
  <c r="AB583" i="4"/>
  <c r="AA583" i="4"/>
  <c r="Z583" i="4"/>
  <c r="AH583" i="4" s="1"/>
  <c r="K583" i="4"/>
  <c r="X583" i="4"/>
  <c r="F583" i="4"/>
  <c r="A583" i="4"/>
  <c r="AK583" i="4" s="1"/>
  <c r="AJ582" i="4"/>
  <c r="AE582" i="4"/>
  <c r="AL582" i="4"/>
  <c r="AC582" i="4"/>
  <c r="AB582" i="4"/>
  <c r="AA582" i="4"/>
  <c r="Z582" i="4"/>
  <c r="AH582" i="4" s="1"/>
  <c r="A582" i="4"/>
  <c r="AE581" i="4"/>
  <c r="AL581" i="4"/>
  <c r="AJ581" i="4"/>
  <c r="AC581" i="4"/>
  <c r="AB581" i="4"/>
  <c r="AA581" i="4"/>
  <c r="Z581" i="4"/>
  <c r="AI581" i="4" s="1"/>
  <c r="K581" i="4"/>
  <c r="X581" i="4" s="1"/>
  <c r="E581" i="4"/>
  <c r="A581" i="4"/>
  <c r="AE580" i="4"/>
  <c r="AL580" i="4"/>
  <c r="AJ580" i="4"/>
  <c r="AC580" i="4"/>
  <c r="AB580" i="4"/>
  <c r="AA580" i="4"/>
  <c r="Z580" i="4"/>
  <c r="K580" i="4"/>
  <c r="X580" i="4" s="1"/>
  <c r="D580" i="4"/>
  <c r="A580" i="4"/>
  <c r="A570" i="5" s="1"/>
  <c r="M570" i="5" s="1"/>
  <c r="AE579" i="4"/>
  <c r="AL579" i="4"/>
  <c r="AJ579" i="4"/>
  <c r="AC579" i="4"/>
  <c r="AB579" i="4"/>
  <c r="AA579" i="4"/>
  <c r="Z579" i="4"/>
  <c r="AH579" i="4" s="1"/>
  <c r="K579" i="4"/>
  <c r="X579" i="4" s="1"/>
  <c r="A579" i="4"/>
  <c r="A569" i="5" s="1"/>
  <c r="AE578" i="4"/>
  <c r="AL578" i="4"/>
  <c r="AJ578" i="4"/>
  <c r="AC578" i="4"/>
  <c r="AB578" i="4"/>
  <c r="AA578" i="4"/>
  <c r="Z578" i="4"/>
  <c r="AH578" i="4" s="1"/>
  <c r="K578" i="4"/>
  <c r="X578" i="4" s="1"/>
  <c r="F578" i="4"/>
  <c r="A578" i="4"/>
  <c r="AK578" i="4" s="1"/>
  <c r="AE577" i="4"/>
  <c r="AL577" i="4"/>
  <c r="AJ577" i="4"/>
  <c r="AC577" i="4"/>
  <c r="AB577" i="4"/>
  <c r="AA577" i="4"/>
  <c r="Z577" i="4"/>
  <c r="AH577" i="4" s="1"/>
  <c r="K577" i="4"/>
  <c r="X577" i="4" s="1"/>
  <c r="F577" i="4"/>
  <c r="A577" i="4"/>
  <c r="AJ576" i="4"/>
  <c r="AE576" i="4"/>
  <c r="AL576" i="4"/>
  <c r="AC576" i="4"/>
  <c r="AB576" i="4"/>
  <c r="AA576" i="4"/>
  <c r="Z576" i="4"/>
  <c r="AH576" i="4" s="1"/>
  <c r="K576" i="4"/>
  <c r="X576" i="4" s="1"/>
  <c r="A576" i="4"/>
  <c r="AJ575" i="4"/>
  <c r="AE575" i="4"/>
  <c r="AL575" i="4"/>
  <c r="AC575" i="4"/>
  <c r="AB575" i="4"/>
  <c r="AI575" i="4" s="1"/>
  <c r="AA575" i="4"/>
  <c r="Z575" i="4"/>
  <c r="K575" i="4"/>
  <c r="X575" i="4" s="1"/>
  <c r="H575" i="4"/>
  <c r="A575" i="4"/>
  <c r="AJ574" i="4"/>
  <c r="AE574" i="4"/>
  <c r="AL574" i="4"/>
  <c r="AC574" i="4"/>
  <c r="AB574" i="4"/>
  <c r="Z574" i="4"/>
  <c r="AH574" i="4" s="1"/>
  <c r="AA574" i="4"/>
  <c r="K574" i="4"/>
  <c r="X574" i="4" s="1"/>
  <c r="D574" i="4"/>
  <c r="A574" i="4"/>
  <c r="AE573" i="4"/>
  <c r="AL573" i="4"/>
  <c r="AJ573" i="4"/>
  <c r="AC573" i="4"/>
  <c r="AB573" i="4"/>
  <c r="AA573" i="4"/>
  <c r="Z573" i="4"/>
  <c r="AH573" i="4" s="1"/>
  <c r="K573" i="4"/>
  <c r="X573" i="4" s="1"/>
  <c r="J573" i="4"/>
  <c r="A573" i="4"/>
  <c r="AE572" i="4"/>
  <c r="AL572" i="4"/>
  <c r="AJ572" i="4"/>
  <c r="AC572" i="4"/>
  <c r="AB572" i="4"/>
  <c r="AI572" i="4" s="1"/>
  <c r="AA572" i="4"/>
  <c r="Z572" i="4"/>
  <c r="AH572" i="4" s="1"/>
  <c r="K572" i="4"/>
  <c r="X572" i="4"/>
  <c r="G572" i="4"/>
  <c r="A572" i="4"/>
  <c r="AJ571" i="4"/>
  <c r="AE571" i="4"/>
  <c r="AL571" i="4"/>
  <c r="AC571" i="4"/>
  <c r="AB571" i="4"/>
  <c r="AA571" i="4"/>
  <c r="Z571" i="4"/>
  <c r="AH571" i="4" s="1"/>
  <c r="K571" i="4"/>
  <c r="X571" i="4" s="1"/>
  <c r="D571" i="4"/>
  <c r="A571" i="4"/>
  <c r="A561" i="5" s="1"/>
  <c r="H561" i="5" s="1"/>
  <c r="AE570" i="4"/>
  <c r="AL570" i="4"/>
  <c r="AJ570" i="4"/>
  <c r="AC570" i="4"/>
  <c r="AB570" i="4"/>
  <c r="AA570" i="4"/>
  <c r="Z570" i="4"/>
  <c r="AH570" i="4" s="1"/>
  <c r="K570" i="4"/>
  <c r="X570" i="4" s="1"/>
  <c r="A570" i="4"/>
  <c r="AJ569" i="4"/>
  <c r="AE569" i="4"/>
  <c r="AL569" i="4"/>
  <c r="AC569" i="4"/>
  <c r="AB569" i="4"/>
  <c r="AI569" i="4" s="1"/>
  <c r="AA569" i="4"/>
  <c r="Z569" i="4"/>
  <c r="AH569" i="4" s="1"/>
  <c r="K569" i="4"/>
  <c r="X569" i="4" s="1"/>
  <c r="H569" i="4"/>
  <c r="A569" i="4"/>
  <c r="AK569" i="4" s="1"/>
  <c r="AJ568" i="4"/>
  <c r="AE568" i="4"/>
  <c r="AL568" i="4"/>
  <c r="AC568" i="4"/>
  <c r="AB568" i="4"/>
  <c r="AA568" i="4"/>
  <c r="Z568" i="4"/>
  <c r="K568" i="4"/>
  <c r="X568" i="4" s="1"/>
  <c r="A568" i="4"/>
  <c r="AE567" i="4"/>
  <c r="AL567" i="4"/>
  <c r="AJ567" i="4"/>
  <c r="AC567" i="4"/>
  <c r="AB567" i="4"/>
  <c r="AA567" i="4"/>
  <c r="Z567" i="4"/>
  <c r="AH567" i="4" s="1"/>
  <c r="K567" i="4"/>
  <c r="X567" i="4"/>
  <c r="A567" i="4"/>
  <c r="AK567" i="4" s="1"/>
  <c r="AJ566" i="4"/>
  <c r="AE566" i="4"/>
  <c r="AL566" i="4"/>
  <c r="AC566" i="4"/>
  <c r="AB566" i="4"/>
  <c r="AA566" i="4"/>
  <c r="Z566" i="4"/>
  <c r="AH566" i="4" s="1"/>
  <c r="H566" i="4"/>
  <c r="A566" i="4"/>
  <c r="A556" i="5" s="1"/>
  <c r="E556" i="5" s="1"/>
  <c r="AJ565" i="4"/>
  <c r="AE565" i="4"/>
  <c r="AL565" i="4"/>
  <c r="AC565" i="4"/>
  <c r="AB565" i="4"/>
  <c r="AG565" i="4" s="1"/>
  <c r="Z565" i="4"/>
  <c r="AH565" i="4" s="1"/>
  <c r="AA565" i="4"/>
  <c r="K565" i="4"/>
  <c r="X565" i="4" s="1"/>
  <c r="F565" i="4"/>
  <c r="A565" i="4"/>
  <c r="AJ564" i="4"/>
  <c r="AE564" i="4"/>
  <c r="AL564" i="4"/>
  <c r="AC564" i="4"/>
  <c r="AB564" i="4"/>
  <c r="AA564" i="4"/>
  <c r="Z564" i="4"/>
  <c r="K564" i="4"/>
  <c r="X564" i="4"/>
  <c r="D564" i="4"/>
  <c r="A564" i="4"/>
  <c r="A554" i="5" s="1"/>
  <c r="D554" i="5" s="1"/>
  <c r="AJ563" i="4"/>
  <c r="AE563" i="4"/>
  <c r="AL563" i="4"/>
  <c r="AC563" i="4"/>
  <c r="AB563" i="4"/>
  <c r="AA563" i="4"/>
  <c r="Z563" i="4"/>
  <c r="AH563" i="4"/>
  <c r="K563" i="4"/>
  <c r="X563" i="4"/>
  <c r="G563" i="4"/>
  <c r="A563" i="4"/>
  <c r="AJ562" i="4"/>
  <c r="AE562" i="4"/>
  <c r="AL562" i="4"/>
  <c r="AC562" i="4"/>
  <c r="AB562" i="4"/>
  <c r="AG562" i="4" s="1"/>
  <c r="AA562" i="4"/>
  <c r="Z562" i="4"/>
  <c r="AH562" i="4" s="1"/>
  <c r="K562" i="4"/>
  <c r="X562" i="4" s="1"/>
  <c r="A562" i="4"/>
  <c r="A552" i="5" s="1"/>
  <c r="AJ561" i="4"/>
  <c r="AE561" i="4"/>
  <c r="AL561" i="4"/>
  <c r="AC561" i="4"/>
  <c r="AB561" i="4"/>
  <c r="AA561" i="4"/>
  <c r="Z561" i="4"/>
  <c r="AH561" i="4" s="1"/>
  <c r="K561" i="4"/>
  <c r="X561" i="4" s="1"/>
  <c r="L561" i="4"/>
  <c r="A561" i="4"/>
  <c r="AJ560" i="4"/>
  <c r="AE560" i="4"/>
  <c r="AL560" i="4"/>
  <c r="AC560" i="4"/>
  <c r="AB560" i="4"/>
  <c r="AG560" i="4" s="1"/>
  <c r="AA560" i="4"/>
  <c r="Z560" i="4"/>
  <c r="AH560" i="4" s="1"/>
  <c r="K560" i="4"/>
  <c r="X560" i="4" s="1"/>
  <c r="A560" i="4"/>
  <c r="AJ559" i="4"/>
  <c r="AE559" i="4"/>
  <c r="AL559" i="4"/>
  <c r="AC559" i="4"/>
  <c r="AB559" i="4"/>
  <c r="AA559" i="4"/>
  <c r="Z559" i="4"/>
  <c r="AH559" i="4"/>
  <c r="K559" i="4"/>
  <c r="X559" i="4" s="1"/>
  <c r="F559" i="4"/>
  <c r="A559" i="4"/>
  <c r="AJ558" i="4"/>
  <c r="AE558" i="4"/>
  <c r="AL558" i="4"/>
  <c r="AC558" i="4"/>
  <c r="AB558" i="4"/>
  <c r="AA558" i="4"/>
  <c r="Z558" i="4"/>
  <c r="AH558" i="4" s="1"/>
  <c r="K558" i="4"/>
  <c r="X558" i="4"/>
  <c r="F558" i="4"/>
  <c r="A558" i="4"/>
  <c r="AK558" i="4" s="1"/>
  <c r="AJ557" i="4"/>
  <c r="AE557" i="4"/>
  <c r="AL557" i="4"/>
  <c r="AC557" i="4"/>
  <c r="AB557" i="4"/>
  <c r="AA557" i="4"/>
  <c r="Z557" i="4"/>
  <c r="AH557" i="4" s="1"/>
  <c r="K557" i="4"/>
  <c r="X557" i="4"/>
  <c r="M557" i="4"/>
  <c r="A557" i="4"/>
  <c r="AJ556" i="4"/>
  <c r="AE556" i="4"/>
  <c r="AL556" i="4"/>
  <c r="AC556" i="4"/>
  <c r="AB556" i="4"/>
  <c r="AA556" i="4"/>
  <c r="Z556" i="4"/>
  <c r="K556" i="4"/>
  <c r="X556" i="4" s="1"/>
  <c r="D556" i="4"/>
  <c r="A556" i="4"/>
  <c r="A546" i="5" s="1"/>
  <c r="M546" i="5" s="1"/>
  <c r="AJ555" i="4"/>
  <c r="AE555" i="4"/>
  <c r="AL555" i="4"/>
  <c r="AC555" i="4"/>
  <c r="AB555" i="4"/>
  <c r="Z555" i="4"/>
  <c r="AH555" i="4" s="1"/>
  <c r="AA555" i="4"/>
  <c r="K555" i="4"/>
  <c r="X555" i="4"/>
  <c r="G555" i="4"/>
  <c r="A555" i="4"/>
  <c r="AJ554" i="4"/>
  <c r="AE554" i="4"/>
  <c r="AL554" i="4"/>
  <c r="AC554" i="4"/>
  <c r="AB554" i="4"/>
  <c r="AA554" i="4"/>
  <c r="Z554" i="4"/>
  <c r="K554" i="4"/>
  <c r="X554" i="4" s="1"/>
  <c r="A554" i="4"/>
  <c r="AJ553" i="4"/>
  <c r="AE553" i="4"/>
  <c r="AL553" i="4"/>
  <c r="AC553" i="4"/>
  <c r="AB553" i="4"/>
  <c r="AA553" i="4"/>
  <c r="Z553" i="4"/>
  <c r="AH553" i="4" s="1"/>
  <c r="K553" i="4"/>
  <c r="X553" i="4"/>
  <c r="G553" i="4"/>
  <c r="A553" i="4"/>
  <c r="AJ552" i="4"/>
  <c r="AE552" i="4"/>
  <c r="AL552" i="4"/>
  <c r="AF552" i="4"/>
  <c r="AC552" i="4"/>
  <c r="AB552" i="4"/>
  <c r="AA552" i="4"/>
  <c r="Z552" i="4"/>
  <c r="AH552" i="4" s="1"/>
  <c r="K552" i="4"/>
  <c r="X552" i="4" s="1"/>
  <c r="H552" i="4"/>
  <c r="A552" i="4"/>
  <c r="AJ551" i="4"/>
  <c r="AE551" i="4"/>
  <c r="AL551" i="4"/>
  <c r="AC551" i="4"/>
  <c r="AB551" i="4"/>
  <c r="AA551" i="4"/>
  <c r="Z551" i="4"/>
  <c r="AH551" i="4"/>
  <c r="K551" i="4"/>
  <c r="X551" i="4" s="1"/>
  <c r="A551" i="4"/>
  <c r="A541" i="5" s="1"/>
  <c r="AJ550" i="4"/>
  <c r="AE550" i="4"/>
  <c r="AL550" i="4"/>
  <c r="AC550" i="4"/>
  <c r="AB550" i="4"/>
  <c r="AA550" i="4"/>
  <c r="Z550" i="4"/>
  <c r="AH550" i="4" s="1"/>
  <c r="K550" i="4"/>
  <c r="X550" i="4"/>
  <c r="A550" i="4"/>
  <c r="A540" i="5" s="1"/>
  <c r="E540" i="5" s="1"/>
  <c r="AJ549" i="4"/>
  <c r="AE549" i="4"/>
  <c r="AL549" i="4"/>
  <c r="AC549" i="4"/>
  <c r="AB549" i="4"/>
  <c r="AA549" i="4"/>
  <c r="Z549" i="4"/>
  <c r="K549" i="4"/>
  <c r="X549" i="4" s="1"/>
  <c r="F549" i="4"/>
  <c r="A549" i="4"/>
  <c r="AJ548" i="4"/>
  <c r="AE548" i="4"/>
  <c r="AL548" i="4"/>
  <c r="AC548" i="4"/>
  <c r="AB548" i="4"/>
  <c r="AA548" i="4"/>
  <c r="Z548" i="4"/>
  <c r="AH548" i="4" s="1"/>
  <c r="K548" i="4"/>
  <c r="X548" i="4" s="1"/>
  <c r="D548" i="4"/>
  <c r="A548" i="4"/>
  <c r="AK548" i="4" s="1"/>
  <c r="AJ547" i="4"/>
  <c r="AE547" i="4"/>
  <c r="AL547" i="4"/>
  <c r="AC547" i="4"/>
  <c r="AB547" i="4"/>
  <c r="AA547" i="4"/>
  <c r="Z547" i="4"/>
  <c r="AH547" i="4" s="1"/>
  <c r="K547" i="4"/>
  <c r="X547" i="4"/>
  <c r="L547" i="4"/>
  <c r="A547" i="4"/>
  <c r="AE546" i="4"/>
  <c r="AL546" i="4"/>
  <c r="AJ546" i="4"/>
  <c r="AC546" i="4"/>
  <c r="AB546" i="4"/>
  <c r="AA546" i="4"/>
  <c r="Z546" i="4"/>
  <c r="AH546" i="4" s="1"/>
  <c r="K546" i="4"/>
  <c r="X546" i="4"/>
  <c r="D546" i="4"/>
  <c r="A546" i="4"/>
  <c r="AK546" i="4" s="1"/>
  <c r="AE545" i="4"/>
  <c r="AL545" i="4"/>
  <c r="AJ545" i="4"/>
  <c r="AC545" i="4"/>
  <c r="AB545" i="4"/>
  <c r="AA545" i="4"/>
  <c r="Z545" i="4"/>
  <c r="K545" i="4"/>
  <c r="X545" i="4" s="1"/>
  <c r="C545" i="4"/>
  <c r="A545" i="4"/>
  <c r="AJ544" i="4"/>
  <c r="AE544" i="4"/>
  <c r="AL544" i="4"/>
  <c r="AC544" i="4"/>
  <c r="AB544" i="4"/>
  <c r="AA544" i="4"/>
  <c r="Z544" i="4"/>
  <c r="AH544" i="4" s="1"/>
  <c r="K544" i="4"/>
  <c r="X544" i="4"/>
  <c r="F544" i="4"/>
  <c r="A544" i="4"/>
  <c r="A534" i="5" s="1"/>
  <c r="G534" i="5" s="1"/>
  <c r="AJ543" i="4"/>
  <c r="AE543" i="4"/>
  <c r="AL543" i="4"/>
  <c r="AC543" i="4"/>
  <c r="AB543" i="4"/>
  <c r="AA543" i="4"/>
  <c r="Z543" i="4"/>
  <c r="K543" i="4"/>
  <c r="X543" i="4" s="1"/>
  <c r="F543" i="4"/>
  <c r="A543" i="4"/>
  <c r="AJ542" i="4"/>
  <c r="AE542" i="4"/>
  <c r="AL542" i="4"/>
  <c r="AC542" i="4"/>
  <c r="AB542" i="4"/>
  <c r="AA542" i="4"/>
  <c r="Z542" i="4"/>
  <c r="AH542" i="4" s="1"/>
  <c r="K542" i="4"/>
  <c r="X542" i="4" s="1"/>
  <c r="E542" i="4"/>
  <c r="A542" i="4"/>
  <c r="AE541" i="4"/>
  <c r="AL541" i="4"/>
  <c r="AJ541" i="4"/>
  <c r="AC541" i="4"/>
  <c r="AB541" i="4"/>
  <c r="AA541" i="4"/>
  <c r="Z541" i="4"/>
  <c r="K541" i="4"/>
  <c r="X541" i="4" s="1"/>
  <c r="A541" i="4"/>
  <c r="AE540" i="4"/>
  <c r="AL540" i="4"/>
  <c r="AJ540" i="4"/>
  <c r="AC540" i="4"/>
  <c r="AB540" i="4"/>
  <c r="AA540" i="4"/>
  <c r="Z540" i="4"/>
  <c r="AH540" i="4" s="1"/>
  <c r="K540" i="4"/>
  <c r="X540" i="4" s="1"/>
  <c r="H540" i="4"/>
  <c r="A540" i="4"/>
  <c r="AJ539" i="4"/>
  <c r="AE539" i="4"/>
  <c r="AL539" i="4"/>
  <c r="AC539" i="4"/>
  <c r="AB539" i="4"/>
  <c r="AA539" i="4"/>
  <c r="Z539" i="4"/>
  <c r="AH539" i="4" s="1"/>
  <c r="K539" i="4"/>
  <c r="X539" i="4"/>
  <c r="A539" i="4"/>
  <c r="AE538" i="4"/>
  <c r="AL538" i="4"/>
  <c r="AJ538" i="4"/>
  <c r="AC538" i="4"/>
  <c r="AB538" i="4"/>
  <c r="AA538" i="4"/>
  <c r="Z538" i="4"/>
  <c r="AH538" i="4" s="1"/>
  <c r="K538" i="4"/>
  <c r="X538" i="4"/>
  <c r="F538" i="4"/>
  <c r="A538" i="4"/>
  <c r="AJ537" i="4"/>
  <c r="AE537" i="4"/>
  <c r="AL537" i="4"/>
  <c r="AC537" i="4"/>
  <c r="AB537" i="4"/>
  <c r="AA537" i="4"/>
  <c r="Z537" i="4"/>
  <c r="K537" i="4"/>
  <c r="X537" i="4" s="1"/>
  <c r="G537" i="4"/>
  <c r="A537" i="4"/>
  <c r="A527" i="5" s="1"/>
  <c r="AJ536" i="4"/>
  <c r="AE536" i="4"/>
  <c r="AL536" i="4"/>
  <c r="AC536" i="4"/>
  <c r="AB536" i="4"/>
  <c r="AA536" i="4"/>
  <c r="Z536" i="4"/>
  <c r="K536" i="4"/>
  <c r="X536" i="4" s="1"/>
  <c r="E536" i="4"/>
  <c r="A536" i="4"/>
  <c r="A526" i="5" s="1"/>
  <c r="AE535" i="4"/>
  <c r="AL535" i="4"/>
  <c r="AJ535" i="4"/>
  <c r="AC535" i="4"/>
  <c r="AB535" i="4"/>
  <c r="AA535" i="4"/>
  <c r="Z535" i="4"/>
  <c r="AH535" i="4"/>
  <c r="K535" i="4"/>
  <c r="X535" i="4" s="1"/>
  <c r="C535" i="4"/>
  <c r="A535" i="4"/>
  <c r="AE534" i="4"/>
  <c r="AL534" i="4"/>
  <c r="AJ534" i="4"/>
  <c r="AC534" i="4"/>
  <c r="AB534" i="4"/>
  <c r="AA534" i="4"/>
  <c r="Z534" i="4"/>
  <c r="AH534" i="4" s="1"/>
  <c r="D534" i="4"/>
  <c r="A534" i="4"/>
  <c r="AE533" i="4"/>
  <c r="AL533" i="4"/>
  <c r="AJ533" i="4"/>
  <c r="AC533" i="4"/>
  <c r="AB533" i="4"/>
  <c r="AA533" i="4"/>
  <c r="Z533" i="4"/>
  <c r="AH533" i="4"/>
  <c r="K533" i="4"/>
  <c r="X533" i="4" s="1"/>
  <c r="A533" i="4"/>
  <c r="AE532" i="4"/>
  <c r="AL532" i="4"/>
  <c r="AJ532" i="4"/>
  <c r="AC532" i="4"/>
  <c r="AB532" i="4"/>
  <c r="AI532" i="4" s="1"/>
  <c r="AA532" i="4"/>
  <c r="Z532" i="4"/>
  <c r="AH532" i="4" s="1"/>
  <c r="K532" i="4"/>
  <c r="X532" i="4"/>
  <c r="F532" i="4"/>
  <c r="A532" i="4"/>
  <c r="AE531" i="4"/>
  <c r="AL531" i="4"/>
  <c r="AJ531" i="4"/>
  <c r="AC531" i="4"/>
  <c r="AB531" i="4"/>
  <c r="AG531" i="4" s="1"/>
  <c r="Z531" i="4"/>
  <c r="AH531" i="4" s="1"/>
  <c r="AA531" i="4"/>
  <c r="K531" i="4"/>
  <c r="X531" i="4"/>
  <c r="J531" i="4"/>
  <c r="A531" i="4"/>
  <c r="AK531" i="4" s="1"/>
  <c r="AE530" i="4"/>
  <c r="AL530" i="4"/>
  <c r="AJ530" i="4"/>
  <c r="AC530" i="4"/>
  <c r="AB530" i="4"/>
  <c r="AG530" i="4" s="1"/>
  <c r="AA530" i="4"/>
  <c r="Z530" i="4"/>
  <c r="AH530" i="4" s="1"/>
  <c r="K530" i="4"/>
  <c r="X530" i="4"/>
  <c r="H530" i="4"/>
  <c r="A530" i="4"/>
  <c r="A520" i="5" s="1"/>
  <c r="AE529" i="4"/>
  <c r="AL529" i="4"/>
  <c r="AJ529" i="4"/>
  <c r="AF529" i="4"/>
  <c r="AC529" i="4"/>
  <c r="AB529" i="4"/>
  <c r="AA529" i="4"/>
  <c r="Z529" i="4"/>
  <c r="AH529" i="4" s="1"/>
  <c r="K529" i="4"/>
  <c r="X529" i="4" s="1"/>
  <c r="A529" i="4"/>
  <c r="A519" i="5" s="1"/>
  <c r="AJ528" i="4"/>
  <c r="AE528" i="4"/>
  <c r="AL528" i="4"/>
  <c r="AF528" i="4"/>
  <c r="AC528" i="4"/>
  <c r="AB528" i="4"/>
  <c r="Z528" i="4"/>
  <c r="AH528" i="4" s="1"/>
  <c r="AA528" i="4"/>
  <c r="K528" i="4"/>
  <c r="X528" i="4" s="1"/>
  <c r="E528" i="4"/>
  <c r="A528" i="4"/>
  <c r="AJ527" i="4"/>
  <c r="AE527" i="4"/>
  <c r="AL527" i="4"/>
  <c r="AC527" i="4"/>
  <c r="AB527" i="4"/>
  <c r="AA527" i="4"/>
  <c r="Z527" i="4"/>
  <c r="K527" i="4"/>
  <c r="X527" i="4"/>
  <c r="C527" i="4"/>
  <c r="A527" i="4"/>
  <c r="AJ526" i="4"/>
  <c r="AE526" i="4"/>
  <c r="AL526" i="4"/>
  <c r="AC526" i="4"/>
  <c r="AB526" i="4"/>
  <c r="AA526" i="4"/>
  <c r="Z526" i="4"/>
  <c r="AH526" i="4" s="1"/>
  <c r="K526" i="4"/>
  <c r="X526" i="4" s="1"/>
  <c r="A526" i="4"/>
  <c r="A516" i="5" s="1"/>
  <c r="AE525" i="4"/>
  <c r="AL525" i="4"/>
  <c r="AJ525" i="4"/>
  <c r="AC525" i="4"/>
  <c r="AB525" i="4"/>
  <c r="AA525" i="4"/>
  <c r="Z525" i="4"/>
  <c r="K525" i="4"/>
  <c r="X525" i="4" s="1"/>
  <c r="E525" i="4"/>
  <c r="A525" i="4"/>
  <c r="AJ524" i="4"/>
  <c r="AE524" i="4"/>
  <c r="AL524" i="4"/>
  <c r="AC524" i="4"/>
  <c r="AB524" i="4"/>
  <c r="AA524" i="4"/>
  <c r="Z524" i="4"/>
  <c r="AH524" i="4" s="1"/>
  <c r="K524" i="4"/>
  <c r="X524" i="4"/>
  <c r="E524" i="4"/>
  <c r="A524" i="4"/>
  <c r="AE523" i="4"/>
  <c r="AL523" i="4"/>
  <c r="AJ523" i="4"/>
  <c r="AC523" i="4"/>
  <c r="AB523" i="4"/>
  <c r="AA523" i="4"/>
  <c r="Z523" i="4"/>
  <c r="AH523" i="4" s="1"/>
  <c r="K523" i="4"/>
  <c r="X523" i="4" s="1"/>
  <c r="A523" i="4"/>
  <c r="AE522" i="4"/>
  <c r="AL522" i="4"/>
  <c r="AJ522" i="4"/>
  <c r="AC522" i="4"/>
  <c r="AB522" i="4"/>
  <c r="AI522" i="4" s="1"/>
  <c r="AA522" i="4"/>
  <c r="Z522" i="4"/>
  <c r="AH522" i="4" s="1"/>
  <c r="K522" i="4"/>
  <c r="X522" i="4"/>
  <c r="A522" i="4"/>
  <c r="AK522" i="4" s="1"/>
  <c r="AE521" i="4"/>
  <c r="AL521" i="4"/>
  <c r="AJ521" i="4"/>
  <c r="AC521" i="4"/>
  <c r="AB521" i="4"/>
  <c r="Z521" i="4"/>
  <c r="AH521" i="4" s="1"/>
  <c r="AA521" i="4"/>
  <c r="K521" i="4"/>
  <c r="X521" i="4"/>
  <c r="A521" i="4"/>
  <c r="AJ520" i="4"/>
  <c r="AE520" i="4"/>
  <c r="AL520" i="4"/>
  <c r="AC520" i="4"/>
  <c r="AB520" i="4"/>
  <c r="Z520" i="4"/>
  <c r="AH520" i="4" s="1"/>
  <c r="AA520" i="4"/>
  <c r="K520" i="4"/>
  <c r="X520" i="4" s="1"/>
  <c r="G520" i="4"/>
  <c r="A520" i="4"/>
  <c r="AE519" i="4"/>
  <c r="AL519" i="4"/>
  <c r="AJ519" i="4"/>
  <c r="AC519" i="4"/>
  <c r="AB519" i="4"/>
  <c r="Z519" i="4"/>
  <c r="AA519" i="4"/>
  <c r="K519" i="4"/>
  <c r="X519" i="4" s="1"/>
  <c r="J519" i="4"/>
  <c r="A519" i="4"/>
  <c r="A509" i="5" s="1"/>
  <c r="AJ518" i="4"/>
  <c r="AE518" i="4"/>
  <c r="AL518" i="4"/>
  <c r="AC518" i="4"/>
  <c r="AB518" i="4"/>
  <c r="AA518" i="4"/>
  <c r="Z518" i="4"/>
  <c r="AH518" i="4"/>
  <c r="A518" i="4"/>
  <c r="A508" i="5" s="1"/>
  <c r="F508" i="5" s="1"/>
  <c r="AJ517" i="4"/>
  <c r="AE517" i="4"/>
  <c r="AL517" i="4"/>
  <c r="AC517" i="4"/>
  <c r="AB517" i="4"/>
  <c r="AG517" i="4" s="1"/>
  <c r="AA517" i="4"/>
  <c r="Z517" i="4"/>
  <c r="K517" i="4"/>
  <c r="X517" i="4" s="1"/>
  <c r="A517" i="4"/>
  <c r="A507" i="5" s="1"/>
  <c r="AE516" i="4"/>
  <c r="AL516" i="4"/>
  <c r="AJ516" i="4"/>
  <c r="AC516" i="4"/>
  <c r="AB516" i="4"/>
  <c r="AA516" i="4"/>
  <c r="Z516" i="4"/>
  <c r="AG516" i="4" s="1"/>
  <c r="AH516" i="4"/>
  <c r="K516" i="4"/>
  <c r="X516" i="4" s="1"/>
  <c r="L516" i="4"/>
  <c r="A516" i="4"/>
  <c r="AJ515" i="4"/>
  <c r="AE515" i="4"/>
  <c r="AL515" i="4"/>
  <c r="AC515" i="4"/>
  <c r="AB515" i="4"/>
  <c r="AA515" i="4"/>
  <c r="Z515" i="4"/>
  <c r="K515" i="4"/>
  <c r="X515" i="4" s="1"/>
  <c r="C515" i="4"/>
  <c r="A515" i="4"/>
  <c r="AJ514" i="4"/>
  <c r="AE514" i="4"/>
  <c r="AL514" i="4"/>
  <c r="AC514" i="4"/>
  <c r="AB514" i="4"/>
  <c r="AA514" i="4"/>
  <c r="Z514" i="4"/>
  <c r="K514" i="4"/>
  <c r="X514" i="4" s="1"/>
  <c r="C514" i="4"/>
  <c r="A514" i="4"/>
  <c r="AJ513" i="4"/>
  <c r="AE513" i="4"/>
  <c r="AL513" i="4"/>
  <c r="AC513" i="4"/>
  <c r="AB513" i="4"/>
  <c r="AA513" i="4"/>
  <c r="Z513" i="4"/>
  <c r="K513" i="4"/>
  <c r="X513" i="4" s="1"/>
  <c r="C513" i="4"/>
  <c r="A513" i="4"/>
  <c r="AK513" i="4" s="1"/>
  <c r="AJ512" i="4"/>
  <c r="AE512" i="4"/>
  <c r="AL512" i="4"/>
  <c r="AC512" i="4"/>
  <c r="AB512" i="4"/>
  <c r="AI512" i="4" s="1"/>
  <c r="AA512" i="4"/>
  <c r="Z512" i="4"/>
  <c r="AH512" i="4" s="1"/>
  <c r="K512" i="4"/>
  <c r="X512" i="4"/>
  <c r="G512" i="4"/>
  <c r="A512" i="4"/>
  <c r="AE511" i="4"/>
  <c r="AL511" i="4"/>
  <c r="AJ511" i="4"/>
  <c r="AC511" i="4"/>
  <c r="AB511" i="4"/>
  <c r="AA511" i="4"/>
  <c r="Z511" i="4"/>
  <c r="AH511" i="4" s="1"/>
  <c r="K511" i="4"/>
  <c r="X511" i="4" s="1"/>
  <c r="A511" i="4"/>
  <c r="A501" i="5" s="1"/>
  <c r="AE510" i="4"/>
  <c r="AL510" i="4"/>
  <c r="AJ510" i="4"/>
  <c r="AC510" i="4"/>
  <c r="AB510" i="4"/>
  <c r="AA510" i="4"/>
  <c r="Z510" i="4"/>
  <c r="K510" i="4"/>
  <c r="X510" i="4" s="1"/>
  <c r="J510" i="4"/>
  <c r="A510" i="4"/>
  <c r="AE509" i="4"/>
  <c r="AL509" i="4"/>
  <c r="AJ509" i="4"/>
  <c r="AC509" i="4"/>
  <c r="AB509" i="4"/>
  <c r="AA509" i="4"/>
  <c r="Z509" i="4"/>
  <c r="AG509" i="4" s="1"/>
  <c r="K509" i="4"/>
  <c r="X509" i="4" s="1"/>
  <c r="A509" i="4"/>
  <c r="A499" i="5" s="1"/>
  <c r="AE508" i="4"/>
  <c r="AL508" i="4"/>
  <c r="AJ508" i="4"/>
  <c r="AC508" i="4"/>
  <c r="AB508" i="4"/>
  <c r="AI508" i="4" s="1"/>
  <c r="AA508" i="4"/>
  <c r="Z508" i="4"/>
  <c r="AH508" i="4" s="1"/>
  <c r="K508" i="4"/>
  <c r="X508" i="4" s="1"/>
  <c r="I508" i="4"/>
  <c r="A508" i="4"/>
  <c r="AE507" i="4"/>
  <c r="AL507" i="4"/>
  <c r="AJ507" i="4"/>
  <c r="AC507" i="4"/>
  <c r="AB507" i="4"/>
  <c r="AA507" i="4"/>
  <c r="Z507" i="4"/>
  <c r="K507" i="4"/>
  <c r="X507" i="4" s="1"/>
  <c r="E507" i="4"/>
  <c r="A507" i="4"/>
  <c r="AK507" i="4" s="1"/>
  <c r="AE506" i="4"/>
  <c r="AL506" i="4"/>
  <c r="AJ506" i="4"/>
  <c r="AC506" i="4"/>
  <c r="AB506" i="4"/>
  <c r="AI506" i="4" s="1"/>
  <c r="AA506" i="4"/>
  <c r="Z506" i="4"/>
  <c r="K506" i="4"/>
  <c r="X506" i="4"/>
  <c r="A506" i="4"/>
  <c r="AE505" i="4"/>
  <c r="AL505" i="4"/>
  <c r="AJ505" i="4"/>
  <c r="AC505" i="4"/>
  <c r="AB505" i="4"/>
  <c r="AA505" i="4"/>
  <c r="Z505" i="4"/>
  <c r="K505" i="4"/>
  <c r="X505" i="4"/>
  <c r="D505" i="4"/>
  <c r="A505" i="4"/>
  <c r="AJ504" i="4"/>
  <c r="AE504" i="4"/>
  <c r="AL504" i="4"/>
  <c r="AC504" i="4"/>
  <c r="AB504" i="4"/>
  <c r="AG504" i="4" s="1"/>
  <c r="AA504" i="4"/>
  <c r="Z504" i="4"/>
  <c r="AH504" i="4" s="1"/>
  <c r="K504" i="4"/>
  <c r="X504" i="4"/>
  <c r="A504" i="4"/>
  <c r="AJ503" i="4"/>
  <c r="AE503" i="4"/>
  <c r="AL503" i="4"/>
  <c r="AC503" i="4"/>
  <c r="AB503" i="4"/>
  <c r="AA503" i="4"/>
  <c r="Z503" i="4"/>
  <c r="AH503" i="4" s="1"/>
  <c r="K503" i="4"/>
  <c r="X503" i="4"/>
  <c r="A503" i="4"/>
  <c r="AJ502" i="4"/>
  <c r="AE502" i="4"/>
  <c r="AL502" i="4"/>
  <c r="AC502" i="4"/>
  <c r="AB502" i="4"/>
  <c r="Z502" i="4"/>
  <c r="AH502" i="4" s="1"/>
  <c r="AA502" i="4"/>
  <c r="K502" i="4"/>
  <c r="X502" i="4" s="1"/>
  <c r="A502" i="4"/>
  <c r="AE501" i="4"/>
  <c r="AL501" i="4"/>
  <c r="AJ501" i="4"/>
  <c r="AC501" i="4"/>
  <c r="AB501" i="4"/>
  <c r="AA501" i="4"/>
  <c r="Z501" i="4"/>
  <c r="AH501" i="4" s="1"/>
  <c r="K501" i="4"/>
  <c r="X501" i="4"/>
  <c r="H501" i="4"/>
  <c r="A501" i="4"/>
  <c r="AE500" i="4"/>
  <c r="AL500" i="4"/>
  <c r="AJ500" i="4"/>
  <c r="AC500" i="4"/>
  <c r="AB500" i="4"/>
  <c r="AA500" i="4"/>
  <c r="Z500" i="4"/>
  <c r="K500" i="4"/>
  <c r="X500" i="4"/>
  <c r="L500" i="4"/>
  <c r="A500" i="4"/>
  <c r="A490" i="5" s="1"/>
  <c r="AJ499" i="4"/>
  <c r="AE499" i="4"/>
  <c r="AL499" i="4"/>
  <c r="AC499" i="4"/>
  <c r="AB499" i="4"/>
  <c r="AG499" i="4" s="1"/>
  <c r="Z499" i="4"/>
  <c r="AH499" i="4" s="1"/>
  <c r="AA499" i="4"/>
  <c r="K499" i="4"/>
  <c r="X499" i="4" s="1"/>
  <c r="E499" i="4"/>
  <c r="A499" i="4"/>
  <c r="AE498" i="4"/>
  <c r="AL498" i="4"/>
  <c r="AJ498" i="4"/>
  <c r="AC498" i="4"/>
  <c r="AB498" i="4"/>
  <c r="AA498" i="4"/>
  <c r="Z498" i="4"/>
  <c r="AH498" i="4" s="1"/>
  <c r="K498" i="4"/>
  <c r="X498" i="4" s="1"/>
  <c r="M498" i="4"/>
  <c r="A498" i="4"/>
  <c r="AE497" i="4"/>
  <c r="AL497" i="4"/>
  <c r="AJ497" i="4"/>
  <c r="AC497" i="4"/>
  <c r="AB497" i="4"/>
  <c r="AA497" i="4"/>
  <c r="Z497" i="4"/>
  <c r="K497" i="4"/>
  <c r="X497" i="4" s="1"/>
  <c r="E497" i="4"/>
  <c r="A497" i="4"/>
  <c r="AE496" i="4"/>
  <c r="AL496" i="4"/>
  <c r="AJ496" i="4"/>
  <c r="AC496" i="4"/>
  <c r="AB496" i="4"/>
  <c r="AA496" i="4"/>
  <c r="Z496" i="4"/>
  <c r="K496" i="4"/>
  <c r="X496" i="4"/>
  <c r="E496" i="4"/>
  <c r="A496" i="4"/>
  <c r="A486" i="5" s="1"/>
  <c r="O486" i="5" s="1"/>
  <c r="AE495" i="4"/>
  <c r="AL495" i="4"/>
  <c r="AJ495" i="4"/>
  <c r="AC495" i="4"/>
  <c r="AB495" i="4"/>
  <c r="AA495" i="4"/>
  <c r="Z495" i="4"/>
  <c r="AH495" i="4"/>
  <c r="K495" i="4"/>
  <c r="X495" i="4" s="1"/>
  <c r="E495" i="4"/>
  <c r="A495" i="4"/>
  <c r="A485" i="5" s="1"/>
  <c r="P485" i="5" s="1"/>
  <c r="AJ494" i="4"/>
  <c r="AE494" i="4"/>
  <c r="AL494" i="4"/>
  <c r="AC494" i="4"/>
  <c r="AB494" i="4"/>
  <c r="AG494" i="4" s="1"/>
  <c r="AA494" i="4"/>
  <c r="Z494" i="4"/>
  <c r="AH494" i="4"/>
  <c r="K494" i="4"/>
  <c r="X494" i="4" s="1"/>
  <c r="E494" i="4"/>
  <c r="A494" i="4"/>
  <c r="A484" i="5" s="1"/>
  <c r="AE493" i="4"/>
  <c r="AL493" i="4"/>
  <c r="AJ493" i="4"/>
  <c r="AC493" i="4"/>
  <c r="AB493" i="4"/>
  <c r="AA493" i="4"/>
  <c r="Z493" i="4"/>
  <c r="AH493" i="4" s="1"/>
  <c r="K493" i="4"/>
  <c r="X493" i="4" s="1"/>
  <c r="A493" i="4"/>
  <c r="AE492" i="4"/>
  <c r="AL492" i="4"/>
  <c r="AJ492" i="4"/>
  <c r="AC492" i="4"/>
  <c r="AB492" i="4"/>
  <c r="AA492" i="4"/>
  <c r="Z492" i="4"/>
  <c r="AH492" i="4" s="1"/>
  <c r="K492" i="4"/>
  <c r="X492" i="4"/>
  <c r="L492" i="4"/>
  <c r="A492" i="4"/>
  <c r="AK492" i="4" s="1"/>
  <c r="AJ491" i="4"/>
  <c r="AE491" i="4"/>
  <c r="AL491" i="4"/>
  <c r="AC491" i="4"/>
  <c r="AB491" i="4"/>
  <c r="AA491" i="4"/>
  <c r="Z491" i="4"/>
  <c r="AH491" i="4" s="1"/>
  <c r="K491" i="4"/>
  <c r="X491" i="4" s="1"/>
  <c r="E491" i="4"/>
  <c r="A491" i="4"/>
  <c r="AJ490" i="4"/>
  <c r="AE490" i="4"/>
  <c r="AL490" i="4"/>
  <c r="AC490" i="4"/>
  <c r="AB490" i="4"/>
  <c r="AI490" i="4" s="1"/>
  <c r="AA490" i="4"/>
  <c r="Z490" i="4"/>
  <c r="K490" i="4"/>
  <c r="X490" i="4"/>
  <c r="F490" i="4"/>
  <c r="A490" i="4"/>
  <c r="A480" i="5" s="1"/>
  <c r="AE489" i="4"/>
  <c r="AL489" i="4"/>
  <c r="AJ489" i="4"/>
  <c r="AC489" i="4"/>
  <c r="AB489" i="4"/>
  <c r="Z489" i="4"/>
  <c r="AH489" i="4" s="1"/>
  <c r="AA489" i="4"/>
  <c r="K489" i="4"/>
  <c r="X489" i="4" s="1"/>
  <c r="F489" i="4"/>
  <c r="A489" i="4"/>
  <c r="AJ488" i="4"/>
  <c r="AE488" i="4"/>
  <c r="AL488" i="4"/>
  <c r="AC488" i="4"/>
  <c r="AB488" i="4"/>
  <c r="Z488" i="4"/>
  <c r="AH488" i="4" s="1"/>
  <c r="AA488" i="4"/>
  <c r="K488" i="4"/>
  <c r="X488" i="4"/>
  <c r="F488" i="4"/>
  <c r="A488" i="4"/>
  <c r="A478" i="5" s="1"/>
  <c r="AJ487" i="4"/>
  <c r="AE487" i="4"/>
  <c r="AL487" i="4"/>
  <c r="AC487" i="4"/>
  <c r="AB487" i="4"/>
  <c r="AA487" i="4"/>
  <c r="Z487" i="4"/>
  <c r="K487" i="4"/>
  <c r="X487" i="4" s="1"/>
  <c r="D487" i="4"/>
  <c r="A487" i="4"/>
  <c r="AE486" i="4"/>
  <c r="AL486" i="4"/>
  <c r="AJ486" i="4"/>
  <c r="AC486" i="4"/>
  <c r="AB486" i="4"/>
  <c r="AG486" i="4" s="1"/>
  <c r="Z486" i="4"/>
  <c r="AA486" i="4"/>
  <c r="K486" i="4"/>
  <c r="X486" i="4" s="1"/>
  <c r="J486" i="4"/>
  <c r="A486" i="4"/>
  <c r="AJ485" i="4"/>
  <c r="AE485" i="4"/>
  <c r="AL485" i="4"/>
  <c r="AC485" i="4"/>
  <c r="AB485" i="4"/>
  <c r="AA485" i="4"/>
  <c r="Z485" i="4"/>
  <c r="AH485" i="4" s="1"/>
  <c r="K485" i="4"/>
  <c r="X485" i="4"/>
  <c r="I485" i="4"/>
  <c r="A485" i="4"/>
  <c r="AJ484" i="4"/>
  <c r="AE484" i="4"/>
  <c r="AL484" i="4"/>
  <c r="AC484" i="4"/>
  <c r="AB484" i="4"/>
  <c r="Z484" i="4"/>
  <c r="AH484" i="4" s="1"/>
  <c r="AA484" i="4"/>
  <c r="K484" i="4"/>
  <c r="X484" i="4"/>
  <c r="A484" i="4"/>
  <c r="A474" i="5" s="1"/>
  <c r="AJ483" i="4"/>
  <c r="AE483" i="4"/>
  <c r="AL483" i="4"/>
  <c r="AC483" i="4"/>
  <c r="AB483" i="4"/>
  <c r="AA483" i="4"/>
  <c r="Z483" i="4"/>
  <c r="AH483" i="4" s="1"/>
  <c r="K483" i="4"/>
  <c r="X483" i="4"/>
  <c r="D483" i="4"/>
  <c r="A483" i="4"/>
  <c r="AJ482" i="4"/>
  <c r="AE482" i="4"/>
  <c r="AL482" i="4"/>
  <c r="AC482" i="4"/>
  <c r="AB482" i="4"/>
  <c r="AA482" i="4"/>
  <c r="Z482" i="4"/>
  <c r="AH482" i="4"/>
  <c r="K482" i="4"/>
  <c r="X482" i="4" s="1"/>
  <c r="H482" i="4"/>
  <c r="A482" i="4"/>
  <c r="A472" i="5" s="1"/>
  <c r="L472" i="5" s="1"/>
  <c r="AJ481" i="4"/>
  <c r="AE481" i="4"/>
  <c r="AL481" i="4"/>
  <c r="AC481" i="4"/>
  <c r="AB481" i="4"/>
  <c r="AA481" i="4"/>
  <c r="Z481" i="4"/>
  <c r="K481" i="4"/>
  <c r="X481" i="4" s="1"/>
  <c r="J481" i="4"/>
  <c r="A481" i="4"/>
  <c r="AK481" i="4" s="1"/>
  <c r="AJ480" i="4"/>
  <c r="AE480" i="4"/>
  <c r="AL480" i="4"/>
  <c r="AF480" i="4"/>
  <c r="AC480" i="4"/>
  <c r="AB480" i="4"/>
  <c r="AA480" i="4"/>
  <c r="Z480" i="4"/>
  <c r="K480" i="4"/>
  <c r="X480" i="4" s="1"/>
  <c r="F480" i="4"/>
  <c r="A480" i="4"/>
  <c r="AJ479" i="4"/>
  <c r="AE479" i="4"/>
  <c r="AL479" i="4"/>
  <c r="AC479" i="4"/>
  <c r="AB479" i="4"/>
  <c r="AA479" i="4"/>
  <c r="Z479" i="4"/>
  <c r="AH479" i="4"/>
  <c r="K479" i="4"/>
  <c r="X479" i="4"/>
  <c r="A479" i="4"/>
  <c r="AJ478" i="4"/>
  <c r="AE478" i="4"/>
  <c r="AL478" i="4"/>
  <c r="AC478" i="4"/>
  <c r="AB478" i="4"/>
  <c r="AA478" i="4"/>
  <c r="Z478" i="4"/>
  <c r="AH478" i="4"/>
  <c r="K478" i="4"/>
  <c r="X478" i="4"/>
  <c r="A478" i="4"/>
  <c r="AJ477" i="4"/>
  <c r="AE477" i="4"/>
  <c r="AL477" i="4"/>
  <c r="AC477" i="4"/>
  <c r="AB477" i="4"/>
  <c r="AG477" i="4" s="1"/>
  <c r="AA477" i="4"/>
  <c r="Z477" i="4"/>
  <c r="AH477" i="4" s="1"/>
  <c r="K477" i="4"/>
  <c r="X477" i="4"/>
  <c r="A477" i="4"/>
  <c r="AJ476" i="4"/>
  <c r="AE476" i="4"/>
  <c r="AL476" i="4"/>
  <c r="AC476" i="4"/>
  <c r="AB476" i="4"/>
  <c r="AA476" i="4"/>
  <c r="Z476" i="4"/>
  <c r="AH476" i="4" s="1"/>
  <c r="K476" i="4"/>
  <c r="X476" i="4" s="1"/>
  <c r="M476" i="4"/>
  <c r="A476" i="4"/>
  <c r="A466" i="5" s="1"/>
  <c r="AJ475" i="4"/>
  <c r="AE475" i="4"/>
  <c r="AL475" i="4"/>
  <c r="AC475" i="4"/>
  <c r="AB475" i="4"/>
  <c r="AA475" i="4"/>
  <c r="Z475" i="4"/>
  <c r="AH475" i="4" s="1"/>
  <c r="K475" i="4"/>
  <c r="X475" i="4"/>
  <c r="A475" i="4"/>
  <c r="AJ474" i="4"/>
  <c r="AE474" i="4"/>
  <c r="AL474" i="4"/>
  <c r="AC474" i="4"/>
  <c r="AB474" i="4"/>
  <c r="AA474" i="4"/>
  <c r="Z474" i="4"/>
  <c r="AH474" i="4"/>
  <c r="K474" i="4"/>
  <c r="X474" i="4" s="1"/>
  <c r="C474" i="4"/>
  <c r="A474" i="4"/>
  <c r="AJ473" i="4"/>
  <c r="AE473" i="4"/>
  <c r="AL473" i="4"/>
  <c r="AC473" i="4"/>
  <c r="AB473" i="4"/>
  <c r="AA473" i="4"/>
  <c r="Z473" i="4"/>
  <c r="K473" i="4"/>
  <c r="X473" i="4" s="1"/>
  <c r="F473" i="4"/>
  <c r="A473" i="4"/>
  <c r="AJ472" i="4"/>
  <c r="AE472" i="4"/>
  <c r="AL472" i="4"/>
  <c r="AC472" i="4"/>
  <c r="AB472" i="4"/>
  <c r="Z472" i="4"/>
  <c r="AH472" i="4" s="1"/>
  <c r="AA472" i="4"/>
  <c r="K472" i="4"/>
  <c r="X472" i="4"/>
  <c r="A472" i="4"/>
  <c r="AJ471" i="4"/>
  <c r="AE471" i="4"/>
  <c r="AL471" i="4"/>
  <c r="AC471" i="4"/>
  <c r="AB471" i="4"/>
  <c r="AA471" i="4"/>
  <c r="Z471" i="4"/>
  <c r="AH471" i="4"/>
  <c r="K471" i="4"/>
  <c r="X471" i="4" s="1"/>
  <c r="A471" i="4"/>
  <c r="A461" i="5" s="1"/>
  <c r="AJ470" i="4"/>
  <c r="AE470" i="4"/>
  <c r="AL470" i="4"/>
  <c r="AC470" i="4"/>
  <c r="AB470" i="4"/>
  <c r="AA470" i="4"/>
  <c r="Z470" i="4"/>
  <c r="AH470" i="4" s="1"/>
  <c r="K470" i="4"/>
  <c r="X470" i="4"/>
  <c r="A470" i="4"/>
  <c r="AJ469" i="4"/>
  <c r="AE469" i="4"/>
  <c r="AL469" i="4"/>
  <c r="AF469" i="4"/>
  <c r="AC469" i="4"/>
  <c r="AB469" i="4"/>
  <c r="AA469" i="4"/>
  <c r="Z469" i="4"/>
  <c r="K469" i="4"/>
  <c r="X469" i="4"/>
  <c r="J469" i="4"/>
  <c r="A469" i="4"/>
  <c r="AJ468" i="4"/>
  <c r="AE468" i="4"/>
  <c r="AL468" i="4"/>
  <c r="AC468" i="4"/>
  <c r="AB468" i="4"/>
  <c r="Z468" i="4"/>
  <c r="AH468" i="4" s="1"/>
  <c r="AA468" i="4"/>
  <c r="K468" i="4"/>
  <c r="X468" i="4"/>
  <c r="L468" i="4"/>
  <c r="A468" i="4"/>
  <c r="AJ467" i="4"/>
  <c r="AE467" i="4"/>
  <c r="AL467" i="4"/>
  <c r="AC467" i="4"/>
  <c r="AB467" i="4"/>
  <c r="AA467" i="4"/>
  <c r="Z467" i="4"/>
  <c r="AH467" i="4" s="1"/>
  <c r="K467" i="4"/>
  <c r="X467" i="4"/>
  <c r="A467" i="4"/>
  <c r="A457" i="5" s="1"/>
  <c r="E457" i="5" s="1"/>
  <c r="AJ466" i="4"/>
  <c r="AE466" i="4"/>
  <c r="AL466" i="4"/>
  <c r="AC466" i="4"/>
  <c r="AB466" i="4"/>
  <c r="AA466" i="4"/>
  <c r="Z466" i="4"/>
  <c r="AH466" i="4" s="1"/>
  <c r="K466" i="4"/>
  <c r="X466" i="4"/>
  <c r="A466" i="4"/>
  <c r="AJ465" i="4"/>
  <c r="AE465" i="4"/>
  <c r="AL465" i="4"/>
  <c r="AC465" i="4"/>
  <c r="AB465" i="4"/>
  <c r="AA465" i="4"/>
  <c r="Z465" i="4"/>
  <c r="K465" i="4"/>
  <c r="X465" i="4" s="1"/>
  <c r="A465" i="4"/>
  <c r="A455" i="5" s="1"/>
  <c r="AJ464" i="4"/>
  <c r="AE464" i="4"/>
  <c r="AL464" i="4"/>
  <c r="AC464" i="4"/>
  <c r="AB464" i="4"/>
  <c r="AA464" i="4"/>
  <c r="Z464" i="4"/>
  <c r="K464" i="4"/>
  <c r="X464" i="4"/>
  <c r="M464" i="4"/>
  <c r="A464" i="4"/>
  <c r="AK464" i="4" s="1"/>
  <c r="AJ463" i="4"/>
  <c r="AE463" i="4"/>
  <c r="AL463" i="4"/>
  <c r="AC463" i="4"/>
  <c r="AB463" i="4"/>
  <c r="AA463" i="4"/>
  <c r="Z463" i="4"/>
  <c r="AH463" i="4" s="1"/>
  <c r="K463" i="4"/>
  <c r="X463" i="4"/>
  <c r="A463" i="4"/>
  <c r="AK463" i="4" s="1"/>
  <c r="AJ462" i="4"/>
  <c r="AE462" i="4"/>
  <c r="AL462" i="4"/>
  <c r="AC462" i="4"/>
  <c r="AB462" i="4"/>
  <c r="AA462" i="4"/>
  <c r="Z462" i="4"/>
  <c r="AH462" i="4" s="1"/>
  <c r="K462" i="4"/>
  <c r="X462" i="4" s="1"/>
  <c r="L462" i="4"/>
  <c r="A462" i="4"/>
  <c r="AK462" i="4" s="1"/>
  <c r="AJ461" i="4"/>
  <c r="AE461" i="4"/>
  <c r="AL461" i="4"/>
  <c r="AC461" i="4"/>
  <c r="AB461" i="4"/>
  <c r="AA461" i="4"/>
  <c r="Z461" i="4"/>
  <c r="AH461" i="4"/>
  <c r="K461" i="4"/>
  <c r="X461" i="4" s="1"/>
  <c r="G461" i="4"/>
  <c r="A461" i="4"/>
  <c r="AJ460" i="4"/>
  <c r="AE460" i="4"/>
  <c r="AL460" i="4"/>
  <c r="AC460" i="4"/>
  <c r="AB460" i="4"/>
  <c r="AG460" i="4" s="1"/>
  <c r="AA460" i="4"/>
  <c r="Z460" i="4"/>
  <c r="AH460" i="4" s="1"/>
  <c r="K460" i="4"/>
  <c r="X460" i="4" s="1"/>
  <c r="A460" i="4"/>
  <c r="AJ459" i="4"/>
  <c r="AE459" i="4"/>
  <c r="AL459" i="4"/>
  <c r="AC459" i="4"/>
  <c r="AB459" i="4"/>
  <c r="Z459" i="4"/>
  <c r="AA459" i="4"/>
  <c r="AH459" i="4"/>
  <c r="K459" i="4"/>
  <c r="X459" i="4" s="1"/>
  <c r="A459" i="4"/>
  <c r="AJ458" i="4"/>
  <c r="AE458" i="4"/>
  <c r="AL458" i="4"/>
  <c r="AC458" i="4"/>
  <c r="AB458" i="4"/>
  <c r="Z458" i="4"/>
  <c r="AH458" i="4" s="1"/>
  <c r="AA458" i="4"/>
  <c r="K458" i="4"/>
  <c r="X458" i="4" s="1"/>
  <c r="H458" i="4"/>
  <c r="A458" i="4"/>
  <c r="A448" i="5" s="1"/>
  <c r="AJ457" i="4"/>
  <c r="AE457" i="4"/>
  <c r="AL457" i="4"/>
  <c r="AC457" i="4"/>
  <c r="AB457" i="4"/>
  <c r="AA457" i="4"/>
  <c r="Z457" i="4"/>
  <c r="AH457" i="4"/>
  <c r="K457" i="4"/>
  <c r="X457" i="4" s="1"/>
  <c r="H457" i="4"/>
  <c r="A457" i="4"/>
  <c r="AJ456" i="4"/>
  <c r="AE456" i="4"/>
  <c r="AL456" i="4"/>
  <c r="AC456" i="4"/>
  <c r="AB456" i="4"/>
  <c r="AA456" i="4"/>
  <c r="Z456" i="4"/>
  <c r="AH456" i="4" s="1"/>
  <c r="K456" i="4"/>
  <c r="X456" i="4"/>
  <c r="C456" i="4"/>
  <c r="A456" i="4"/>
  <c r="AK456" i="4" s="1"/>
  <c r="AJ455" i="4"/>
  <c r="AE455" i="4"/>
  <c r="AL455" i="4"/>
  <c r="AC455" i="4"/>
  <c r="AB455" i="4"/>
  <c r="AI455" i="4" s="1"/>
  <c r="AA455" i="4"/>
  <c r="Z455" i="4"/>
  <c r="AH455" i="4" s="1"/>
  <c r="K455" i="4"/>
  <c r="X455" i="4" s="1"/>
  <c r="J455" i="4"/>
  <c r="A455" i="4"/>
  <c r="AJ454" i="4"/>
  <c r="AE454" i="4"/>
  <c r="AL454" i="4"/>
  <c r="AC454" i="4"/>
  <c r="AB454" i="4"/>
  <c r="Z454" i="4"/>
  <c r="AA454" i="4"/>
  <c r="AH454" i="4"/>
  <c r="A454" i="4"/>
  <c r="AJ453" i="4"/>
  <c r="AE453" i="4"/>
  <c r="AL453" i="4"/>
  <c r="AC453" i="4"/>
  <c r="AB453" i="4"/>
  <c r="AA453" i="4"/>
  <c r="Z453" i="4"/>
  <c r="K453" i="4"/>
  <c r="X453" i="4" s="1"/>
  <c r="A453" i="4"/>
  <c r="AJ452" i="4"/>
  <c r="AE452" i="4"/>
  <c r="AL452" i="4"/>
  <c r="AC452" i="4"/>
  <c r="AB452" i="4"/>
  <c r="AA452" i="4"/>
  <c r="Z452" i="4"/>
  <c r="K452" i="4"/>
  <c r="X452" i="4" s="1"/>
  <c r="A452" i="4"/>
  <c r="AJ451" i="4"/>
  <c r="AE451" i="4"/>
  <c r="AL451" i="4"/>
  <c r="AC451" i="4"/>
  <c r="AB451" i="4"/>
  <c r="Z451" i="4"/>
  <c r="AA451" i="4"/>
  <c r="AH451" i="4"/>
  <c r="K451" i="4"/>
  <c r="X451" i="4" s="1"/>
  <c r="A451" i="4"/>
  <c r="AJ450" i="4"/>
  <c r="AE450" i="4"/>
  <c r="AL450" i="4"/>
  <c r="AC450" i="4"/>
  <c r="AB450" i="4"/>
  <c r="Z450" i="4"/>
  <c r="AH450" i="4" s="1"/>
  <c r="AA450" i="4"/>
  <c r="K450" i="4"/>
  <c r="X450" i="4"/>
  <c r="C450" i="4"/>
  <c r="A450" i="4"/>
  <c r="AJ449" i="4"/>
  <c r="AE449" i="4"/>
  <c r="AL449" i="4"/>
  <c r="AC449" i="4"/>
  <c r="AB449" i="4"/>
  <c r="Z449" i="4"/>
  <c r="AH449" i="4" s="1"/>
  <c r="AA449" i="4"/>
  <c r="K449" i="4"/>
  <c r="X449" i="4" s="1"/>
  <c r="A449" i="4"/>
  <c r="AJ448" i="4"/>
  <c r="AE448" i="4"/>
  <c r="AL448" i="4"/>
  <c r="AC448" i="4"/>
  <c r="AB448" i="4"/>
  <c r="AA448" i="4"/>
  <c r="Z448" i="4"/>
  <c r="AH448" i="4" s="1"/>
  <c r="K448" i="4"/>
  <c r="X448" i="4" s="1"/>
  <c r="E448" i="4"/>
  <c r="A448" i="4"/>
  <c r="AJ447" i="4"/>
  <c r="AE447" i="4"/>
  <c r="AL447" i="4"/>
  <c r="AC447" i="4"/>
  <c r="AB447" i="4"/>
  <c r="AG447" i="4" s="1"/>
  <c r="AA447" i="4"/>
  <c r="Z447" i="4"/>
  <c r="AH447" i="4" s="1"/>
  <c r="K447" i="4"/>
  <c r="X447" i="4" s="1"/>
  <c r="L447" i="4"/>
  <c r="A447" i="4"/>
  <c r="AJ446" i="4"/>
  <c r="AE446" i="4"/>
  <c r="AL446" i="4"/>
  <c r="AC446" i="4"/>
  <c r="AB446" i="4"/>
  <c r="AA446" i="4"/>
  <c r="Z446" i="4"/>
  <c r="AH446" i="4" s="1"/>
  <c r="K446" i="4"/>
  <c r="X446" i="4"/>
  <c r="A446" i="4"/>
  <c r="AJ445" i="4"/>
  <c r="AE445" i="4"/>
  <c r="AL445" i="4"/>
  <c r="AC445" i="4"/>
  <c r="AB445" i="4"/>
  <c r="AA445" i="4"/>
  <c r="Z445" i="4"/>
  <c r="AH445" i="4" s="1"/>
  <c r="K445" i="4"/>
  <c r="X445" i="4" s="1"/>
  <c r="A445" i="4"/>
  <c r="AK445" i="4" s="1"/>
  <c r="AJ444" i="4"/>
  <c r="AE444" i="4"/>
  <c r="AL444" i="4"/>
  <c r="AC444" i="4"/>
  <c r="AB444" i="4"/>
  <c r="AA444" i="4"/>
  <c r="Z444" i="4"/>
  <c r="K444" i="4"/>
  <c r="X444" i="4" s="1"/>
  <c r="D444" i="4"/>
  <c r="A444" i="4"/>
  <c r="AJ443" i="4"/>
  <c r="AE443" i="4"/>
  <c r="AL443" i="4"/>
  <c r="AC443" i="4"/>
  <c r="AB443" i="4"/>
  <c r="AA443" i="4"/>
  <c r="Z443" i="4"/>
  <c r="AH443" i="4" s="1"/>
  <c r="K443" i="4"/>
  <c r="X443" i="4"/>
  <c r="A443" i="4"/>
  <c r="AJ442" i="4"/>
  <c r="AE442" i="4"/>
  <c r="AL442" i="4"/>
  <c r="AC442" i="4"/>
  <c r="AB442" i="4"/>
  <c r="AA442" i="4"/>
  <c r="Z442" i="4"/>
  <c r="K442" i="4"/>
  <c r="X442" i="4" s="1"/>
  <c r="E442" i="4"/>
  <c r="A442" i="4"/>
  <c r="AJ441" i="4"/>
  <c r="AE441" i="4"/>
  <c r="AL441" i="4"/>
  <c r="AC441" i="4"/>
  <c r="AB441" i="4"/>
  <c r="AA441" i="4"/>
  <c r="Z441" i="4"/>
  <c r="K441" i="4"/>
  <c r="X441" i="4" s="1"/>
  <c r="M441" i="4"/>
  <c r="A441" i="4"/>
  <c r="A431" i="5" s="1"/>
  <c r="AJ440" i="4"/>
  <c r="AE440" i="4"/>
  <c r="AL440" i="4"/>
  <c r="AC440" i="4"/>
  <c r="AB440" i="4"/>
  <c r="AA440" i="4"/>
  <c r="Z440" i="4"/>
  <c r="AH440" i="4" s="1"/>
  <c r="K440" i="4"/>
  <c r="X440" i="4"/>
  <c r="H440" i="4"/>
  <c r="A440" i="4"/>
  <c r="AJ439" i="4"/>
  <c r="AE439" i="4"/>
  <c r="AL439" i="4"/>
  <c r="AC439" i="4"/>
  <c r="AB439" i="4"/>
  <c r="AA439" i="4"/>
  <c r="Z439" i="4"/>
  <c r="AH439" i="4" s="1"/>
  <c r="K439" i="4"/>
  <c r="X439" i="4"/>
  <c r="A439" i="4"/>
  <c r="AK439" i="4" s="1"/>
  <c r="AJ438" i="4"/>
  <c r="AE438" i="4"/>
  <c r="AL438" i="4"/>
  <c r="AC438" i="4"/>
  <c r="AB438" i="4"/>
  <c r="AA438" i="4"/>
  <c r="Z438" i="4"/>
  <c r="AH438" i="4" s="1"/>
  <c r="K438" i="4"/>
  <c r="X438" i="4" s="1"/>
  <c r="F438" i="4"/>
  <c r="A438" i="4"/>
  <c r="AJ437" i="4"/>
  <c r="AE437" i="4"/>
  <c r="AL437" i="4"/>
  <c r="AC437" i="4"/>
  <c r="AB437" i="4"/>
  <c r="Z437" i="4"/>
  <c r="AH437" i="4" s="1"/>
  <c r="AA437" i="4"/>
  <c r="K437" i="4"/>
  <c r="X437" i="4" s="1"/>
  <c r="E437" i="4"/>
  <c r="A437" i="4"/>
  <c r="AE436" i="4"/>
  <c r="AL436" i="4"/>
  <c r="AJ436" i="4"/>
  <c r="AC436" i="4"/>
  <c r="AB436" i="4"/>
  <c r="AA436" i="4"/>
  <c r="Z436" i="4"/>
  <c r="AH436" i="4" s="1"/>
  <c r="K436" i="4"/>
  <c r="X436" i="4"/>
  <c r="E436" i="4"/>
  <c r="A436" i="4"/>
  <c r="AJ435" i="4"/>
  <c r="AE435" i="4"/>
  <c r="AL435" i="4"/>
  <c r="AC435" i="4"/>
  <c r="AB435" i="4"/>
  <c r="Z435" i="4"/>
  <c r="AH435" i="4" s="1"/>
  <c r="AA435" i="4"/>
  <c r="K435" i="4"/>
  <c r="X435" i="4" s="1"/>
  <c r="D435" i="4"/>
  <c r="A435" i="4"/>
  <c r="AE434" i="4"/>
  <c r="AL434" i="4"/>
  <c r="AJ434" i="4"/>
  <c r="AC434" i="4"/>
  <c r="AB434" i="4"/>
  <c r="AI434" i="4" s="1"/>
  <c r="AA434" i="4"/>
  <c r="Z434" i="4"/>
  <c r="AH434" i="4" s="1"/>
  <c r="K434" i="4"/>
  <c r="X434" i="4"/>
  <c r="A434" i="4"/>
  <c r="AE433" i="4"/>
  <c r="AL433" i="4"/>
  <c r="AJ433" i="4"/>
  <c r="AC433" i="4"/>
  <c r="AB433" i="4"/>
  <c r="AA433" i="4"/>
  <c r="Z433" i="4"/>
  <c r="AH433" i="4" s="1"/>
  <c r="K433" i="4"/>
  <c r="X433" i="4"/>
  <c r="L433" i="4"/>
  <c r="A433" i="4"/>
  <c r="AE432" i="4"/>
  <c r="AL432" i="4"/>
  <c r="AJ432" i="4"/>
  <c r="AC432" i="4"/>
  <c r="AB432" i="4"/>
  <c r="AA432" i="4"/>
  <c r="Z432" i="4"/>
  <c r="K432" i="4"/>
  <c r="X432" i="4" s="1"/>
  <c r="A432" i="4"/>
  <c r="AK432" i="4" s="1"/>
  <c r="AE431" i="4"/>
  <c r="AL431" i="4"/>
  <c r="AJ431" i="4"/>
  <c r="AC431" i="4"/>
  <c r="AB431" i="4"/>
  <c r="AA431" i="4"/>
  <c r="Z431" i="4"/>
  <c r="K431" i="4"/>
  <c r="X431" i="4" s="1"/>
  <c r="I431" i="4"/>
  <c r="A431" i="4"/>
  <c r="AJ430" i="4"/>
  <c r="AE430" i="4"/>
  <c r="AL430" i="4"/>
  <c r="AC430" i="4"/>
  <c r="AB430" i="4"/>
  <c r="AA430" i="4"/>
  <c r="Z430" i="4"/>
  <c r="AH430" i="4" s="1"/>
  <c r="K430" i="4"/>
  <c r="X430" i="4" s="1"/>
  <c r="A430" i="4"/>
  <c r="AE429" i="4"/>
  <c r="AL429" i="4"/>
  <c r="AJ429" i="4"/>
  <c r="AC429" i="4"/>
  <c r="AB429" i="4"/>
  <c r="AI429" i="4" s="1"/>
  <c r="AA429" i="4"/>
  <c r="Z429" i="4"/>
  <c r="AH429" i="4"/>
  <c r="K429" i="4"/>
  <c r="X429" i="4"/>
  <c r="D429" i="4"/>
  <c r="A429" i="4"/>
  <c r="A419" i="5" s="1"/>
  <c r="AJ428" i="4"/>
  <c r="AE428" i="4"/>
  <c r="AL428" i="4"/>
  <c r="AC428" i="4"/>
  <c r="AB428" i="4"/>
  <c r="AA428" i="4"/>
  <c r="Z428" i="4"/>
  <c r="AH428" i="4" s="1"/>
  <c r="K428" i="4"/>
  <c r="X428" i="4"/>
  <c r="E428" i="4"/>
  <c r="A428" i="4"/>
  <c r="AK428" i="4" s="1"/>
  <c r="AJ427" i="4"/>
  <c r="AE427" i="4"/>
  <c r="AL427" i="4"/>
  <c r="AC427" i="4"/>
  <c r="AB427" i="4"/>
  <c r="AI427" i="4" s="1"/>
  <c r="AA427" i="4"/>
  <c r="Z427" i="4"/>
  <c r="K427" i="4"/>
  <c r="X427" i="4" s="1"/>
  <c r="A427" i="4"/>
  <c r="AK427" i="4" s="1"/>
  <c r="AJ426" i="4"/>
  <c r="AE426" i="4"/>
  <c r="AL426" i="4"/>
  <c r="AC426" i="4"/>
  <c r="AB426" i="4"/>
  <c r="AA426" i="4"/>
  <c r="Z426" i="4"/>
  <c r="AH426" i="4"/>
  <c r="K426" i="4"/>
  <c r="X426" i="4" s="1"/>
  <c r="A426" i="4"/>
  <c r="AK426" i="4" s="1"/>
  <c r="AJ425" i="4"/>
  <c r="AE425" i="4"/>
  <c r="AL425" i="4"/>
  <c r="AC425" i="4"/>
  <c r="AB425" i="4"/>
  <c r="Z425" i="4"/>
  <c r="AH425" i="4" s="1"/>
  <c r="AA425" i="4"/>
  <c r="K425" i="4"/>
  <c r="X425" i="4" s="1"/>
  <c r="L425" i="4"/>
  <c r="A425" i="4"/>
  <c r="AK425" i="4" s="1"/>
  <c r="AE424" i="4"/>
  <c r="AL424" i="4"/>
  <c r="AJ424" i="4"/>
  <c r="AC424" i="4"/>
  <c r="AB424" i="4"/>
  <c r="AA424" i="4"/>
  <c r="Z424" i="4"/>
  <c r="K424" i="4"/>
  <c r="X424" i="4" s="1"/>
  <c r="H424" i="4"/>
  <c r="A424" i="4"/>
  <c r="AK424" i="4" s="1"/>
  <c r="AJ423" i="4"/>
  <c r="AE423" i="4"/>
  <c r="AL423" i="4"/>
  <c r="AC423" i="4"/>
  <c r="AB423" i="4"/>
  <c r="AA423" i="4"/>
  <c r="Z423" i="4"/>
  <c r="AH423" i="4" s="1"/>
  <c r="K423" i="4"/>
  <c r="X423" i="4" s="1"/>
  <c r="M423" i="4"/>
  <c r="A423" i="4"/>
  <c r="AJ422" i="4"/>
  <c r="AE422" i="4"/>
  <c r="AL422" i="4"/>
  <c r="AC422" i="4"/>
  <c r="AB422" i="4"/>
  <c r="AA422" i="4"/>
  <c r="Z422" i="4"/>
  <c r="AH422" i="4" s="1"/>
  <c r="K422" i="4"/>
  <c r="X422" i="4"/>
  <c r="A422" i="4"/>
  <c r="A412" i="5" s="1"/>
  <c r="AE421" i="4"/>
  <c r="AL421" i="4"/>
  <c r="AJ421" i="4"/>
  <c r="AC421" i="4"/>
  <c r="AB421" i="4"/>
  <c r="AA421" i="4"/>
  <c r="Z421" i="4"/>
  <c r="K421" i="4"/>
  <c r="X421" i="4"/>
  <c r="I421" i="4"/>
  <c r="A421" i="4"/>
  <c r="AE420" i="4"/>
  <c r="AL420" i="4"/>
  <c r="AJ420" i="4"/>
  <c r="AC420" i="4"/>
  <c r="AB420" i="4"/>
  <c r="AI420" i="4" s="1"/>
  <c r="Z420" i="4"/>
  <c r="AH420" i="4" s="1"/>
  <c r="AG420" i="4"/>
  <c r="AA420" i="4"/>
  <c r="K420" i="4"/>
  <c r="X420" i="4" s="1"/>
  <c r="I420" i="4"/>
  <c r="A420" i="4"/>
  <c r="AE419" i="4"/>
  <c r="AL419" i="4"/>
  <c r="AJ419" i="4"/>
  <c r="AC419" i="4"/>
  <c r="AB419" i="4"/>
  <c r="AA419" i="4"/>
  <c r="Z419" i="4"/>
  <c r="AH419" i="4" s="1"/>
  <c r="K419" i="4"/>
  <c r="X419" i="4" s="1"/>
  <c r="A419" i="4"/>
  <c r="A409" i="5" s="1"/>
  <c r="AE418" i="4"/>
  <c r="AL418" i="4"/>
  <c r="AJ418" i="4"/>
  <c r="AC418" i="4"/>
  <c r="AB418" i="4"/>
  <c r="AA418" i="4"/>
  <c r="Z418" i="4"/>
  <c r="K418" i="4"/>
  <c r="X418" i="4" s="1"/>
  <c r="A418" i="4"/>
  <c r="AE417" i="4"/>
  <c r="AL417" i="4"/>
  <c r="AJ417" i="4"/>
  <c r="AC417" i="4"/>
  <c r="AB417" i="4"/>
  <c r="AA417" i="4"/>
  <c r="Z417" i="4"/>
  <c r="AH417" i="4" s="1"/>
  <c r="K417" i="4"/>
  <c r="X417" i="4" s="1"/>
  <c r="A417" i="4"/>
  <c r="A407" i="5" s="1"/>
  <c r="AE416" i="4"/>
  <c r="AL416" i="4"/>
  <c r="AJ416" i="4"/>
  <c r="AC416" i="4"/>
  <c r="AB416" i="4"/>
  <c r="AA416" i="4"/>
  <c r="Z416" i="4"/>
  <c r="AG416" i="4" s="1"/>
  <c r="K416" i="4"/>
  <c r="X416" i="4" s="1"/>
  <c r="L416" i="4"/>
  <c r="A416" i="4"/>
  <c r="AJ415" i="4"/>
  <c r="AE415" i="4"/>
  <c r="AL415" i="4"/>
  <c r="AC415" i="4"/>
  <c r="AB415" i="4"/>
  <c r="AA415" i="4"/>
  <c r="Z415" i="4"/>
  <c r="AH415" i="4"/>
  <c r="K415" i="4"/>
  <c r="X415" i="4"/>
  <c r="C415" i="4"/>
  <c r="A415" i="4"/>
  <c r="AK415" i="4" s="1"/>
  <c r="AJ414" i="4"/>
  <c r="AE414" i="4"/>
  <c r="AL414" i="4"/>
  <c r="AC414" i="4"/>
  <c r="AB414" i="4"/>
  <c r="Z414" i="4"/>
  <c r="AH414" i="4" s="1"/>
  <c r="AA414" i="4"/>
  <c r="K414" i="4"/>
  <c r="X414" i="4" s="1"/>
  <c r="J414" i="4"/>
  <c r="A414" i="4"/>
  <c r="AE413" i="4"/>
  <c r="AL413" i="4"/>
  <c r="AJ413" i="4"/>
  <c r="AC413" i="4"/>
  <c r="AB413" i="4"/>
  <c r="AA413" i="4"/>
  <c r="Z413" i="4"/>
  <c r="K413" i="4"/>
  <c r="X413" i="4"/>
  <c r="A413" i="4"/>
  <c r="AJ412" i="4"/>
  <c r="AE412" i="4"/>
  <c r="AL412" i="4"/>
  <c r="AC412" i="4"/>
  <c r="AB412" i="4"/>
  <c r="Z412" i="4"/>
  <c r="AI412" i="4" s="1"/>
  <c r="AA412" i="4"/>
  <c r="K412" i="4"/>
  <c r="X412" i="4" s="1"/>
  <c r="I412" i="4"/>
  <c r="A412" i="4"/>
  <c r="AK412" i="4" s="1"/>
  <c r="AE411" i="4"/>
  <c r="AL411" i="4"/>
  <c r="AJ411" i="4"/>
  <c r="AC411" i="4"/>
  <c r="AB411" i="4"/>
  <c r="AA411" i="4"/>
  <c r="Z411" i="4"/>
  <c r="AH411" i="4" s="1"/>
  <c r="K411" i="4"/>
  <c r="X411" i="4" s="1"/>
  <c r="A411" i="4"/>
  <c r="AE410" i="4"/>
  <c r="AL410" i="4"/>
  <c r="AJ410" i="4"/>
  <c r="AC410" i="4"/>
  <c r="AB410" i="4"/>
  <c r="AA410" i="4"/>
  <c r="Z410" i="4"/>
  <c r="K410" i="4"/>
  <c r="X410" i="4" s="1"/>
  <c r="G410" i="4"/>
  <c r="A410" i="4"/>
  <c r="AJ409" i="4"/>
  <c r="AE409" i="4"/>
  <c r="AL409" i="4"/>
  <c r="AC409" i="4"/>
  <c r="AB409" i="4"/>
  <c r="AA409" i="4"/>
  <c r="Z409" i="4"/>
  <c r="AH409" i="4" s="1"/>
  <c r="K409" i="4"/>
  <c r="X409" i="4"/>
  <c r="D409" i="4"/>
  <c r="A409" i="4"/>
  <c r="A399" i="5" s="1"/>
  <c r="AJ408" i="4"/>
  <c r="AE408" i="4"/>
  <c r="AL408" i="4"/>
  <c r="AF408" i="4"/>
  <c r="AC408" i="4"/>
  <c r="AB408" i="4"/>
  <c r="AA408" i="4"/>
  <c r="Z408" i="4"/>
  <c r="AH408" i="4" s="1"/>
  <c r="K408" i="4"/>
  <c r="X408" i="4"/>
  <c r="D408" i="4"/>
  <c r="A408" i="4"/>
  <c r="AJ407" i="4"/>
  <c r="AE407" i="4"/>
  <c r="AL407" i="4"/>
  <c r="AC407" i="4"/>
  <c r="AB407" i="4"/>
  <c r="Z407" i="4"/>
  <c r="AH407" i="4" s="1"/>
  <c r="AA407" i="4"/>
  <c r="K407" i="4"/>
  <c r="X407" i="4" s="1"/>
  <c r="E407" i="4"/>
  <c r="A407" i="4"/>
  <c r="AE406" i="4"/>
  <c r="AL406" i="4"/>
  <c r="AJ406" i="4"/>
  <c r="AC406" i="4"/>
  <c r="AB406" i="4"/>
  <c r="AA406" i="4"/>
  <c r="Z406" i="4"/>
  <c r="AH406" i="4"/>
  <c r="K406" i="4"/>
  <c r="X406" i="4" s="1"/>
  <c r="A406" i="4"/>
  <c r="AE405" i="4"/>
  <c r="AL405" i="4"/>
  <c r="AJ405" i="4"/>
  <c r="AC405" i="4"/>
  <c r="AB405" i="4"/>
  <c r="AA405" i="4"/>
  <c r="Z405" i="4"/>
  <c r="AH405" i="4" s="1"/>
  <c r="K405" i="4"/>
  <c r="X405" i="4" s="1"/>
  <c r="I405" i="4"/>
  <c r="A405" i="4"/>
  <c r="AK405" i="4" s="1"/>
  <c r="AJ404" i="4"/>
  <c r="AE404" i="4"/>
  <c r="AL404" i="4"/>
  <c r="AC404" i="4"/>
  <c r="AB404" i="4"/>
  <c r="AA404" i="4"/>
  <c r="Z404" i="4"/>
  <c r="AH404" i="4"/>
  <c r="K404" i="4"/>
  <c r="X404" i="4" s="1"/>
  <c r="L404" i="4"/>
  <c r="A404" i="4"/>
  <c r="AJ403" i="4"/>
  <c r="AE403" i="4"/>
  <c r="AL403" i="4"/>
  <c r="AC403" i="4"/>
  <c r="AB403" i="4"/>
  <c r="AA403" i="4"/>
  <c r="Z403" i="4"/>
  <c r="AH403" i="4"/>
  <c r="K403" i="4"/>
  <c r="X403" i="4" s="1"/>
  <c r="A403" i="4"/>
  <c r="AE402" i="4"/>
  <c r="AL402" i="4"/>
  <c r="AJ402" i="4"/>
  <c r="AC402" i="4"/>
  <c r="AB402" i="4"/>
  <c r="AA402" i="4"/>
  <c r="Z402" i="4"/>
  <c r="AG402" i="4" s="1"/>
  <c r="K402" i="4"/>
  <c r="X402" i="4" s="1"/>
  <c r="A402" i="4"/>
  <c r="AE401" i="4"/>
  <c r="AL401" i="4"/>
  <c r="AJ401" i="4"/>
  <c r="AC401" i="4"/>
  <c r="AB401" i="4"/>
  <c r="AA401" i="4"/>
  <c r="Z401" i="4"/>
  <c r="AH401" i="4"/>
  <c r="K401" i="4"/>
  <c r="X401" i="4" s="1"/>
  <c r="D401" i="4"/>
  <c r="A401" i="4"/>
  <c r="AE400" i="4"/>
  <c r="AL400" i="4"/>
  <c r="AJ400" i="4"/>
  <c r="AC400" i="4"/>
  <c r="AB400" i="4"/>
  <c r="AA400" i="4"/>
  <c r="Z400" i="4"/>
  <c r="AH400" i="4" s="1"/>
  <c r="K400" i="4"/>
  <c r="X400" i="4" s="1"/>
  <c r="D400" i="4"/>
  <c r="A400" i="4"/>
  <c r="AE399" i="4"/>
  <c r="AL399" i="4"/>
  <c r="AJ399" i="4"/>
  <c r="AC399" i="4"/>
  <c r="AB399" i="4"/>
  <c r="AA399" i="4"/>
  <c r="Z399" i="4"/>
  <c r="AH399" i="4" s="1"/>
  <c r="K399" i="4"/>
  <c r="X399" i="4" s="1"/>
  <c r="A399" i="4"/>
  <c r="AE398" i="4"/>
  <c r="AL398" i="4"/>
  <c r="AJ398" i="4"/>
  <c r="AC398" i="4"/>
  <c r="AB398" i="4"/>
  <c r="AA398" i="4"/>
  <c r="Z398" i="4"/>
  <c r="AH398" i="4" s="1"/>
  <c r="K398" i="4"/>
  <c r="X398" i="4"/>
  <c r="A398" i="4"/>
  <c r="A388" i="5" s="1"/>
  <c r="AJ397" i="4"/>
  <c r="AE397" i="4"/>
  <c r="AL397" i="4"/>
  <c r="AC397" i="4"/>
  <c r="AB397" i="4"/>
  <c r="AA397" i="4"/>
  <c r="Z397" i="4"/>
  <c r="AH397" i="4" s="1"/>
  <c r="K397" i="4"/>
  <c r="X397" i="4"/>
  <c r="C397" i="4"/>
  <c r="A397" i="4"/>
  <c r="AK397" i="4" s="1"/>
  <c r="AJ396" i="4"/>
  <c r="AE396" i="4"/>
  <c r="AL396" i="4"/>
  <c r="AC396" i="4"/>
  <c r="AB396" i="4"/>
  <c r="Z396" i="4"/>
  <c r="AH396" i="4" s="1"/>
  <c r="AA396" i="4"/>
  <c r="K396" i="4"/>
  <c r="X396" i="4" s="1"/>
  <c r="D396" i="4"/>
  <c r="A396" i="4"/>
  <c r="AE395" i="4"/>
  <c r="AL395" i="4"/>
  <c r="AJ395" i="4"/>
  <c r="AC395" i="4"/>
  <c r="AB395" i="4"/>
  <c r="AA395" i="4"/>
  <c r="Z395" i="4"/>
  <c r="AH395" i="4" s="1"/>
  <c r="K395" i="4"/>
  <c r="X395" i="4" s="1"/>
  <c r="J395" i="4"/>
  <c r="A395" i="4"/>
  <c r="AK395" i="4" s="1"/>
  <c r="AE394" i="4"/>
  <c r="AL394" i="4"/>
  <c r="AJ394" i="4"/>
  <c r="AC394" i="4"/>
  <c r="AB394" i="4"/>
  <c r="AI394" i="4" s="1"/>
  <c r="Z394" i="4"/>
  <c r="AA394" i="4"/>
  <c r="AH394" i="4"/>
  <c r="K394" i="4"/>
  <c r="X394" i="4" s="1"/>
  <c r="A394" i="4"/>
  <c r="AK394" i="4" s="1"/>
  <c r="AE393" i="4"/>
  <c r="AL393" i="4"/>
  <c r="AJ393" i="4"/>
  <c r="AF393" i="4"/>
  <c r="AC393" i="4"/>
  <c r="AB393" i="4"/>
  <c r="AA393" i="4"/>
  <c r="Z393" i="4"/>
  <c r="K393" i="4"/>
  <c r="X393" i="4" s="1"/>
  <c r="H393" i="4"/>
  <c r="A393" i="4"/>
  <c r="AJ392" i="4"/>
  <c r="AE392" i="4"/>
  <c r="AL392" i="4"/>
  <c r="AC392" i="4"/>
  <c r="AB392" i="4"/>
  <c r="AA392" i="4"/>
  <c r="Z392" i="4"/>
  <c r="K392" i="4"/>
  <c r="X392" i="4" s="1"/>
  <c r="A392" i="4"/>
  <c r="AJ391" i="4"/>
  <c r="AE391" i="4"/>
  <c r="AL391" i="4"/>
  <c r="AC391" i="4"/>
  <c r="AB391" i="4"/>
  <c r="AA391" i="4"/>
  <c r="Z391" i="4"/>
  <c r="AH391" i="4" s="1"/>
  <c r="K391" i="4"/>
  <c r="X391" i="4"/>
  <c r="L391" i="4"/>
  <c r="A391" i="4"/>
  <c r="AJ390" i="4"/>
  <c r="AE390" i="4"/>
  <c r="AL390" i="4"/>
  <c r="AC390" i="4"/>
  <c r="AB390" i="4"/>
  <c r="Z390" i="4"/>
  <c r="AI390" i="4"/>
  <c r="AA390" i="4"/>
  <c r="E390" i="4"/>
  <c r="A390" i="4"/>
  <c r="A380" i="5" s="1"/>
  <c r="I380" i="5" s="1"/>
  <c r="AE389" i="4"/>
  <c r="AL389" i="4"/>
  <c r="AJ389" i="4"/>
  <c r="AC389" i="4"/>
  <c r="AB389" i="4"/>
  <c r="AA389" i="4"/>
  <c r="Z389" i="4"/>
  <c r="K389" i="4"/>
  <c r="X389" i="4" s="1"/>
  <c r="E389" i="4"/>
  <c r="A389" i="4"/>
  <c r="AE388" i="4"/>
  <c r="AL388" i="4"/>
  <c r="AJ388" i="4"/>
  <c r="AC388" i="4"/>
  <c r="AB388" i="4"/>
  <c r="AA388" i="4"/>
  <c r="Z388" i="4"/>
  <c r="AH388" i="4" s="1"/>
  <c r="K388" i="4"/>
  <c r="X388" i="4"/>
  <c r="A388" i="4"/>
  <c r="A378" i="5" s="1"/>
  <c r="AE387" i="4"/>
  <c r="AL387" i="4"/>
  <c r="AJ387" i="4"/>
  <c r="AC387" i="4"/>
  <c r="AB387" i="4"/>
  <c r="AA387" i="4"/>
  <c r="Z387" i="4"/>
  <c r="AH387" i="4" s="1"/>
  <c r="K387" i="4"/>
  <c r="X387" i="4" s="1"/>
  <c r="A387" i="4"/>
  <c r="AK387" i="4" s="1"/>
  <c r="AE386" i="4"/>
  <c r="AL386" i="4"/>
  <c r="AJ386" i="4"/>
  <c r="AC386" i="4"/>
  <c r="AB386" i="4"/>
  <c r="AG386" i="4" s="1"/>
  <c r="AA386" i="4"/>
  <c r="Z386" i="4"/>
  <c r="AH386" i="4"/>
  <c r="K386" i="4"/>
  <c r="X386" i="4" s="1"/>
  <c r="H386" i="4"/>
  <c r="A386" i="4"/>
  <c r="AJ385" i="4"/>
  <c r="AE385" i="4"/>
  <c r="AL385" i="4"/>
  <c r="AC385" i="4"/>
  <c r="AB385" i="4"/>
  <c r="Z385" i="4"/>
  <c r="AH385" i="4" s="1"/>
  <c r="AA385" i="4"/>
  <c r="K385" i="4"/>
  <c r="X385" i="4"/>
  <c r="J385" i="4"/>
  <c r="A385" i="4"/>
  <c r="AE384" i="4"/>
  <c r="AL384" i="4"/>
  <c r="AJ384" i="4"/>
  <c r="AF384" i="4"/>
  <c r="AC384" i="4"/>
  <c r="AB384" i="4"/>
  <c r="AI384" i="4" s="1"/>
  <c r="AA384" i="4"/>
  <c r="Z384" i="4"/>
  <c r="K384" i="4"/>
  <c r="X384" i="4" s="1"/>
  <c r="H384" i="4"/>
  <c r="A384" i="4"/>
  <c r="AJ383" i="4"/>
  <c r="AE383" i="4"/>
  <c r="AL383" i="4"/>
  <c r="AC383" i="4"/>
  <c r="AB383" i="4"/>
  <c r="AA383" i="4"/>
  <c r="Z383" i="4"/>
  <c r="K383" i="4"/>
  <c r="X383" i="4" s="1"/>
  <c r="D383" i="4"/>
  <c r="A383" i="4"/>
  <c r="AJ382" i="4"/>
  <c r="AE382" i="4"/>
  <c r="AL382" i="4"/>
  <c r="AC382" i="4"/>
  <c r="AB382" i="4"/>
  <c r="AA382" i="4"/>
  <c r="Z382" i="4"/>
  <c r="AH382" i="4" s="1"/>
  <c r="K382" i="4"/>
  <c r="X382" i="4" s="1"/>
  <c r="A382" i="4"/>
  <c r="AJ381" i="4"/>
  <c r="AE381" i="4"/>
  <c r="AL381" i="4"/>
  <c r="AC381" i="4"/>
  <c r="AB381" i="4"/>
  <c r="Z381" i="4"/>
  <c r="AH381" i="4" s="1"/>
  <c r="AA381" i="4"/>
  <c r="K381" i="4"/>
  <c r="X381" i="4"/>
  <c r="L381" i="4"/>
  <c r="A381" i="4"/>
  <c r="AE380" i="4"/>
  <c r="AL380" i="4"/>
  <c r="AJ380" i="4"/>
  <c r="AC380" i="4"/>
  <c r="AB380" i="4"/>
  <c r="AA380" i="4"/>
  <c r="Z380" i="4"/>
  <c r="AH380" i="4" s="1"/>
  <c r="K380" i="4"/>
  <c r="X380" i="4"/>
  <c r="A380" i="4"/>
  <c r="A370" i="5" s="1"/>
  <c r="AE379" i="4"/>
  <c r="AL379" i="4"/>
  <c r="AJ379" i="4"/>
  <c r="AC379" i="4"/>
  <c r="AB379" i="4"/>
  <c r="AA379" i="4"/>
  <c r="Z379" i="4"/>
  <c r="AH379" i="4" s="1"/>
  <c r="K379" i="4"/>
  <c r="X379" i="4" s="1"/>
  <c r="D379" i="4"/>
  <c r="A379" i="4"/>
  <c r="AK379" i="4" s="1"/>
  <c r="AE378" i="4"/>
  <c r="AL378" i="4"/>
  <c r="AJ378" i="4"/>
  <c r="AC378" i="4"/>
  <c r="AB378" i="4"/>
  <c r="AA378" i="4"/>
  <c r="Z378" i="4"/>
  <c r="AH378" i="4" s="1"/>
  <c r="K378" i="4"/>
  <c r="X378" i="4" s="1"/>
  <c r="A378" i="4"/>
  <c r="A368" i="5" s="1"/>
  <c r="AE377" i="4"/>
  <c r="AL377" i="4"/>
  <c r="AJ377" i="4"/>
  <c r="AC377" i="4"/>
  <c r="AB377" i="4"/>
  <c r="AA377" i="4"/>
  <c r="Z377" i="4"/>
  <c r="AH377" i="4" s="1"/>
  <c r="K377" i="4"/>
  <c r="X377" i="4"/>
  <c r="M377" i="4"/>
  <c r="A377" i="4"/>
  <c r="AK377" i="4" s="1"/>
  <c r="AJ376" i="4"/>
  <c r="AE376" i="4"/>
  <c r="AL376" i="4"/>
  <c r="AC376" i="4"/>
  <c r="AB376" i="4"/>
  <c r="AG376" i="4" s="1"/>
  <c r="Z376" i="4"/>
  <c r="AH376" i="4" s="1"/>
  <c r="AA376" i="4"/>
  <c r="K376" i="4"/>
  <c r="X376" i="4" s="1"/>
  <c r="E376" i="4"/>
  <c r="A376" i="4"/>
  <c r="A366" i="5" s="1"/>
  <c r="AE375" i="4"/>
  <c r="AL375" i="4"/>
  <c r="AJ375" i="4"/>
  <c r="AC375" i="4"/>
  <c r="AB375" i="4"/>
  <c r="AA375" i="4"/>
  <c r="Z375" i="4"/>
  <c r="AH375" i="4" s="1"/>
  <c r="K375" i="4"/>
  <c r="X375" i="4" s="1"/>
  <c r="A375" i="4"/>
  <c r="AE374" i="4"/>
  <c r="AL374" i="4"/>
  <c r="AJ374" i="4"/>
  <c r="AC374" i="4"/>
  <c r="AB374" i="4"/>
  <c r="AG374" i="4" s="1"/>
  <c r="AA374" i="4"/>
  <c r="Z374" i="4"/>
  <c r="AH374" i="4" s="1"/>
  <c r="K374" i="4"/>
  <c r="X374" i="4" s="1"/>
  <c r="A374" i="4"/>
  <c r="AJ373" i="4"/>
  <c r="AE373" i="4"/>
  <c r="AL373" i="4"/>
  <c r="AC373" i="4"/>
  <c r="AB373" i="4"/>
  <c r="AA373" i="4"/>
  <c r="Z373" i="4"/>
  <c r="AH373" i="4" s="1"/>
  <c r="K373" i="4"/>
  <c r="X373" i="4" s="1"/>
  <c r="C373" i="4"/>
  <c r="A373" i="4"/>
  <c r="A363" i="5" s="1"/>
  <c r="G363" i="5" s="1"/>
  <c r="AJ372" i="4"/>
  <c r="AE372" i="4"/>
  <c r="AL372" i="4"/>
  <c r="AC372" i="4"/>
  <c r="AB372" i="4"/>
  <c r="AA372" i="4"/>
  <c r="Z372" i="4"/>
  <c r="AH372" i="4" s="1"/>
  <c r="K372" i="4"/>
  <c r="X372" i="4" s="1"/>
  <c r="M372" i="4"/>
  <c r="A372" i="4"/>
  <c r="AE371" i="4"/>
  <c r="AL371" i="4"/>
  <c r="AJ371" i="4"/>
  <c r="AC371" i="4"/>
  <c r="AB371" i="4"/>
  <c r="AA371" i="4"/>
  <c r="Z371" i="4"/>
  <c r="K371" i="4"/>
  <c r="X371" i="4"/>
  <c r="A371" i="4"/>
  <c r="AE370" i="4"/>
  <c r="AL370" i="4"/>
  <c r="AJ370" i="4"/>
  <c r="AC370" i="4"/>
  <c r="AB370" i="4"/>
  <c r="AA370" i="4"/>
  <c r="Z370" i="4"/>
  <c r="AH370" i="4" s="1"/>
  <c r="K370" i="4"/>
  <c r="X370" i="4" s="1"/>
  <c r="D370" i="4"/>
  <c r="A370" i="4"/>
  <c r="AE369" i="4"/>
  <c r="AL369" i="4"/>
  <c r="AJ369" i="4"/>
  <c r="AC369" i="4"/>
  <c r="AB369" i="4"/>
  <c r="AA369" i="4"/>
  <c r="Z369" i="4"/>
  <c r="K369" i="4"/>
  <c r="X369" i="4"/>
  <c r="A369" i="4"/>
  <c r="AJ368" i="4"/>
  <c r="AE368" i="4"/>
  <c r="AL368" i="4"/>
  <c r="AC368" i="4"/>
  <c r="AB368" i="4"/>
  <c r="Z368" i="4"/>
  <c r="AH368" i="4" s="1"/>
  <c r="AA368" i="4"/>
  <c r="K368" i="4"/>
  <c r="X368" i="4"/>
  <c r="A368" i="4"/>
  <c r="AK368" i="4" s="1"/>
  <c r="AJ367" i="4"/>
  <c r="AE367" i="4"/>
  <c r="AL367" i="4"/>
  <c r="AC367" i="4"/>
  <c r="AB367" i="4"/>
  <c r="Z367" i="4"/>
  <c r="AH367" i="4" s="1"/>
  <c r="AA367" i="4"/>
  <c r="K367" i="4"/>
  <c r="X367" i="4" s="1"/>
  <c r="A367" i="4"/>
  <c r="AE366" i="4"/>
  <c r="AL366" i="4"/>
  <c r="AJ366" i="4"/>
  <c r="AC366" i="4"/>
  <c r="AB366" i="4"/>
  <c r="AA366" i="4"/>
  <c r="Z366" i="4"/>
  <c r="K366" i="4"/>
  <c r="X366" i="4" s="1"/>
  <c r="A366" i="4"/>
  <c r="AJ365" i="4"/>
  <c r="AE365" i="4"/>
  <c r="AL365" i="4"/>
  <c r="AC365" i="4"/>
  <c r="AB365" i="4"/>
  <c r="AA365" i="4"/>
  <c r="Z365" i="4"/>
  <c r="AH365" i="4"/>
  <c r="K365" i="4"/>
  <c r="X365" i="4" s="1"/>
  <c r="A365" i="4"/>
  <c r="AE364" i="4"/>
  <c r="AL364" i="4"/>
  <c r="AJ364" i="4"/>
  <c r="AC364" i="4"/>
  <c r="AB364" i="4"/>
  <c r="AA364" i="4"/>
  <c r="Z364" i="4"/>
  <c r="AH364" i="4" s="1"/>
  <c r="K364" i="4"/>
  <c r="X364" i="4" s="1"/>
  <c r="G364" i="4"/>
  <c r="A364" i="4"/>
  <c r="AK364" i="4" s="1"/>
  <c r="AJ363" i="4"/>
  <c r="AE363" i="4"/>
  <c r="AL363" i="4"/>
  <c r="AC363" i="4"/>
  <c r="AB363" i="4"/>
  <c r="AA363" i="4"/>
  <c r="Z363" i="4"/>
  <c r="AH363" i="4" s="1"/>
  <c r="K363" i="4"/>
  <c r="X363" i="4" s="1"/>
  <c r="I363" i="4"/>
  <c r="A363" i="4"/>
  <c r="AK363" i="4" s="1"/>
  <c r="AJ362" i="4"/>
  <c r="AE362" i="4"/>
  <c r="AL362" i="4"/>
  <c r="AC362" i="4"/>
  <c r="AB362" i="4"/>
  <c r="Z362" i="4"/>
  <c r="AH362" i="4" s="1"/>
  <c r="AA362" i="4"/>
  <c r="K362" i="4"/>
  <c r="X362" i="4"/>
  <c r="G362" i="4"/>
  <c r="A362" i="4"/>
  <c r="AK362" i="4" s="1"/>
  <c r="AE361" i="4"/>
  <c r="AL361" i="4"/>
  <c r="AJ361" i="4"/>
  <c r="AC361" i="4"/>
  <c r="AB361" i="4"/>
  <c r="AA361" i="4"/>
  <c r="Z361" i="4"/>
  <c r="AH361" i="4"/>
  <c r="K361" i="4"/>
  <c r="X361" i="4"/>
  <c r="A361" i="4"/>
  <c r="AE360" i="4"/>
  <c r="AL360" i="4"/>
  <c r="AJ360" i="4"/>
  <c r="AC360" i="4"/>
  <c r="AB360" i="4"/>
  <c r="AA360" i="4"/>
  <c r="Z360" i="4"/>
  <c r="AH360" i="4" s="1"/>
  <c r="K360" i="4"/>
  <c r="X360" i="4" s="1"/>
  <c r="E360" i="4"/>
  <c r="A360" i="4"/>
  <c r="A350" i="5" s="1"/>
  <c r="AE359" i="4"/>
  <c r="AL359" i="4"/>
  <c r="AJ359" i="4"/>
  <c r="AC359" i="4"/>
  <c r="AB359" i="4"/>
  <c r="AA359" i="4"/>
  <c r="Z359" i="4"/>
  <c r="AH359" i="4"/>
  <c r="K359" i="4"/>
  <c r="X359" i="4" s="1"/>
  <c r="M359" i="4"/>
  <c r="A359" i="4"/>
  <c r="AK359" i="4" s="1"/>
  <c r="AE358" i="4"/>
  <c r="AL358" i="4"/>
  <c r="AJ358" i="4"/>
  <c r="AC358" i="4"/>
  <c r="AB358" i="4"/>
  <c r="Z358" i="4"/>
  <c r="AH358" i="4" s="1"/>
  <c r="AA358" i="4"/>
  <c r="K358" i="4"/>
  <c r="X358" i="4" s="1"/>
  <c r="A358" i="4"/>
  <c r="AE357" i="4"/>
  <c r="AL357" i="4"/>
  <c r="AJ357" i="4"/>
  <c r="AC357" i="4"/>
  <c r="AB357" i="4"/>
  <c r="AA357" i="4"/>
  <c r="Z357" i="4"/>
  <c r="AH357" i="4"/>
  <c r="K357" i="4"/>
  <c r="X357" i="4" s="1"/>
  <c r="G357" i="4"/>
  <c r="A357" i="4"/>
  <c r="AE356" i="4"/>
  <c r="AL356" i="4"/>
  <c r="AJ356" i="4"/>
  <c r="AC356" i="4"/>
  <c r="AB356" i="4"/>
  <c r="AA356" i="4"/>
  <c r="Z356" i="4"/>
  <c r="K356" i="4"/>
  <c r="X356" i="4" s="1"/>
  <c r="A356" i="4"/>
  <c r="A346" i="5" s="1"/>
  <c r="E346" i="5" s="1"/>
  <c r="AJ355" i="4"/>
  <c r="AE355" i="4"/>
  <c r="AL355" i="4"/>
  <c r="AC355" i="4"/>
  <c r="AB355" i="4"/>
  <c r="AA355" i="4"/>
  <c r="Z355" i="4"/>
  <c r="AH355" i="4"/>
  <c r="K355" i="4"/>
  <c r="X355" i="4"/>
  <c r="A355" i="4"/>
  <c r="AJ354" i="4"/>
  <c r="AE354" i="4"/>
  <c r="AL354" i="4"/>
  <c r="AC354" i="4"/>
  <c r="AB354" i="4"/>
  <c r="AA354" i="4"/>
  <c r="Z354" i="4"/>
  <c r="K354" i="4"/>
  <c r="X354" i="4"/>
  <c r="A354" i="4"/>
  <c r="AE353" i="4"/>
  <c r="AL353" i="4"/>
  <c r="AJ353" i="4"/>
  <c r="AC353" i="4"/>
  <c r="AB353" i="4"/>
  <c r="AA353" i="4"/>
  <c r="Z353" i="4"/>
  <c r="AH353" i="4" s="1"/>
  <c r="K353" i="4"/>
  <c r="X353" i="4" s="1"/>
  <c r="A353" i="4"/>
  <c r="AK353" i="4" s="1"/>
  <c r="AJ352" i="4"/>
  <c r="AE352" i="4"/>
  <c r="AL352" i="4"/>
  <c r="AC352" i="4"/>
  <c r="AB352" i="4"/>
  <c r="Z352" i="4"/>
  <c r="AH352" i="4" s="1"/>
  <c r="AA352" i="4"/>
  <c r="K352" i="4"/>
  <c r="X352" i="4" s="1"/>
  <c r="I352" i="4"/>
  <c r="A352" i="4"/>
  <c r="AE351" i="4"/>
  <c r="AL351" i="4"/>
  <c r="AJ351" i="4"/>
  <c r="AC351" i="4"/>
  <c r="AB351" i="4"/>
  <c r="AA351" i="4"/>
  <c r="Z351" i="4"/>
  <c r="AH351" i="4" s="1"/>
  <c r="K351" i="4"/>
  <c r="X351" i="4" s="1"/>
  <c r="A351" i="4"/>
  <c r="AJ350" i="4"/>
  <c r="AE350" i="4"/>
  <c r="AL350" i="4"/>
  <c r="AC350" i="4"/>
  <c r="AB350" i="4"/>
  <c r="AG350" i="4" s="1"/>
  <c r="AA350" i="4"/>
  <c r="Z350" i="4"/>
  <c r="AH350" i="4" s="1"/>
  <c r="K350" i="4"/>
  <c r="X350" i="4" s="1"/>
  <c r="D350" i="4"/>
  <c r="A350" i="4"/>
  <c r="AJ349" i="4"/>
  <c r="AE349" i="4"/>
  <c r="AL349" i="4"/>
  <c r="AC349" i="4"/>
  <c r="AB349" i="4"/>
  <c r="Z349" i="4"/>
  <c r="AI349" i="4" s="1"/>
  <c r="AA349" i="4"/>
  <c r="AH349" i="4"/>
  <c r="K349" i="4"/>
  <c r="X349" i="4" s="1"/>
  <c r="A349" i="4"/>
  <c r="AK349" i="4" s="1"/>
  <c r="AE348" i="4"/>
  <c r="AL348" i="4"/>
  <c r="AJ348" i="4"/>
  <c r="AC348" i="4"/>
  <c r="AB348" i="4"/>
  <c r="AA348" i="4"/>
  <c r="Z348" i="4"/>
  <c r="AH348" i="4" s="1"/>
  <c r="K348" i="4"/>
  <c r="X348" i="4"/>
  <c r="A348" i="4"/>
  <c r="AK348" i="4" s="1"/>
  <c r="AJ347" i="4"/>
  <c r="AE347" i="4"/>
  <c r="AL347" i="4"/>
  <c r="AC347" i="4"/>
  <c r="AB347" i="4"/>
  <c r="AA347" i="4"/>
  <c r="Z347" i="4"/>
  <c r="AH347" i="4" s="1"/>
  <c r="K347" i="4"/>
  <c r="X347" i="4" s="1"/>
  <c r="A347" i="4"/>
  <c r="AE346" i="4"/>
  <c r="AL346" i="4"/>
  <c r="AJ346" i="4"/>
  <c r="AC346" i="4"/>
  <c r="AB346" i="4"/>
  <c r="AG346" i="4" s="1"/>
  <c r="AA346" i="4"/>
  <c r="Z346" i="4"/>
  <c r="AH346" i="4" s="1"/>
  <c r="K346" i="4"/>
  <c r="X346" i="4" s="1"/>
  <c r="M346" i="4"/>
  <c r="A346" i="4"/>
  <c r="AE345" i="4"/>
  <c r="AL345" i="4"/>
  <c r="AJ345" i="4"/>
  <c r="AC345" i="4"/>
  <c r="AB345" i="4"/>
  <c r="AA345" i="4"/>
  <c r="Z345" i="4"/>
  <c r="AH345" i="4" s="1"/>
  <c r="K345" i="4"/>
  <c r="X345" i="4"/>
  <c r="A345" i="4"/>
  <c r="AK345" i="4" s="1"/>
  <c r="AE344" i="4"/>
  <c r="AL344" i="4"/>
  <c r="AJ344" i="4"/>
  <c r="AC344" i="4"/>
  <c r="AB344" i="4"/>
  <c r="AA344" i="4"/>
  <c r="Z344" i="4"/>
  <c r="K344" i="4"/>
  <c r="X344" i="4" s="1"/>
  <c r="E344" i="4"/>
  <c r="A344" i="4"/>
  <c r="AE343" i="4"/>
  <c r="AL343" i="4"/>
  <c r="AJ343" i="4"/>
  <c r="AC343" i="4"/>
  <c r="AB343" i="4"/>
  <c r="Z343" i="4"/>
  <c r="AG343" i="4"/>
  <c r="AA343" i="4"/>
  <c r="K343" i="4"/>
  <c r="X343" i="4" s="1"/>
  <c r="A343" i="4"/>
  <c r="AE342" i="4"/>
  <c r="AL342" i="4"/>
  <c r="AJ342" i="4"/>
  <c r="AC342" i="4"/>
  <c r="AB342" i="4"/>
  <c r="AA342" i="4"/>
  <c r="Z342" i="4"/>
  <c r="K342" i="4"/>
  <c r="X342" i="4"/>
  <c r="D342" i="4"/>
  <c r="A342" i="4"/>
  <c r="AK342" i="4" s="1"/>
  <c r="AJ341" i="4"/>
  <c r="AE341" i="4"/>
  <c r="AL341" i="4"/>
  <c r="AC341" i="4"/>
  <c r="AB341" i="4"/>
  <c r="AA341" i="4"/>
  <c r="Z341" i="4"/>
  <c r="AH341" i="4"/>
  <c r="K341" i="4"/>
  <c r="X341" i="4" s="1"/>
  <c r="J341" i="4"/>
  <c r="A341" i="4"/>
  <c r="AE340" i="4"/>
  <c r="AL340" i="4"/>
  <c r="AJ340" i="4"/>
  <c r="AC340" i="4"/>
  <c r="AB340" i="4"/>
  <c r="AA340" i="4"/>
  <c r="Z340" i="4"/>
  <c r="AH340" i="4" s="1"/>
  <c r="K340" i="4"/>
  <c r="X340" i="4" s="1"/>
  <c r="A340" i="4"/>
  <c r="AJ339" i="4"/>
  <c r="AE339" i="4"/>
  <c r="AL339" i="4"/>
  <c r="AC339" i="4"/>
  <c r="AB339" i="4"/>
  <c r="AI339" i="4" s="1"/>
  <c r="Z339" i="4"/>
  <c r="AH339" i="4" s="1"/>
  <c r="AA339" i="4"/>
  <c r="K339" i="4"/>
  <c r="X339" i="4" s="1"/>
  <c r="A339" i="4"/>
  <c r="AK339" i="4" s="1"/>
  <c r="AJ338" i="4"/>
  <c r="AE338" i="4"/>
  <c r="AL338" i="4"/>
  <c r="AC338" i="4"/>
  <c r="AB338" i="4"/>
  <c r="Z338" i="4"/>
  <c r="AA338" i="4"/>
  <c r="K338" i="4"/>
  <c r="X338" i="4" s="1"/>
  <c r="A338" i="4"/>
  <c r="AK338" i="4" s="1"/>
  <c r="AE337" i="4"/>
  <c r="AL337" i="4"/>
  <c r="AJ337" i="4"/>
  <c r="AC337" i="4"/>
  <c r="AB337" i="4"/>
  <c r="AA337" i="4"/>
  <c r="Z337" i="4"/>
  <c r="K337" i="4"/>
  <c r="X337" i="4" s="1"/>
  <c r="L337" i="4"/>
  <c r="A337" i="4"/>
  <c r="AJ336" i="4"/>
  <c r="AE336" i="4"/>
  <c r="AL336" i="4"/>
  <c r="AC336" i="4"/>
  <c r="AB336" i="4"/>
  <c r="AA336" i="4"/>
  <c r="Z336" i="4"/>
  <c r="AH336" i="4" s="1"/>
  <c r="K336" i="4"/>
  <c r="X336" i="4"/>
  <c r="L336" i="4"/>
  <c r="A336" i="4"/>
  <c r="AJ335" i="4"/>
  <c r="AE335" i="4"/>
  <c r="AL335" i="4"/>
  <c r="AC335" i="4"/>
  <c r="AB335" i="4"/>
  <c r="Z335" i="4"/>
  <c r="AA335" i="4"/>
  <c r="AH335" i="4"/>
  <c r="K335" i="4"/>
  <c r="X335" i="4" s="1"/>
  <c r="A335" i="4"/>
  <c r="AK335" i="4" s="1"/>
  <c r="AJ334" i="4"/>
  <c r="AE334" i="4"/>
  <c r="AL334" i="4"/>
  <c r="AC334" i="4"/>
  <c r="AB334" i="4"/>
  <c r="Z334" i="4"/>
  <c r="AH334" i="4" s="1"/>
  <c r="AA334" i="4"/>
  <c r="K334" i="4"/>
  <c r="X334" i="4" s="1"/>
  <c r="A334" i="4"/>
  <c r="A324" i="5" s="1"/>
  <c r="P324" i="5" s="1"/>
  <c r="AJ333" i="4"/>
  <c r="AE333" i="4"/>
  <c r="AL333" i="4"/>
  <c r="AC333" i="4"/>
  <c r="AB333" i="4"/>
  <c r="AA333" i="4"/>
  <c r="Z333" i="4"/>
  <c r="AH333" i="4" s="1"/>
  <c r="K333" i="4"/>
  <c r="X333" i="4" s="1"/>
  <c r="A333" i="4"/>
  <c r="AJ332" i="4"/>
  <c r="AE332" i="4"/>
  <c r="AL332" i="4"/>
  <c r="AC332" i="4"/>
  <c r="AB332" i="4"/>
  <c r="AG332" i="4" s="1"/>
  <c r="Z332" i="4"/>
  <c r="AA332" i="4"/>
  <c r="K332" i="4"/>
  <c r="X332" i="4" s="1"/>
  <c r="A332" i="4"/>
  <c r="AJ331" i="4"/>
  <c r="AE331" i="4"/>
  <c r="AL331" i="4"/>
  <c r="AC331" i="4"/>
  <c r="AB331" i="4"/>
  <c r="AA331" i="4"/>
  <c r="Z331" i="4"/>
  <c r="AH331" i="4"/>
  <c r="K331" i="4"/>
  <c r="X331" i="4" s="1"/>
  <c r="E331" i="4"/>
  <c r="A331" i="4"/>
  <c r="AK331" i="4" s="1"/>
  <c r="AE330" i="4"/>
  <c r="AL330" i="4"/>
  <c r="AJ330" i="4"/>
  <c r="AC330" i="4"/>
  <c r="AB330" i="4"/>
  <c r="Z330" i="4"/>
  <c r="AA330" i="4"/>
  <c r="AH330" i="4"/>
  <c r="K330" i="4"/>
  <c r="X330" i="4" s="1"/>
  <c r="E330" i="4"/>
  <c r="A330" i="4"/>
  <c r="AE329" i="4"/>
  <c r="AL329" i="4"/>
  <c r="AJ329" i="4"/>
  <c r="AC329" i="4"/>
  <c r="AB329" i="4"/>
  <c r="AA329" i="4"/>
  <c r="Z329" i="4"/>
  <c r="AH329" i="4" s="1"/>
  <c r="K329" i="4"/>
  <c r="X329" i="4" s="1"/>
  <c r="M329" i="4"/>
  <c r="A329" i="4"/>
  <c r="AJ328" i="4"/>
  <c r="AE328" i="4"/>
  <c r="AL328" i="4"/>
  <c r="AC328" i="4"/>
  <c r="AB328" i="4"/>
  <c r="Z328" i="4"/>
  <c r="AH328" i="4" s="1"/>
  <c r="AA328" i="4"/>
  <c r="K328" i="4"/>
  <c r="X328" i="4"/>
  <c r="A328" i="4"/>
  <c r="AE327" i="4"/>
  <c r="AL327" i="4"/>
  <c r="AJ327" i="4"/>
  <c r="AC327" i="4"/>
  <c r="AB327" i="4"/>
  <c r="AA327" i="4"/>
  <c r="Z327" i="4"/>
  <c r="AH327" i="4" s="1"/>
  <c r="K327" i="4"/>
  <c r="X327" i="4"/>
  <c r="H327" i="4"/>
  <c r="A327" i="4"/>
  <c r="A317" i="5" s="1"/>
  <c r="AE326" i="4"/>
  <c r="AL326" i="4"/>
  <c r="AJ326" i="4"/>
  <c r="AC326" i="4"/>
  <c r="AB326" i="4"/>
  <c r="AA326" i="4"/>
  <c r="Z326" i="4"/>
  <c r="H326" i="4"/>
  <c r="A326" i="4"/>
  <c r="AJ325" i="4"/>
  <c r="AE325" i="4"/>
  <c r="AL325" i="4"/>
  <c r="AC325" i="4"/>
  <c r="AB325" i="4"/>
  <c r="AA325" i="4"/>
  <c r="Z325" i="4"/>
  <c r="K325" i="4"/>
  <c r="X325" i="4" s="1"/>
  <c r="A325" i="4"/>
  <c r="AJ324" i="4"/>
  <c r="AE324" i="4"/>
  <c r="AL324" i="4"/>
  <c r="AC324" i="4"/>
  <c r="AB324" i="4"/>
  <c r="AA324" i="4"/>
  <c r="Z324" i="4"/>
  <c r="AH324" i="4" s="1"/>
  <c r="K324" i="4"/>
  <c r="X324" i="4" s="1"/>
  <c r="A324" i="4"/>
  <c r="A314" i="5" s="1"/>
  <c r="AJ323" i="4"/>
  <c r="AE323" i="4"/>
  <c r="AL323" i="4"/>
  <c r="AC323" i="4"/>
  <c r="AB323" i="4"/>
  <c r="AA323" i="4"/>
  <c r="Z323" i="4"/>
  <c r="AH323" i="4" s="1"/>
  <c r="K323" i="4"/>
  <c r="X323" i="4" s="1"/>
  <c r="A323" i="4"/>
  <c r="A313" i="5" s="1"/>
  <c r="AE322" i="4"/>
  <c r="AL322" i="4"/>
  <c r="AJ322" i="4"/>
  <c r="AC322" i="4"/>
  <c r="AB322" i="4"/>
  <c r="AA322" i="4"/>
  <c r="Z322" i="4"/>
  <c r="K322" i="4"/>
  <c r="X322" i="4"/>
  <c r="A322" i="4"/>
  <c r="A312" i="5" s="1"/>
  <c r="N312" i="5" s="1"/>
  <c r="AE321" i="4"/>
  <c r="AL321" i="4"/>
  <c r="AJ321" i="4"/>
  <c r="AC321" i="4"/>
  <c r="AB321" i="4"/>
  <c r="AG321" i="4" s="1"/>
  <c r="AA321" i="4"/>
  <c r="Z321" i="4"/>
  <c r="AH321" i="4" s="1"/>
  <c r="K321" i="4"/>
  <c r="X321" i="4" s="1"/>
  <c r="L321" i="4"/>
  <c r="A321" i="4"/>
  <c r="AE320" i="4"/>
  <c r="AL320" i="4"/>
  <c r="AJ320" i="4"/>
  <c r="AC320" i="4"/>
  <c r="AB320" i="4"/>
  <c r="AA320" i="4"/>
  <c r="Z320" i="4"/>
  <c r="K320" i="4"/>
  <c r="X320" i="4" s="1"/>
  <c r="M320" i="4"/>
  <c r="A320" i="4"/>
  <c r="AJ319" i="4"/>
  <c r="AE319" i="4"/>
  <c r="AL319" i="4"/>
  <c r="AC319" i="4"/>
  <c r="AB319" i="4"/>
  <c r="Z319" i="4"/>
  <c r="AH319" i="4" s="1"/>
  <c r="AA319" i="4"/>
  <c r="K319" i="4"/>
  <c r="X319" i="4"/>
  <c r="J319" i="4"/>
  <c r="A319" i="4"/>
  <c r="AE318" i="4"/>
  <c r="AL318" i="4"/>
  <c r="AJ318" i="4"/>
  <c r="AC318" i="4"/>
  <c r="AB318" i="4"/>
  <c r="AA318" i="4"/>
  <c r="Z318" i="4"/>
  <c r="K318" i="4"/>
  <c r="X318" i="4" s="1"/>
  <c r="A318" i="4"/>
  <c r="AE317" i="4"/>
  <c r="AL317" i="4"/>
  <c r="AJ317" i="4"/>
  <c r="AC317" i="4"/>
  <c r="AB317" i="4"/>
  <c r="AA317" i="4"/>
  <c r="Z317" i="4"/>
  <c r="K317" i="4"/>
  <c r="X317" i="4" s="1"/>
  <c r="J317" i="4"/>
  <c r="A317" i="4"/>
  <c r="AJ316" i="4"/>
  <c r="AE316" i="4"/>
  <c r="AL316" i="4"/>
  <c r="AC316" i="4"/>
  <c r="AB316" i="4"/>
  <c r="AA316" i="4"/>
  <c r="Z316" i="4"/>
  <c r="AH316" i="4" s="1"/>
  <c r="K316" i="4"/>
  <c r="X316" i="4"/>
  <c r="A316" i="4"/>
  <c r="AJ315" i="4"/>
  <c r="AE315" i="4"/>
  <c r="AL315" i="4"/>
  <c r="AC315" i="4"/>
  <c r="AB315" i="4"/>
  <c r="AA315" i="4"/>
  <c r="Z315" i="4"/>
  <c r="AH315" i="4" s="1"/>
  <c r="K315" i="4"/>
  <c r="X315" i="4" s="1"/>
  <c r="L315" i="4"/>
  <c r="A315" i="4"/>
  <c r="AJ314" i="4"/>
  <c r="AE314" i="4"/>
  <c r="AL314" i="4"/>
  <c r="AC314" i="4"/>
  <c r="AB314" i="4"/>
  <c r="AA314" i="4"/>
  <c r="Z314" i="4"/>
  <c r="AH314" i="4" s="1"/>
  <c r="K314" i="4"/>
  <c r="X314" i="4" s="1"/>
  <c r="A314" i="4"/>
  <c r="AE313" i="4"/>
  <c r="AL313" i="4"/>
  <c r="AJ313" i="4"/>
  <c r="AC313" i="4"/>
  <c r="AB313" i="4"/>
  <c r="AA313" i="4"/>
  <c r="Z313" i="4"/>
  <c r="AH313" i="4" s="1"/>
  <c r="K313" i="4"/>
  <c r="X313" i="4"/>
  <c r="A313" i="4"/>
  <c r="AJ312" i="4"/>
  <c r="AE312" i="4"/>
  <c r="AL312" i="4"/>
  <c r="AC312" i="4"/>
  <c r="AB312" i="4"/>
  <c r="Z312" i="4"/>
  <c r="AH312" i="4" s="1"/>
  <c r="AA312" i="4"/>
  <c r="K312" i="4"/>
  <c r="X312" i="4" s="1"/>
  <c r="F312" i="4"/>
  <c r="A312" i="4"/>
  <c r="A302" i="5" s="1"/>
  <c r="Q411" i="3"/>
  <c r="P411" i="3"/>
  <c r="O411" i="3"/>
  <c r="N411" i="3"/>
  <c r="S411" i="3"/>
  <c r="M411" i="3"/>
  <c r="K411" i="3"/>
  <c r="J411" i="3"/>
  <c r="A411" i="3"/>
  <c r="U411" i="3" s="1"/>
  <c r="Q410" i="3"/>
  <c r="P410" i="3"/>
  <c r="O410" i="3"/>
  <c r="N410" i="3"/>
  <c r="M410" i="3"/>
  <c r="K410" i="3"/>
  <c r="J410" i="3"/>
  <c r="A410" i="3"/>
  <c r="U410" i="3" s="1"/>
  <c r="Q409" i="3"/>
  <c r="P409" i="3"/>
  <c r="O409" i="3"/>
  <c r="N409" i="3"/>
  <c r="S409" i="3"/>
  <c r="M409" i="3"/>
  <c r="K409" i="3"/>
  <c r="J409" i="3"/>
  <c r="A409" i="3"/>
  <c r="U409" i="3" s="1"/>
  <c r="Q408" i="3"/>
  <c r="P408" i="3"/>
  <c r="O408" i="3"/>
  <c r="N408" i="3"/>
  <c r="S408" i="3"/>
  <c r="M408" i="3"/>
  <c r="K408" i="3"/>
  <c r="J408" i="3"/>
  <c r="A408" i="3"/>
  <c r="U408" i="3" s="1"/>
  <c r="Q407" i="3"/>
  <c r="P407" i="3"/>
  <c r="O407" i="3"/>
  <c r="N407" i="3"/>
  <c r="S407" i="3"/>
  <c r="M407" i="3"/>
  <c r="K407" i="3"/>
  <c r="J407" i="3"/>
  <c r="A407" i="3"/>
  <c r="U407" i="3" s="1"/>
  <c r="Q406" i="3"/>
  <c r="P406" i="3"/>
  <c r="O406" i="3"/>
  <c r="N406" i="3"/>
  <c r="M406" i="3"/>
  <c r="K406" i="3"/>
  <c r="J406" i="3"/>
  <c r="A406" i="3"/>
  <c r="U406" i="3" s="1"/>
  <c r="Q405" i="3"/>
  <c r="P405" i="3"/>
  <c r="O405" i="3"/>
  <c r="N405" i="3"/>
  <c r="M405" i="3"/>
  <c r="K405" i="3"/>
  <c r="J405" i="3"/>
  <c r="A405" i="3"/>
  <c r="U405" i="3" s="1"/>
  <c r="Q404" i="3"/>
  <c r="P404" i="3"/>
  <c r="O404" i="3"/>
  <c r="N404" i="3"/>
  <c r="M404" i="3"/>
  <c r="K404" i="3"/>
  <c r="J404" i="3"/>
  <c r="A404" i="3"/>
  <c r="U404" i="3" s="1"/>
  <c r="Q403" i="3"/>
  <c r="P403" i="3"/>
  <c r="O403" i="3"/>
  <c r="N403" i="3"/>
  <c r="S403" i="3"/>
  <c r="M403" i="3"/>
  <c r="K403" i="3"/>
  <c r="J403" i="3"/>
  <c r="A403" i="3"/>
  <c r="U403" i="3" s="1"/>
  <c r="Q402" i="3"/>
  <c r="P402" i="3"/>
  <c r="O402" i="3"/>
  <c r="N402" i="3"/>
  <c r="M402" i="3"/>
  <c r="K402" i="3"/>
  <c r="J402" i="3"/>
  <c r="A402" i="3"/>
  <c r="U402" i="3" s="1"/>
  <c r="Q401" i="3"/>
  <c r="P401" i="3"/>
  <c r="O401" i="3"/>
  <c r="N401" i="3"/>
  <c r="M401" i="3"/>
  <c r="K401" i="3"/>
  <c r="J401" i="3"/>
  <c r="A401" i="3"/>
  <c r="U401" i="3" s="1"/>
  <c r="Q400" i="3"/>
  <c r="P400" i="3"/>
  <c r="O400" i="3"/>
  <c r="N400" i="3"/>
  <c r="M400" i="3"/>
  <c r="K400" i="3"/>
  <c r="J400" i="3"/>
  <c r="A400" i="3"/>
  <c r="U400" i="3" s="1"/>
  <c r="Q399" i="3"/>
  <c r="P399" i="3"/>
  <c r="O399" i="3"/>
  <c r="N399" i="3"/>
  <c r="S399" i="3"/>
  <c r="M399" i="3"/>
  <c r="K399" i="3"/>
  <c r="J399" i="3"/>
  <c r="A399" i="3"/>
  <c r="U399" i="3" s="1"/>
  <c r="Q398" i="3"/>
  <c r="P398" i="3"/>
  <c r="O398" i="3"/>
  <c r="N398" i="3"/>
  <c r="M398" i="3"/>
  <c r="K398" i="3"/>
  <c r="J398" i="3"/>
  <c r="A398" i="3"/>
  <c r="U398" i="3" s="1"/>
  <c r="Q397" i="3"/>
  <c r="P397" i="3"/>
  <c r="O397" i="3"/>
  <c r="N397" i="3"/>
  <c r="M397" i="3"/>
  <c r="K397" i="3"/>
  <c r="J397" i="3"/>
  <c r="A397" i="3"/>
  <c r="U397" i="3" s="1"/>
  <c r="Q396" i="3"/>
  <c r="P396" i="3"/>
  <c r="O396" i="3"/>
  <c r="N396" i="3"/>
  <c r="M396" i="3"/>
  <c r="K396" i="3"/>
  <c r="J396" i="3"/>
  <c r="A396" i="3"/>
  <c r="U396" i="3" s="1"/>
  <c r="Q395" i="3"/>
  <c r="P395" i="3"/>
  <c r="O395" i="3"/>
  <c r="N395" i="3"/>
  <c r="S395" i="3"/>
  <c r="M395" i="3"/>
  <c r="K395" i="3"/>
  <c r="J395" i="3"/>
  <c r="A395" i="3"/>
  <c r="U395" i="3" s="1"/>
  <c r="Q394" i="3"/>
  <c r="P394" i="3"/>
  <c r="O394" i="3"/>
  <c r="N394" i="3"/>
  <c r="M394" i="3"/>
  <c r="K394" i="3"/>
  <c r="J394" i="3"/>
  <c r="A394" i="3"/>
  <c r="U394" i="3" s="1"/>
  <c r="Q393" i="3"/>
  <c r="P393" i="3"/>
  <c r="O393" i="3"/>
  <c r="N393" i="3"/>
  <c r="S393" i="3"/>
  <c r="M393" i="3"/>
  <c r="K393" i="3"/>
  <c r="J393" i="3"/>
  <c r="A393" i="3"/>
  <c r="U393" i="3" s="1"/>
  <c r="Q392" i="3"/>
  <c r="P392" i="3"/>
  <c r="O392" i="3"/>
  <c r="N392" i="3"/>
  <c r="S392" i="3"/>
  <c r="M392" i="3"/>
  <c r="K392" i="3"/>
  <c r="J392" i="3"/>
  <c r="A392" i="3"/>
  <c r="U392" i="3" s="1"/>
  <c r="Q391" i="3"/>
  <c r="P391" i="3"/>
  <c r="O391" i="3"/>
  <c r="N391" i="3"/>
  <c r="M391" i="3"/>
  <c r="K391" i="3"/>
  <c r="J391" i="3"/>
  <c r="A391" i="3"/>
  <c r="U391" i="3" s="1"/>
  <c r="Q390" i="3"/>
  <c r="P390" i="3"/>
  <c r="O390" i="3"/>
  <c r="N390" i="3"/>
  <c r="M390" i="3"/>
  <c r="K390" i="3"/>
  <c r="J390" i="3"/>
  <c r="A390" i="3"/>
  <c r="U390" i="3" s="1"/>
  <c r="Q389" i="3"/>
  <c r="P389" i="3"/>
  <c r="O389" i="3"/>
  <c r="N389" i="3"/>
  <c r="M389" i="3"/>
  <c r="K389" i="3"/>
  <c r="J389" i="3"/>
  <c r="A389" i="3"/>
  <c r="U389" i="3" s="1"/>
  <c r="Q388" i="3"/>
  <c r="P388" i="3"/>
  <c r="O388" i="3"/>
  <c r="N388" i="3"/>
  <c r="M388" i="3"/>
  <c r="K388" i="3"/>
  <c r="J388" i="3"/>
  <c r="A388" i="3"/>
  <c r="U388" i="3" s="1"/>
  <c r="Q387" i="3"/>
  <c r="P387" i="3"/>
  <c r="O387" i="3"/>
  <c r="N387" i="3"/>
  <c r="S387" i="3"/>
  <c r="M387" i="3"/>
  <c r="K387" i="3"/>
  <c r="J387" i="3"/>
  <c r="A387" i="3"/>
  <c r="U387" i="3" s="1"/>
  <c r="Q386" i="3"/>
  <c r="P386" i="3"/>
  <c r="O386" i="3"/>
  <c r="N386" i="3"/>
  <c r="M386" i="3"/>
  <c r="K386" i="3"/>
  <c r="J386" i="3"/>
  <c r="A386" i="3"/>
  <c r="U386" i="3" s="1"/>
  <c r="Q385" i="3"/>
  <c r="P385" i="3"/>
  <c r="O385" i="3"/>
  <c r="N385" i="3"/>
  <c r="S385" i="3"/>
  <c r="M385" i="3"/>
  <c r="K385" i="3"/>
  <c r="J385" i="3"/>
  <c r="A385" i="3"/>
  <c r="U385" i="3" s="1"/>
  <c r="Q384" i="3"/>
  <c r="P384" i="3"/>
  <c r="O384" i="3"/>
  <c r="N384" i="3"/>
  <c r="S384" i="3"/>
  <c r="M384" i="3"/>
  <c r="K384" i="3"/>
  <c r="J384" i="3"/>
  <c r="A384" i="3"/>
  <c r="U384" i="3" s="1"/>
  <c r="Q383" i="3"/>
  <c r="P383" i="3"/>
  <c r="O383" i="3"/>
  <c r="N383" i="3"/>
  <c r="S383" i="3"/>
  <c r="M383" i="3"/>
  <c r="K383" i="3"/>
  <c r="J383" i="3"/>
  <c r="A383" i="3"/>
  <c r="U383" i="3" s="1"/>
  <c r="Q382" i="3"/>
  <c r="P382" i="3"/>
  <c r="O382" i="3"/>
  <c r="N382" i="3"/>
  <c r="M382" i="3"/>
  <c r="K382" i="3"/>
  <c r="J382" i="3"/>
  <c r="A382" i="3"/>
  <c r="U382" i="3" s="1"/>
  <c r="Q381" i="3"/>
  <c r="P381" i="3"/>
  <c r="O381" i="3"/>
  <c r="N381" i="3"/>
  <c r="M381" i="3"/>
  <c r="K381" i="3"/>
  <c r="J381" i="3"/>
  <c r="A381" i="3"/>
  <c r="U381" i="3" s="1"/>
  <c r="Q380" i="3"/>
  <c r="P380" i="3"/>
  <c r="O380" i="3"/>
  <c r="N380" i="3"/>
  <c r="M380" i="3"/>
  <c r="K380" i="3"/>
  <c r="J380" i="3"/>
  <c r="A380" i="3"/>
  <c r="U380" i="3" s="1"/>
  <c r="Q379" i="3"/>
  <c r="P379" i="3"/>
  <c r="O379" i="3"/>
  <c r="N379" i="3"/>
  <c r="M379" i="3"/>
  <c r="K379" i="3"/>
  <c r="J379" i="3"/>
  <c r="A379" i="3"/>
  <c r="U379" i="3" s="1"/>
  <c r="Q378" i="3"/>
  <c r="P378" i="3"/>
  <c r="O378" i="3"/>
  <c r="N378" i="3"/>
  <c r="M378" i="3"/>
  <c r="K378" i="3"/>
  <c r="J378" i="3"/>
  <c r="A378" i="3"/>
  <c r="U378" i="3" s="1"/>
  <c r="Q377" i="3"/>
  <c r="P377" i="3"/>
  <c r="O377" i="3"/>
  <c r="N377" i="3"/>
  <c r="M377" i="3"/>
  <c r="K377" i="3"/>
  <c r="J377" i="3"/>
  <c r="A377" i="3"/>
  <c r="U377" i="3" s="1"/>
  <c r="Q376" i="3"/>
  <c r="P376" i="3"/>
  <c r="O376" i="3"/>
  <c r="N376" i="3"/>
  <c r="M376" i="3"/>
  <c r="K376" i="3"/>
  <c r="J376" i="3"/>
  <c r="A376" i="3"/>
  <c r="U376" i="3" s="1"/>
  <c r="Q375" i="3"/>
  <c r="P375" i="3"/>
  <c r="O375" i="3"/>
  <c r="N375" i="3"/>
  <c r="S375" i="3"/>
  <c r="M375" i="3"/>
  <c r="K375" i="3"/>
  <c r="J375" i="3"/>
  <c r="A375" i="3"/>
  <c r="U375" i="3" s="1"/>
  <c r="Q374" i="3"/>
  <c r="P374" i="3"/>
  <c r="O374" i="3"/>
  <c r="N374" i="3"/>
  <c r="M374" i="3"/>
  <c r="K374" i="3"/>
  <c r="J374" i="3"/>
  <c r="A374" i="3"/>
  <c r="U374" i="3" s="1"/>
  <c r="Q373" i="3"/>
  <c r="P373" i="3"/>
  <c r="O373" i="3"/>
  <c r="N373" i="3"/>
  <c r="M373" i="3"/>
  <c r="K373" i="3"/>
  <c r="J373" i="3"/>
  <c r="A373" i="3"/>
  <c r="U373" i="3" s="1"/>
  <c r="Q372" i="3"/>
  <c r="P372" i="3"/>
  <c r="O372" i="3"/>
  <c r="N372" i="3"/>
  <c r="M372" i="3"/>
  <c r="K372" i="3"/>
  <c r="J372" i="3"/>
  <c r="A372" i="3"/>
  <c r="U372" i="3" s="1"/>
  <c r="Q371" i="3"/>
  <c r="P371" i="3"/>
  <c r="O371" i="3"/>
  <c r="N371" i="3"/>
  <c r="S371" i="3"/>
  <c r="M371" i="3"/>
  <c r="K371" i="3"/>
  <c r="J371" i="3"/>
  <c r="A371" i="3"/>
  <c r="U371" i="3" s="1"/>
  <c r="Q370" i="3"/>
  <c r="P370" i="3"/>
  <c r="O370" i="3"/>
  <c r="N370" i="3"/>
  <c r="M370" i="3"/>
  <c r="K370" i="3"/>
  <c r="J370" i="3"/>
  <c r="A370" i="3"/>
  <c r="U370" i="3" s="1"/>
  <c r="Q369" i="3"/>
  <c r="P369" i="3"/>
  <c r="O369" i="3"/>
  <c r="N369" i="3"/>
  <c r="S369" i="3"/>
  <c r="M369" i="3"/>
  <c r="K369" i="3"/>
  <c r="J369" i="3"/>
  <c r="A369" i="3"/>
  <c r="U369" i="3" s="1"/>
  <c r="Q368" i="3"/>
  <c r="P368" i="3"/>
  <c r="O368" i="3"/>
  <c r="N368" i="3"/>
  <c r="S368" i="3"/>
  <c r="M368" i="3"/>
  <c r="K368" i="3"/>
  <c r="J368" i="3"/>
  <c r="A368" i="3"/>
  <c r="U368" i="3" s="1"/>
  <c r="Q367" i="3"/>
  <c r="P367" i="3"/>
  <c r="O367" i="3"/>
  <c r="N367" i="3"/>
  <c r="S367" i="3"/>
  <c r="M367" i="3"/>
  <c r="K367" i="3"/>
  <c r="J367" i="3"/>
  <c r="A367" i="3"/>
  <c r="U367" i="3" s="1"/>
  <c r="Q366" i="3"/>
  <c r="P366" i="3"/>
  <c r="O366" i="3"/>
  <c r="N366" i="3"/>
  <c r="M366" i="3"/>
  <c r="K366" i="3"/>
  <c r="J366" i="3"/>
  <c r="A366" i="3"/>
  <c r="U366" i="3" s="1"/>
  <c r="Q365" i="3"/>
  <c r="P365" i="3"/>
  <c r="O365" i="3"/>
  <c r="N365" i="3"/>
  <c r="M365" i="3"/>
  <c r="K365" i="3"/>
  <c r="J365" i="3"/>
  <c r="A365" i="3"/>
  <c r="U365" i="3" s="1"/>
  <c r="Q364" i="3"/>
  <c r="P364" i="3"/>
  <c r="O364" i="3"/>
  <c r="N364" i="3"/>
  <c r="M364" i="3"/>
  <c r="K364" i="3"/>
  <c r="J364" i="3"/>
  <c r="A364" i="3"/>
  <c r="U364" i="3" s="1"/>
  <c r="Q363" i="3"/>
  <c r="P363" i="3"/>
  <c r="O363" i="3"/>
  <c r="N363" i="3"/>
  <c r="S363" i="3"/>
  <c r="M363" i="3"/>
  <c r="K363" i="3"/>
  <c r="J363" i="3"/>
  <c r="A363" i="3"/>
  <c r="U363" i="3" s="1"/>
  <c r="Q362" i="3"/>
  <c r="P362" i="3"/>
  <c r="O362" i="3"/>
  <c r="N362" i="3"/>
  <c r="M362" i="3"/>
  <c r="K362" i="3"/>
  <c r="J362" i="3"/>
  <c r="A362" i="3"/>
  <c r="U362" i="3" s="1"/>
  <c r="Q361" i="3"/>
  <c r="P361" i="3"/>
  <c r="O361" i="3"/>
  <c r="N361" i="3"/>
  <c r="S361" i="3"/>
  <c r="M361" i="3"/>
  <c r="K361" i="3"/>
  <c r="J361" i="3"/>
  <c r="A361" i="3"/>
  <c r="U361" i="3" s="1"/>
  <c r="Q360" i="3"/>
  <c r="P360" i="3"/>
  <c r="O360" i="3"/>
  <c r="N360" i="3"/>
  <c r="S360" i="3"/>
  <c r="M360" i="3"/>
  <c r="K360" i="3"/>
  <c r="J360" i="3"/>
  <c r="A360" i="3"/>
  <c r="U360" i="3" s="1"/>
  <c r="Q359" i="3"/>
  <c r="P359" i="3"/>
  <c r="O359" i="3"/>
  <c r="N359" i="3"/>
  <c r="S359" i="3"/>
  <c r="M359" i="3"/>
  <c r="K359" i="3"/>
  <c r="J359" i="3"/>
  <c r="A359" i="3"/>
  <c r="U359" i="3" s="1"/>
  <c r="Q358" i="3"/>
  <c r="P358" i="3"/>
  <c r="O358" i="3"/>
  <c r="N358" i="3"/>
  <c r="M358" i="3"/>
  <c r="K358" i="3"/>
  <c r="J358" i="3"/>
  <c r="A358" i="3"/>
  <c r="U358" i="3" s="1"/>
  <c r="Q357" i="3"/>
  <c r="P357" i="3"/>
  <c r="O357" i="3"/>
  <c r="N357" i="3"/>
  <c r="S357" i="3"/>
  <c r="M357" i="3"/>
  <c r="K357" i="3"/>
  <c r="J357" i="3"/>
  <c r="A357" i="3"/>
  <c r="U357" i="3" s="1"/>
  <c r="Q356" i="3"/>
  <c r="P356" i="3"/>
  <c r="O356" i="3"/>
  <c r="N356" i="3"/>
  <c r="M356" i="3"/>
  <c r="K356" i="3"/>
  <c r="J356" i="3"/>
  <c r="A356" i="3"/>
  <c r="U356" i="3" s="1"/>
  <c r="Q355" i="3"/>
  <c r="P355" i="3"/>
  <c r="O355" i="3"/>
  <c r="N355" i="3"/>
  <c r="M355" i="3"/>
  <c r="K355" i="3"/>
  <c r="J355" i="3"/>
  <c r="A355" i="3"/>
  <c r="U355" i="3" s="1"/>
  <c r="Q354" i="3"/>
  <c r="P354" i="3"/>
  <c r="O354" i="3"/>
  <c r="N354" i="3"/>
  <c r="M354" i="3"/>
  <c r="K354" i="3"/>
  <c r="J354" i="3"/>
  <c r="A354" i="3"/>
  <c r="U354" i="3" s="1"/>
  <c r="Q353" i="3"/>
  <c r="P353" i="3"/>
  <c r="O353" i="3"/>
  <c r="N353" i="3"/>
  <c r="M353" i="3"/>
  <c r="K353" i="3"/>
  <c r="J353" i="3"/>
  <c r="A353" i="3"/>
  <c r="U353" i="3" s="1"/>
  <c r="Q352" i="3"/>
  <c r="P352" i="3"/>
  <c r="O352" i="3"/>
  <c r="N352" i="3"/>
  <c r="M352" i="3"/>
  <c r="K352" i="3"/>
  <c r="J352" i="3"/>
  <c r="A352" i="3"/>
  <c r="U352" i="3" s="1"/>
  <c r="Q351" i="3"/>
  <c r="P351" i="3"/>
  <c r="O351" i="3"/>
  <c r="N351" i="3"/>
  <c r="S351" i="3"/>
  <c r="M351" i="3"/>
  <c r="K351" i="3"/>
  <c r="J351" i="3"/>
  <c r="A351" i="3"/>
  <c r="U351" i="3" s="1"/>
  <c r="Q350" i="3"/>
  <c r="P350" i="3"/>
  <c r="O350" i="3"/>
  <c r="N350" i="3"/>
  <c r="M350" i="3"/>
  <c r="K350" i="3"/>
  <c r="J350" i="3"/>
  <c r="A350" i="3"/>
  <c r="U350" i="3" s="1"/>
  <c r="Q349" i="3"/>
  <c r="P349" i="3"/>
  <c r="O349" i="3"/>
  <c r="N349" i="3"/>
  <c r="M349" i="3"/>
  <c r="K349" i="3"/>
  <c r="J349" i="3"/>
  <c r="A349" i="3"/>
  <c r="U349" i="3" s="1"/>
  <c r="Q348" i="3"/>
  <c r="P348" i="3"/>
  <c r="O348" i="3"/>
  <c r="N348" i="3"/>
  <c r="M348" i="3"/>
  <c r="K348" i="3"/>
  <c r="J348" i="3"/>
  <c r="A348" i="3"/>
  <c r="U348" i="3" s="1"/>
  <c r="Q347" i="3"/>
  <c r="P347" i="3"/>
  <c r="O347" i="3"/>
  <c r="N347" i="3"/>
  <c r="S347" i="3"/>
  <c r="M347" i="3"/>
  <c r="K347" i="3"/>
  <c r="J347" i="3"/>
  <c r="A347" i="3"/>
  <c r="U347" i="3" s="1"/>
  <c r="Q346" i="3"/>
  <c r="P346" i="3"/>
  <c r="O346" i="3"/>
  <c r="N346" i="3"/>
  <c r="S346" i="3"/>
  <c r="M346" i="3"/>
  <c r="K346" i="3"/>
  <c r="J346" i="3"/>
  <c r="A346" i="3"/>
  <c r="U346" i="3" s="1"/>
  <c r="Q345" i="3"/>
  <c r="P345" i="3"/>
  <c r="O345" i="3"/>
  <c r="N345" i="3"/>
  <c r="S345" i="3"/>
  <c r="M345" i="3"/>
  <c r="K345" i="3"/>
  <c r="J345" i="3"/>
  <c r="A345" i="3"/>
  <c r="U345" i="3" s="1"/>
  <c r="Q344" i="3"/>
  <c r="P344" i="3"/>
  <c r="O344" i="3"/>
  <c r="N344" i="3"/>
  <c r="M344" i="3"/>
  <c r="K344" i="3"/>
  <c r="J344" i="3"/>
  <c r="A344" i="3"/>
  <c r="U344" i="3" s="1"/>
  <c r="Q343" i="3"/>
  <c r="P343" i="3"/>
  <c r="O343" i="3"/>
  <c r="N343" i="3"/>
  <c r="S343" i="3"/>
  <c r="M343" i="3"/>
  <c r="K343" i="3"/>
  <c r="J343" i="3"/>
  <c r="A343" i="3"/>
  <c r="U343" i="3" s="1"/>
  <c r="Q342" i="3"/>
  <c r="P342" i="3"/>
  <c r="O342" i="3"/>
  <c r="N342" i="3"/>
  <c r="M342" i="3"/>
  <c r="K342" i="3"/>
  <c r="J342" i="3"/>
  <c r="A342" i="3"/>
  <c r="U342" i="3" s="1"/>
  <c r="Q341" i="3"/>
  <c r="P341" i="3"/>
  <c r="O341" i="3"/>
  <c r="N341" i="3"/>
  <c r="M341" i="3"/>
  <c r="K341" i="3"/>
  <c r="J341" i="3"/>
  <c r="A341" i="3"/>
  <c r="U341" i="3" s="1"/>
  <c r="Q340" i="3"/>
  <c r="P340" i="3"/>
  <c r="O340" i="3"/>
  <c r="N340" i="3"/>
  <c r="M340" i="3"/>
  <c r="K340" i="3"/>
  <c r="J340" i="3"/>
  <c r="A340" i="3"/>
  <c r="U340" i="3" s="1"/>
  <c r="Q339" i="3"/>
  <c r="P339" i="3"/>
  <c r="O339" i="3"/>
  <c r="N339" i="3"/>
  <c r="S339" i="3"/>
  <c r="M339" i="3"/>
  <c r="K339" i="3"/>
  <c r="J339" i="3"/>
  <c r="A339" i="3"/>
  <c r="U339" i="3" s="1"/>
  <c r="Q338" i="3"/>
  <c r="P338" i="3"/>
  <c r="O338" i="3"/>
  <c r="N338" i="3"/>
  <c r="M338" i="3"/>
  <c r="K338" i="3"/>
  <c r="J338" i="3"/>
  <c r="A338" i="3"/>
  <c r="U338" i="3" s="1"/>
  <c r="Q337" i="3"/>
  <c r="P337" i="3"/>
  <c r="O337" i="3"/>
  <c r="N337" i="3"/>
  <c r="M337" i="3"/>
  <c r="K337" i="3"/>
  <c r="J337" i="3"/>
  <c r="A337" i="3"/>
  <c r="U337" i="3" s="1"/>
  <c r="Q336" i="3"/>
  <c r="P336" i="3"/>
  <c r="O336" i="3"/>
  <c r="N336" i="3"/>
  <c r="S336" i="3"/>
  <c r="M336" i="3"/>
  <c r="K336" i="3"/>
  <c r="J336" i="3"/>
  <c r="A336" i="3"/>
  <c r="U336" i="3" s="1"/>
  <c r="Q335" i="3"/>
  <c r="P335" i="3"/>
  <c r="O335" i="3"/>
  <c r="N335" i="3"/>
  <c r="S335" i="3"/>
  <c r="M335" i="3"/>
  <c r="K335" i="3"/>
  <c r="J335" i="3"/>
  <c r="A335" i="3"/>
  <c r="U335" i="3" s="1"/>
  <c r="Q334" i="3"/>
  <c r="P334" i="3"/>
  <c r="O334" i="3"/>
  <c r="N334" i="3"/>
  <c r="M334" i="3"/>
  <c r="K334" i="3"/>
  <c r="J334" i="3"/>
  <c r="A334" i="3"/>
  <c r="U334" i="3" s="1"/>
  <c r="Q333" i="3"/>
  <c r="P333" i="3"/>
  <c r="O333" i="3"/>
  <c r="N333" i="3"/>
  <c r="S333" i="3"/>
  <c r="M333" i="3"/>
  <c r="K333" i="3"/>
  <c r="J333" i="3"/>
  <c r="A333" i="3"/>
  <c r="U333" i="3" s="1"/>
  <c r="Q332" i="3"/>
  <c r="P332" i="3"/>
  <c r="O332" i="3"/>
  <c r="N332" i="3"/>
  <c r="M332" i="3"/>
  <c r="K332" i="3"/>
  <c r="J332" i="3"/>
  <c r="A332" i="3"/>
  <c r="U332" i="3" s="1"/>
  <c r="Q331" i="3"/>
  <c r="P331" i="3"/>
  <c r="O331" i="3"/>
  <c r="N331" i="3"/>
  <c r="M331" i="3"/>
  <c r="K331" i="3"/>
  <c r="J331" i="3"/>
  <c r="A331" i="3"/>
  <c r="U331" i="3" s="1"/>
  <c r="Q330" i="3"/>
  <c r="P330" i="3"/>
  <c r="O330" i="3"/>
  <c r="N330" i="3"/>
  <c r="M330" i="3"/>
  <c r="K330" i="3"/>
  <c r="J330" i="3"/>
  <c r="A330" i="3"/>
  <c r="U330" i="3" s="1"/>
  <c r="Q329" i="3"/>
  <c r="P329" i="3"/>
  <c r="O329" i="3"/>
  <c r="N329" i="3"/>
  <c r="S329" i="3"/>
  <c r="M329" i="3"/>
  <c r="K329" i="3"/>
  <c r="J329" i="3"/>
  <c r="A329" i="3"/>
  <c r="U329" i="3" s="1"/>
  <c r="Q328" i="3"/>
  <c r="P328" i="3"/>
  <c r="O328" i="3"/>
  <c r="N328" i="3"/>
  <c r="M328" i="3"/>
  <c r="K328" i="3"/>
  <c r="J328" i="3"/>
  <c r="A328" i="3"/>
  <c r="U328" i="3" s="1"/>
  <c r="Q327" i="3"/>
  <c r="P327" i="3"/>
  <c r="O327" i="3"/>
  <c r="N327" i="3"/>
  <c r="S327" i="3"/>
  <c r="M327" i="3"/>
  <c r="K327" i="3"/>
  <c r="J327" i="3"/>
  <c r="A327" i="3"/>
  <c r="U327" i="3" s="1"/>
  <c r="Q326" i="3"/>
  <c r="P326" i="3"/>
  <c r="O326" i="3"/>
  <c r="N326" i="3"/>
  <c r="M326" i="3"/>
  <c r="K326" i="3"/>
  <c r="J326" i="3"/>
  <c r="A326" i="3"/>
  <c r="U326" i="3" s="1"/>
  <c r="Q325" i="3"/>
  <c r="P325" i="3"/>
  <c r="O325" i="3"/>
  <c r="N325" i="3"/>
  <c r="M325" i="3"/>
  <c r="K325" i="3"/>
  <c r="J325" i="3"/>
  <c r="A325" i="3"/>
  <c r="U325" i="3" s="1"/>
  <c r="Q324" i="3"/>
  <c r="P324" i="3"/>
  <c r="O324" i="3"/>
  <c r="N324" i="3"/>
  <c r="M324" i="3"/>
  <c r="K324" i="3"/>
  <c r="J324" i="3"/>
  <c r="A324" i="3"/>
  <c r="U324" i="3" s="1"/>
  <c r="Q323" i="3"/>
  <c r="P323" i="3"/>
  <c r="O323" i="3"/>
  <c r="N323" i="3"/>
  <c r="S323" i="3"/>
  <c r="M323" i="3"/>
  <c r="K323" i="3"/>
  <c r="J323" i="3"/>
  <c r="A323" i="3"/>
  <c r="U323" i="3" s="1"/>
  <c r="Q322" i="3"/>
  <c r="P322" i="3"/>
  <c r="O322" i="3"/>
  <c r="N322" i="3"/>
  <c r="M322" i="3"/>
  <c r="K322" i="3"/>
  <c r="J322" i="3"/>
  <c r="A322" i="3"/>
  <c r="U322" i="3" s="1"/>
  <c r="Q321" i="3"/>
  <c r="P321" i="3"/>
  <c r="O321" i="3"/>
  <c r="N321" i="3"/>
  <c r="S321" i="3"/>
  <c r="M321" i="3"/>
  <c r="K321" i="3"/>
  <c r="J321" i="3"/>
  <c r="A321" i="3"/>
  <c r="U321" i="3" s="1"/>
  <c r="Q320" i="3"/>
  <c r="P320" i="3"/>
  <c r="O320" i="3"/>
  <c r="N320" i="3"/>
  <c r="M320" i="3"/>
  <c r="K320" i="3"/>
  <c r="J320" i="3"/>
  <c r="A320" i="3"/>
  <c r="U320" i="3" s="1"/>
  <c r="Q319" i="3"/>
  <c r="P319" i="3"/>
  <c r="O319" i="3"/>
  <c r="N319" i="3"/>
  <c r="S319" i="3"/>
  <c r="M319" i="3"/>
  <c r="K319" i="3"/>
  <c r="J319" i="3"/>
  <c r="A319" i="3"/>
  <c r="U319" i="3" s="1"/>
  <c r="Q318" i="3"/>
  <c r="P318" i="3"/>
  <c r="O318" i="3"/>
  <c r="N318" i="3"/>
  <c r="M318" i="3"/>
  <c r="K318" i="3"/>
  <c r="J318" i="3"/>
  <c r="A318" i="3"/>
  <c r="U318" i="3" s="1"/>
  <c r="Q317" i="3"/>
  <c r="P317" i="3"/>
  <c r="O317" i="3"/>
  <c r="N317" i="3"/>
  <c r="M317" i="3"/>
  <c r="K317" i="3"/>
  <c r="J317" i="3"/>
  <c r="A317" i="3"/>
  <c r="U317" i="3" s="1"/>
  <c r="Q316" i="3"/>
  <c r="P316" i="3"/>
  <c r="O316" i="3"/>
  <c r="N316" i="3"/>
  <c r="M316" i="3"/>
  <c r="K316" i="3"/>
  <c r="J316" i="3"/>
  <c r="A316" i="3"/>
  <c r="U316" i="3" s="1"/>
  <c r="Q315" i="3"/>
  <c r="P315" i="3"/>
  <c r="O315" i="3"/>
  <c r="N315" i="3"/>
  <c r="S315" i="3"/>
  <c r="M315" i="3"/>
  <c r="K315" i="3"/>
  <c r="J315" i="3"/>
  <c r="A315" i="3"/>
  <c r="U315" i="3" s="1"/>
  <c r="Q314" i="3"/>
  <c r="P314" i="3"/>
  <c r="O314" i="3"/>
  <c r="N314" i="3"/>
  <c r="M314" i="3"/>
  <c r="K314" i="3"/>
  <c r="J314" i="3"/>
  <c r="A314" i="3"/>
  <c r="U314" i="3" s="1"/>
  <c r="Q313" i="3"/>
  <c r="P313" i="3"/>
  <c r="O313" i="3"/>
  <c r="N313" i="3"/>
  <c r="S313" i="3"/>
  <c r="M313" i="3"/>
  <c r="K313" i="3"/>
  <c r="J313" i="3"/>
  <c r="A313" i="3"/>
  <c r="U313" i="3" s="1"/>
  <c r="Q312" i="3"/>
  <c r="P312" i="3"/>
  <c r="O312" i="3"/>
  <c r="N312" i="3"/>
  <c r="S312" i="3"/>
  <c r="M312" i="3"/>
  <c r="K312" i="3"/>
  <c r="J312" i="3"/>
  <c r="A312" i="3"/>
  <c r="U312" i="3" s="1"/>
  <c r="Q311" i="3"/>
  <c r="P311" i="3"/>
  <c r="O311" i="3"/>
  <c r="N311" i="3"/>
  <c r="S311" i="3"/>
  <c r="M311" i="3"/>
  <c r="K311" i="3"/>
  <c r="J311" i="3"/>
  <c r="A311" i="3"/>
  <c r="U311" i="3" s="1"/>
  <c r="Q310" i="3"/>
  <c r="P310" i="3"/>
  <c r="O310" i="3"/>
  <c r="N310" i="3"/>
  <c r="M310" i="3"/>
  <c r="K310" i="3"/>
  <c r="J310" i="3"/>
  <c r="A310" i="3"/>
  <c r="U310" i="3" s="1"/>
  <c r="Q309" i="3"/>
  <c r="P309" i="3"/>
  <c r="O309" i="3"/>
  <c r="N309" i="3"/>
  <c r="M309" i="3"/>
  <c r="K309" i="3"/>
  <c r="J309" i="3"/>
  <c r="A309" i="3"/>
  <c r="U309" i="3" s="1"/>
  <c r="Q308" i="3"/>
  <c r="P308" i="3"/>
  <c r="O308" i="3"/>
  <c r="N308" i="3"/>
  <c r="M308" i="3"/>
  <c r="K308" i="3"/>
  <c r="J308" i="3"/>
  <c r="A308" i="3"/>
  <c r="U308" i="3" s="1"/>
  <c r="Q307" i="3"/>
  <c r="P307" i="3"/>
  <c r="O307" i="3"/>
  <c r="N307" i="3"/>
  <c r="M307" i="3"/>
  <c r="K307" i="3"/>
  <c r="J307" i="3"/>
  <c r="A307" i="3"/>
  <c r="U307" i="3" s="1"/>
  <c r="Q306" i="3"/>
  <c r="P306" i="3"/>
  <c r="O306" i="3"/>
  <c r="N306" i="3"/>
  <c r="M306" i="3"/>
  <c r="K306" i="3"/>
  <c r="J306" i="3"/>
  <c r="A306" i="3"/>
  <c r="U306" i="3" s="1"/>
  <c r="Q305" i="3"/>
  <c r="P305" i="3"/>
  <c r="O305" i="3"/>
  <c r="N305" i="3"/>
  <c r="M305" i="3"/>
  <c r="K305" i="3"/>
  <c r="J305" i="3"/>
  <c r="A305" i="3"/>
  <c r="U305" i="3" s="1"/>
  <c r="Q304" i="3"/>
  <c r="P304" i="3"/>
  <c r="O304" i="3"/>
  <c r="N304" i="3"/>
  <c r="M304" i="3"/>
  <c r="K304" i="3"/>
  <c r="J304" i="3"/>
  <c r="A304" i="3"/>
  <c r="U304" i="3" s="1"/>
  <c r="Q303" i="3"/>
  <c r="P303" i="3"/>
  <c r="O303" i="3"/>
  <c r="N303" i="3"/>
  <c r="S303" i="3"/>
  <c r="M303" i="3"/>
  <c r="K303" i="3"/>
  <c r="J303" i="3"/>
  <c r="A303" i="3"/>
  <c r="U303" i="3" s="1"/>
  <c r="Q302" i="3"/>
  <c r="P302" i="3"/>
  <c r="O302" i="3"/>
  <c r="N302" i="3"/>
  <c r="M302" i="3"/>
  <c r="K302" i="3"/>
  <c r="J302" i="3"/>
  <c r="A302" i="3"/>
  <c r="U302" i="3" s="1"/>
  <c r="Q301" i="3"/>
  <c r="P301" i="3"/>
  <c r="O301" i="3"/>
  <c r="N301" i="3"/>
  <c r="S301" i="3"/>
  <c r="M301" i="3"/>
  <c r="K301" i="3"/>
  <c r="J301" i="3"/>
  <c r="A301" i="3"/>
  <c r="U301" i="3" s="1"/>
  <c r="Q300" i="3"/>
  <c r="P300" i="3"/>
  <c r="O300" i="3"/>
  <c r="N300" i="3"/>
  <c r="M300" i="3"/>
  <c r="K300" i="3"/>
  <c r="J300" i="3"/>
  <c r="A300" i="3"/>
  <c r="U300" i="3" s="1"/>
  <c r="Q299" i="3"/>
  <c r="P299" i="3"/>
  <c r="O299" i="3"/>
  <c r="N299" i="3"/>
  <c r="M299" i="3"/>
  <c r="K299" i="3"/>
  <c r="J299" i="3"/>
  <c r="A299" i="3"/>
  <c r="U299" i="3" s="1"/>
  <c r="Q298" i="3"/>
  <c r="P298" i="3"/>
  <c r="O298" i="3"/>
  <c r="N298" i="3"/>
  <c r="M298" i="3"/>
  <c r="K298" i="3"/>
  <c r="J298" i="3"/>
  <c r="A298" i="3"/>
  <c r="U298" i="3" s="1"/>
  <c r="Q297" i="3"/>
  <c r="P297" i="3"/>
  <c r="O297" i="3"/>
  <c r="N297" i="3"/>
  <c r="S297" i="3"/>
  <c r="M297" i="3"/>
  <c r="K297" i="3"/>
  <c r="J297" i="3"/>
  <c r="A297" i="3"/>
  <c r="U297" i="3" s="1"/>
  <c r="Q296" i="3"/>
  <c r="P296" i="3"/>
  <c r="O296" i="3"/>
  <c r="N296" i="3"/>
  <c r="M296" i="3"/>
  <c r="K296" i="3"/>
  <c r="J296" i="3"/>
  <c r="A296" i="3"/>
  <c r="U296" i="3" s="1"/>
  <c r="Q295" i="3"/>
  <c r="P295" i="3"/>
  <c r="O295" i="3"/>
  <c r="N295" i="3"/>
  <c r="S295" i="3"/>
  <c r="M295" i="3"/>
  <c r="K295" i="3"/>
  <c r="J295" i="3"/>
  <c r="A295" i="3"/>
  <c r="U295" i="3" s="1"/>
  <c r="Q294" i="3"/>
  <c r="P294" i="3"/>
  <c r="O294" i="3"/>
  <c r="N294" i="3"/>
  <c r="M294" i="3"/>
  <c r="K294" i="3"/>
  <c r="J294" i="3"/>
  <c r="A294" i="3"/>
  <c r="U294" i="3" s="1"/>
  <c r="Q293" i="3"/>
  <c r="P293" i="3"/>
  <c r="O293" i="3"/>
  <c r="N293" i="3"/>
  <c r="M293" i="3"/>
  <c r="K293" i="3"/>
  <c r="J293" i="3"/>
  <c r="A293" i="3"/>
  <c r="U293" i="3" s="1"/>
  <c r="Q292" i="3"/>
  <c r="P292" i="3"/>
  <c r="O292" i="3"/>
  <c r="N292" i="3"/>
  <c r="M292" i="3"/>
  <c r="K292" i="3"/>
  <c r="J292" i="3"/>
  <c r="A292" i="3"/>
  <c r="U292" i="3" s="1"/>
  <c r="Q291" i="3"/>
  <c r="P291" i="3"/>
  <c r="O291" i="3"/>
  <c r="N291" i="3"/>
  <c r="S291" i="3"/>
  <c r="M291" i="3"/>
  <c r="K291" i="3"/>
  <c r="J291" i="3"/>
  <c r="A291" i="3"/>
  <c r="U291" i="3" s="1"/>
  <c r="Q290" i="3"/>
  <c r="P290" i="3"/>
  <c r="O290" i="3"/>
  <c r="N290" i="3"/>
  <c r="M290" i="3"/>
  <c r="K290" i="3"/>
  <c r="J290" i="3"/>
  <c r="A290" i="3"/>
  <c r="U290" i="3" s="1"/>
  <c r="Q289" i="3"/>
  <c r="P289" i="3"/>
  <c r="O289" i="3"/>
  <c r="N289" i="3"/>
  <c r="M289" i="3"/>
  <c r="K289" i="3"/>
  <c r="J289" i="3"/>
  <c r="A289" i="3"/>
  <c r="U289" i="3" s="1"/>
  <c r="Q288" i="3"/>
  <c r="P288" i="3"/>
  <c r="O288" i="3"/>
  <c r="N288" i="3"/>
  <c r="S288" i="3"/>
  <c r="M288" i="3"/>
  <c r="K288" i="3"/>
  <c r="J288" i="3"/>
  <c r="A288" i="3"/>
  <c r="U288" i="3" s="1"/>
  <c r="Q287" i="3"/>
  <c r="P287" i="3"/>
  <c r="O287" i="3"/>
  <c r="N287" i="3"/>
  <c r="S287" i="3"/>
  <c r="M287" i="3"/>
  <c r="K287" i="3"/>
  <c r="J287" i="3"/>
  <c r="A287" i="3"/>
  <c r="U287" i="3" s="1"/>
  <c r="Q286" i="3"/>
  <c r="P286" i="3"/>
  <c r="O286" i="3"/>
  <c r="N286" i="3"/>
  <c r="M286" i="3"/>
  <c r="K286" i="3"/>
  <c r="J286" i="3"/>
  <c r="A286" i="3"/>
  <c r="U286" i="3" s="1"/>
  <c r="Q285" i="3"/>
  <c r="P285" i="3"/>
  <c r="O285" i="3"/>
  <c r="N285" i="3"/>
  <c r="M285" i="3"/>
  <c r="K285" i="3"/>
  <c r="J285" i="3"/>
  <c r="A285" i="3"/>
  <c r="U285" i="3" s="1"/>
  <c r="Q284" i="3"/>
  <c r="P284" i="3"/>
  <c r="O284" i="3"/>
  <c r="N284" i="3"/>
  <c r="M284" i="3"/>
  <c r="K284" i="3"/>
  <c r="J284" i="3"/>
  <c r="A284" i="3"/>
  <c r="U284" i="3" s="1"/>
  <c r="Q283" i="3"/>
  <c r="P283" i="3"/>
  <c r="O283" i="3"/>
  <c r="N283" i="3"/>
  <c r="M283" i="3"/>
  <c r="K283" i="3"/>
  <c r="J283" i="3"/>
  <c r="A283" i="3"/>
  <c r="U283" i="3" s="1"/>
  <c r="Q282" i="3"/>
  <c r="P282" i="3"/>
  <c r="O282" i="3"/>
  <c r="N282" i="3"/>
  <c r="M282" i="3"/>
  <c r="K282" i="3"/>
  <c r="J282" i="3"/>
  <c r="A282" i="3"/>
  <c r="U282" i="3" s="1"/>
  <c r="Q281" i="3"/>
  <c r="P281" i="3"/>
  <c r="O281" i="3"/>
  <c r="N281" i="3"/>
  <c r="M281" i="3"/>
  <c r="K281" i="3"/>
  <c r="J281" i="3"/>
  <c r="A281" i="3"/>
  <c r="U281" i="3" s="1"/>
  <c r="Q280" i="3"/>
  <c r="P280" i="3"/>
  <c r="O280" i="3"/>
  <c r="N280" i="3"/>
  <c r="M280" i="3"/>
  <c r="K280" i="3"/>
  <c r="J280" i="3"/>
  <c r="A280" i="3"/>
  <c r="U280" i="3" s="1"/>
  <c r="Q279" i="3"/>
  <c r="P279" i="3"/>
  <c r="O279" i="3"/>
  <c r="N279" i="3"/>
  <c r="M279" i="3"/>
  <c r="K279" i="3"/>
  <c r="J279" i="3"/>
  <c r="A279" i="3"/>
  <c r="U279" i="3" s="1"/>
  <c r="Q278" i="3"/>
  <c r="P278" i="3"/>
  <c r="O278" i="3"/>
  <c r="N278" i="3"/>
  <c r="M278" i="3"/>
  <c r="K278" i="3"/>
  <c r="J278" i="3"/>
  <c r="A278" i="3"/>
  <c r="U278" i="3" s="1"/>
  <c r="Q277" i="3"/>
  <c r="P277" i="3"/>
  <c r="O277" i="3"/>
  <c r="N277" i="3"/>
  <c r="S277" i="3"/>
  <c r="M277" i="3"/>
  <c r="K277" i="3"/>
  <c r="J277" i="3"/>
  <c r="A277" i="3"/>
  <c r="U277" i="3" s="1"/>
  <c r="Q276" i="3"/>
  <c r="P276" i="3"/>
  <c r="O276" i="3"/>
  <c r="N276" i="3"/>
  <c r="M276" i="3"/>
  <c r="K276" i="3"/>
  <c r="J276" i="3"/>
  <c r="A276" i="3"/>
  <c r="U276" i="3" s="1"/>
  <c r="Q275" i="3"/>
  <c r="P275" i="3"/>
  <c r="O275" i="3"/>
  <c r="N275" i="3"/>
  <c r="S275" i="3"/>
  <c r="M275" i="3"/>
  <c r="K275" i="3"/>
  <c r="J275" i="3"/>
  <c r="A275" i="3"/>
  <c r="U275" i="3" s="1"/>
  <c r="Q274" i="3"/>
  <c r="P274" i="3"/>
  <c r="O274" i="3"/>
  <c r="N274" i="3"/>
  <c r="M274" i="3"/>
  <c r="K274" i="3"/>
  <c r="J274" i="3"/>
  <c r="A274" i="3"/>
  <c r="U274" i="3" s="1"/>
  <c r="Q273" i="3"/>
  <c r="P273" i="3"/>
  <c r="O273" i="3"/>
  <c r="N273" i="3"/>
  <c r="S273" i="3"/>
  <c r="M273" i="3"/>
  <c r="K273" i="3"/>
  <c r="J273" i="3"/>
  <c r="A273" i="3"/>
  <c r="U273" i="3" s="1"/>
  <c r="Q272" i="3"/>
  <c r="P272" i="3"/>
  <c r="O272" i="3"/>
  <c r="N272" i="3"/>
  <c r="M272" i="3"/>
  <c r="K272" i="3"/>
  <c r="J272" i="3"/>
  <c r="A272" i="3"/>
  <c r="U272" i="3" s="1"/>
  <c r="Q271" i="3"/>
  <c r="P271" i="3"/>
  <c r="O271" i="3"/>
  <c r="N271" i="3"/>
  <c r="S271" i="3"/>
  <c r="M271" i="3"/>
  <c r="K271" i="3"/>
  <c r="J271" i="3"/>
  <c r="A271" i="3"/>
  <c r="U271" i="3" s="1"/>
  <c r="Q270" i="3"/>
  <c r="P270" i="3"/>
  <c r="O270" i="3"/>
  <c r="N270" i="3"/>
  <c r="M270" i="3"/>
  <c r="K270" i="3"/>
  <c r="J270" i="3"/>
  <c r="A270" i="3"/>
  <c r="U270" i="3" s="1"/>
  <c r="Q269" i="3"/>
  <c r="P269" i="3"/>
  <c r="O269" i="3"/>
  <c r="N269" i="3"/>
  <c r="M269" i="3"/>
  <c r="K269" i="3"/>
  <c r="J269" i="3"/>
  <c r="A269" i="3"/>
  <c r="U269" i="3" s="1"/>
  <c r="Q268" i="3"/>
  <c r="P268" i="3"/>
  <c r="O268" i="3"/>
  <c r="N268" i="3"/>
  <c r="M268" i="3"/>
  <c r="K268" i="3"/>
  <c r="J268" i="3"/>
  <c r="A268" i="3"/>
  <c r="U268" i="3" s="1"/>
  <c r="Q267" i="3"/>
  <c r="P267" i="3"/>
  <c r="O267" i="3"/>
  <c r="N267" i="3"/>
  <c r="S267" i="3"/>
  <c r="M267" i="3"/>
  <c r="K267" i="3"/>
  <c r="J267" i="3"/>
  <c r="A267" i="3"/>
  <c r="U267" i="3" s="1"/>
  <c r="Q266" i="3"/>
  <c r="P266" i="3"/>
  <c r="O266" i="3"/>
  <c r="N266" i="3"/>
  <c r="M266" i="3"/>
  <c r="K266" i="3"/>
  <c r="J266" i="3"/>
  <c r="A266" i="3"/>
  <c r="U266" i="3" s="1"/>
  <c r="Q265" i="3"/>
  <c r="P265" i="3"/>
  <c r="O265" i="3"/>
  <c r="N265" i="3"/>
  <c r="M265" i="3"/>
  <c r="K265" i="3"/>
  <c r="J265" i="3"/>
  <c r="A265" i="3"/>
  <c r="U265" i="3" s="1"/>
  <c r="Q264" i="3"/>
  <c r="P264" i="3"/>
  <c r="O264" i="3"/>
  <c r="N264" i="3"/>
  <c r="S264" i="3"/>
  <c r="M264" i="3"/>
  <c r="K264" i="3"/>
  <c r="J264" i="3"/>
  <c r="A264" i="3"/>
  <c r="U264" i="3" s="1"/>
  <c r="Q263" i="3"/>
  <c r="P263" i="3"/>
  <c r="O263" i="3"/>
  <c r="N263" i="3"/>
  <c r="S263" i="3"/>
  <c r="M263" i="3"/>
  <c r="K263" i="3"/>
  <c r="J263" i="3"/>
  <c r="A263" i="3"/>
  <c r="U263" i="3" s="1"/>
  <c r="Q262" i="3"/>
  <c r="P262" i="3"/>
  <c r="O262" i="3"/>
  <c r="N262" i="3"/>
  <c r="M262" i="3"/>
  <c r="K262" i="3"/>
  <c r="J262" i="3"/>
  <c r="A262" i="3"/>
  <c r="U262" i="3" s="1"/>
  <c r="Q261" i="3"/>
  <c r="P261" i="3"/>
  <c r="O261" i="3"/>
  <c r="N261" i="3"/>
  <c r="M261" i="3"/>
  <c r="K261" i="3"/>
  <c r="J261" i="3"/>
  <c r="A261" i="3"/>
  <c r="U261" i="3" s="1"/>
  <c r="Q260" i="3"/>
  <c r="P260" i="3"/>
  <c r="O260" i="3"/>
  <c r="N260" i="3"/>
  <c r="M260" i="3"/>
  <c r="K260" i="3"/>
  <c r="J260" i="3"/>
  <c r="A260" i="3"/>
  <c r="U260" i="3" s="1"/>
  <c r="Q259" i="3"/>
  <c r="P259" i="3"/>
  <c r="O259" i="3"/>
  <c r="N259" i="3"/>
  <c r="M259" i="3"/>
  <c r="K259" i="3"/>
  <c r="J259" i="3"/>
  <c r="A259" i="3"/>
  <c r="U259" i="3" s="1"/>
  <c r="Q258" i="3"/>
  <c r="P258" i="3"/>
  <c r="O258" i="3"/>
  <c r="N258" i="3"/>
  <c r="M258" i="3"/>
  <c r="K258" i="3"/>
  <c r="J258" i="3"/>
  <c r="A258" i="3"/>
  <c r="U258" i="3" s="1"/>
  <c r="Q257" i="3"/>
  <c r="P257" i="3"/>
  <c r="O257" i="3"/>
  <c r="N257" i="3"/>
  <c r="M257" i="3"/>
  <c r="K257" i="3"/>
  <c r="J257" i="3"/>
  <c r="A257" i="3"/>
  <c r="U257" i="3" s="1"/>
  <c r="Q256" i="3"/>
  <c r="P256" i="3"/>
  <c r="O256" i="3"/>
  <c r="N256" i="3"/>
  <c r="M256" i="3"/>
  <c r="K256" i="3"/>
  <c r="J256" i="3"/>
  <c r="A256" i="3"/>
  <c r="U256" i="3" s="1"/>
  <c r="Q255" i="3"/>
  <c r="P255" i="3"/>
  <c r="O255" i="3"/>
  <c r="N255" i="3"/>
  <c r="S255" i="3"/>
  <c r="M255" i="3"/>
  <c r="K255" i="3"/>
  <c r="J255" i="3"/>
  <c r="A255" i="3"/>
  <c r="U255" i="3" s="1"/>
  <c r="Q254" i="3"/>
  <c r="P254" i="3"/>
  <c r="O254" i="3"/>
  <c r="N254" i="3"/>
  <c r="S254" i="3"/>
  <c r="M254" i="3"/>
  <c r="K254" i="3"/>
  <c r="J254" i="3"/>
  <c r="A254" i="3"/>
  <c r="U254" i="3" s="1"/>
  <c r="Q253" i="3"/>
  <c r="P253" i="3"/>
  <c r="O253" i="3"/>
  <c r="N253" i="3"/>
  <c r="M253" i="3"/>
  <c r="K253" i="3"/>
  <c r="J253" i="3"/>
  <c r="A253" i="3"/>
  <c r="U253" i="3" s="1"/>
  <c r="Q252" i="3"/>
  <c r="P252" i="3"/>
  <c r="O252" i="3"/>
  <c r="N252" i="3"/>
  <c r="M252" i="3"/>
  <c r="K252" i="3"/>
  <c r="J252" i="3"/>
  <c r="A252" i="3"/>
  <c r="U252" i="3" s="1"/>
  <c r="Q251" i="3"/>
  <c r="P251" i="3"/>
  <c r="O251" i="3"/>
  <c r="N251" i="3"/>
  <c r="S251" i="3"/>
  <c r="M251" i="3"/>
  <c r="K251" i="3"/>
  <c r="J251" i="3"/>
  <c r="A251" i="3"/>
  <c r="U251" i="3" s="1"/>
  <c r="Q250" i="3"/>
  <c r="P250" i="3"/>
  <c r="O250" i="3"/>
  <c r="N250" i="3"/>
  <c r="M250" i="3"/>
  <c r="K250" i="3"/>
  <c r="J250" i="3"/>
  <c r="A250" i="3"/>
  <c r="U250" i="3" s="1"/>
  <c r="Q249" i="3"/>
  <c r="P249" i="3"/>
  <c r="O249" i="3"/>
  <c r="N249" i="3"/>
  <c r="S249" i="3"/>
  <c r="M249" i="3"/>
  <c r="K249" i="3"/>
  <c r="J249" i="3"/>
  <c r="A249" i="3"/>
  <c r="U249" i="3" s="1"/>
  <c r="Q248" i="3"/>
  <c r="P248" i="3"/>
  <c r="O248" i="3"/>
  <c r="N248" i="3"/>
  <c r="M248" i="3"/>
  <c r="K248" i="3"/>
  <c r="J248" i="3"/>
  <c r="A248" i="3"/>
  <c r="U248" i="3" s="1"/>
  <c r="Q247" i="3"/>
  <c r="P247" i="3"/>
  <c r="O247" i="3"/>
  <c r="N247" i="3"/>
  <c r="M247" i="3"/>
  <c r="K247" i="3"/>
  <c r="J247" i="3"/>
  <c r="A247" i="3"/>
  <c r="U247" i="3" s="1"/>
  <c r="Q246" i="3"/>
  <c r="P246" i="3"/>
  <c r="O246" i="3"/>
  <c r="N246" i="3"/>
  <c r="M246" i="3"/>
  <c r="K246" i="3"/>
  <c r="J246" i="3"/>
  <c r="A246" i="3"/>
  <c r="U246" i="3" s="1"/>
  <c r="Q245" i="3"/>
  <c r="P245" i="3"/>
  <c r="O245" i="3"/>
  <c r="N245" i="3"/>
  <c r="M245" i="3"/>
  <c r="K245" i="3"/>
  <c r="J245" i="3"/>
  <c r="A245" i="3"/>
  <c r="U245" i="3" s="1"/>
  <c r="Q244" i="3"/>
  <c r="P244" i="3"/>
  <c r="O244" i="3"/>
  <c r="N244" i="3"/>
  <c r="M244" i="3"/>
  <c r="K244" i="3"/>
  <c r="J244" i="3"/>
  <c r="A244" i="3"/>
  <c r="U244" i="3" s="1"/>
  <c r="Q243" i="3"/>
  <c r="P243" i="3"/>
  <c r="O243" i="3"/>
  <c r="N243" i="3"/>
  <c r="S243" i="3"/>
  <c r="M243" i="3"/>
  <c r="K243" i="3"/>
  <c r="J243" i="3"/>
  <c r="A243" i="3"/>
  <c r="U243" i="3" s="1"/>
  <c r="Q242" i="3"/>
  <c r="P242" i="3"/>
  <c r="O242" i="3"/>
  <c r="N242" i="3"/>
  <c r="M242" i="3"/>
  <c r="K242" i="3"/>
  <c r="J242" i="3"/>
  <c r="A242" i="3"/>
  <c r="U242" i="3" s="1"/>
  <c r="Q241" i="3"/>
  <c r="P241" i="3"/>
  <c r="O241" i="3"/>
  <c r="N241" i="3"/>
  <c r="S241" i="3"/>
  <c r="M241" i="3"/>
  <c r="K241" i="3"/>
  <c r="J241" i="3"/>
  <c r="A241" i="3"/>
  <c r="U241" i="3" s="1"/>
  <c r="Q240" i="3"/>
  <c r="P240" i="3"/>
  <c r="O240" i="3"/>
  <c r="N240" i="3"/>
  <c r="M240" i="3"/>
  <c r="K240" i="3"/>
  <c r="J240" i="3"/>
  <c r="A240" i="3"/>
  <c r="U240" i="3" s="1"/>
  <c r="Q239" i="3"/>
  <c r="P239" i="3"/>
  <c r="O239" i="3"/>
  <c r="N239" i="3"/>
  <c r="S239" i="3"/>
  <c r="M239" i="3"/>
  <c r="K239" i="3"/>
  <c r="J239" i="3"/>
  <c r="A239" i="3"/>
  <c r="U239" i="3" s="1"/>
  <c r="Q238" i="3"/>
  <c r="P238" i="3"/>
  <c r="O238" i="3"/>
  <c r="N238" i="3"/>
  <c r="M238" i="3"/>
  <c r="K238" i="3"/>
  <c r="J238" i="3"/>
  <c r="A238" i="3"/>
  <c r="U238" i="3" s="1"/>
  <c r="Q237" i="3"/>
  <c r="P237" i="3"/>
  <c r="O237" i="3"/>
  <c r="N237" i="3"/>
  <c r="M237" i="3"/>
  <c r="K237" i="3"/>
  <c r="J237" i="3"/>
  <c r="A237" i="3"/>
  <c r="U237" i="3" s="1"/>
  <c r="Q236" i="3"/>
  <c r="P236" i="3"/>
  <c r="O236" i="3"/>
  <c r="N236" i="3"/>
  <c r="M236" i="3"/>
  <c r="K236" i="3"/>
  <c r="J236" i="3"/>
  <c r="A236" i="3"/>
  <c r="U236" i="3" s="1"/>
  <c r="Q235" i="3"/>
  <c r="P235" i="3"/>
  <c r="O235" i="3"/>
  <c r="N235" i="3"/>
  <c r="M235" i="3"/>
  <c r="K235" i="3"/>
  <c r="J235" i="3"/>
  <c r="A235" i="3"/>
  <c r="U235" i="3" s="1"/>
  <c r="Q234" i="3"/>
  <c r="P234" i="3"/>
  <c r="O234" i="3"/>
  <c r="N234" i="3"/>
  <c r="M234" i="3"/>
  <c r="K234" i="3"/>
  <c r="J234" i="3"/>
  <c r="A234" i="3"/>
  <c r="U234" i="3" s="1"/>
  <c r="Q233" i="3"/>
  <c r="P233" i="3"/>
  <c r="O233" i="3"/>
  <c r="N233" i="3"/>
  <c r="M233" i="3"/>
  <c r="K233" i="3"/>
  <c r="J233" i="3"/>
  <c r="A233" i="3"/>
  <c r="U233" i="3" s="1"/>
  <c r="Q232" i="3"/>
  <c r="P232" i="3"/>
  <c r="O232" i="3"/>
  <c r="N232" i="3"/>
  <c r="M232" i="3"/>
  <c r="K232" i="3"/>
  <c r="J232" i="3"/>
  <c r="A232" i="3"/>
  <c r="U232" i="3" s="1"/>
  <c r="Q231" i="3"/>
  <c r="P231" i="3"/>
  <c r="O231" i="3"/>
  <c r="N231" i="3"/>
  <c r="S231" i="3"/>
  <c r="M231" i="3"/>
  <c r="K231" i="3"/>
  <c r="J231" i="3"/>
  <c r="A231" i="3"/>
  <c r="U231" i="3" s="1"/>
  <c r="Q230" i="3"/>
  <c r="P230" i="3"/>
  <c r="O230" i="3"/>
  <c r="N230" i="3"/>
  <c r="M230" i="3"/>
  <c r="K230" i="3"/>
  <c r="J230" i="3"/>
  <c r="A230" i="3"/>
  <c r="U230" i="3" s="1"/>
  <c r="Q229" i="3"/>
  <c r="P229" i="3"/>
  <c r="O229" i="3"/>
  <c r="N229" i="3"/>
  <c r="M229" i="3"/>
  <c r="K229" i="3"/>
  <c r="J229" i="3"/>
  <c r="A229" i="3"/>
  <c r="U229" i="3" s="1"/>
  <c r="Q228" i="3"/>
  <c r="P228" i="3"/>
  <c r="O228" i="3"/>
  <c r="N228" i="3"/>
  <c r="M228" i="3"/>
  <c r="K228" i="3"/>
  <c r="J228" i="3"/>
  <c r="A228" i="3"/>
  <c r="U228" i="3" s="1"/>
  <c r="Q227" i="3"/>
  <c r="P227" i="3"/>
  <c r="O227" i="3"/>
  <c r="N227" i="3"/>
  <c r="M227" i="3"/>
  <c r="K227" i="3"/>
  <c r="J227" i="3"/>
  <c r="A227" i="3"/>
  <c r="U227" i="3" s="1"/>
  <c r="Q226" i="3"/>
  <c r="P226" i="3"/>
  <c r="O226" i="3"/>
  <c r="N226" i="3"/>
  <c r="M226" i="3"/>
  <c r="K226" i="3"/>
  <c r="J226" i="3"/>
  <c r="A226" i="3"/>
  <c r="U226" i="3" s="1"/>
  <c r="Q225" i="3"/>
  <c r="P225" i="3"/>
  <c r="O225" i="3"/>
  <c r="N225" i="3"/>
  <c r="S225" i="3"/>
  <c r="M225" i="3"/>
  <c r="K225" i="3"/>
  <c r="J225" i="3"/>
  <c r="A225" i="3"/>
  <c r="U225" i="3" s="1"/>
  <c r="Q224" i="3"/>
  <c r="P224" i="3"/>
  <c r="O224" i="3"/>
  <c r="N224" i="3"/>
  <c r="S224" i="3"/>
  <c r="M224" i="3"/>
  <c r="K224" i="3"/>
  <c r="J224" i="3"/>
  <c r="A224" i="3"/>
  <c r="U224" i="3" s="1"/>
  <c r="Q223" i="3"/>
  <c r="P223" i="3"/>
  <c r="O223" i="3"/>
  <c r="N223" i="3"/>
  <c r="M223" i="3"/>
  <c r="K223" i="3"/>
  <c r="J223" i="3"/>
  <c r="A223" i="3"/>
  <c r="U223" i="3" s="1"/>
  <c r="Q222" i="3"/>
  <c r="P222" i="3"/>
  <c r="O222" i="3"/>
  <c r="N222" i="3"/>
  <c r="S222" i="3"/>
  <c r="M222" i="3"/>
  <c r="K222" i="3"/>
  <c r="J222" i="3"/>
  <c r="A222" i="3"/>
  <c r="U222" i="3" s="1"/>
  <c r="Q221" i="3"/>
  <c r="P221" i="3"/>
  <c r="O221" i="3"/>
  <c r="N221" i="3"/>
  <c r="M221" i="3"/>
  <c r="K221" i="3"/>
  <c r="J221" i="3"/>
  <c r="A221" i="3"/>
  <c r="U221" i="3" s="1"/>
  <c r="Q220" i="3"/>
  <c r="P220" i="3"/>
  <c r="O220" i="3"/>
  <c r="N220" i="3"/>
  <c r="M220" i="3"/>
  <c r="K220" i="3"/>
  <c r="J220" i="3"/>
  <c r="A220" i="3"/>
  <c r="U220" i="3" s="1"/>
  <c r="Q219" i="3"/>
  <c r="P219" i="3"/>
  <c r="O219" i="3"/>
  <c r="N219" i="3"/>
  <c r="S219" i="3"/>
  <c r="M219" i="3"/>
  <c r="K219" i="3"/>
  <c r="J219" i="3"/>
  <c r="A219" i="3"/>
  <c r="U219" i="3" s="1"/>
  <c r="Q218" i="3"/>
  <c r="P218" i="3"/>
  <c r="O218" i="3"/>
  <c r="N218" i="3"/>
  <c r="M218" i="3"/>
  <c r="K218" i="3"/>
  <c r="J218" i="3"/>
  <c r="A218" i="3"/>
  <c r="U218" i="3" s="1"/>
  <c r="Q217" i="3"/>
  <c r="P217" i="3"/>
  <c r="O217" i="3"/>
  <c r="N217" i="3"/>
  <c r="M217" i="3"/>
  <c r="K217" i="3"/>
  <c r="J217" i="3"/>
  <c r="A217" i="3"/>
  <c r="U217" i="3" s="1"/>
  <c r="Q216" i="3"/>
  <c r="P216" i="3"/>
  <c r="O216" i="3"/>
  <c r="N216" i="3"/>
  <c r="S216" i="3"/>
  <c r="M216" i="3"/>
  <c r="K216" i="3"/>
  <c r="J216" i="3"/>
  <c r="A216" i="3"/>
  <c r="U216" i="3" s="1"/>
  <c r="Q215" i="3"/>
  <c r="P215" i="3"/>
  <c r="O215" i="3"/>
  <c r="N215" i="3"/>
  <c r="S215" i="3"/>
  <c r="M215" i="3"/>
  <c r="K215" i="3"/>
  <c r="J215" i="3"/>
  <c r="A215" i="3"/>
  <c r="U215" i="3" s="1"/>
  <c r="Q214" i="3"/>
  <c r="P214" i="3"/>
  <c r="O214" i="3"/>
  <c r="N214" i="3"/>
  <c r="M214" i="3"/>
  <c r="K214" i="3"/>
  <c r="J214" i="3"/>
  <c r="A214" i="3"/>
  <c r="U214" i="3" s="1"/>
  <c r="Q213" i="3"/>
  <c r="P213" i="3"/>
  <c r="O213" i="3"/>
  <c r="N213" i="3"/>
  <c r="M213" i="3"/>
  <c r="K213" i="3"/>
  <c r="J213" i="3"/>
  <c r="A213" i="3"/>
  <c r="U213" i="3" s="1"/>
  <c r="Q212" i="3"/>
  <c r="P212" i="3"/>
  <c r="O212" i="3"/>
  <c r="N212" i="3"/>
  <c r="M212" i="3"/>
  <c r="K212" i="3"/>
  <c r="J212" i="3"/>
  <c r="A212" i="3"/>
  <c r="U212" i="3" s="1"/>
  <c r="Q211" i="3"/>
  <c r="P211" i="3"/>
  <c r="O211" i="3"/>
  <c r="N211" i="3"/>
  <c r="M211" i="3"/>
  <c r="K211" i="3"/>
  <c r="J211" i="3"/>
  <c r="A211" i="3"/>
  <c r="U211" i="3" s="1"/>
  <c r="Q210" i="3"/>
  <c r="P210" i="3"/>
  <c r="O210" i="3"/>
  <c r="N210" i="3"/>
  <c r="M210" i="3"/>
  <c r="K210" i="3"/>
  <c r="J210" i="3"/>
  <c r="A210" i="3"/>
  <c r="U210" i="3" s="1"/>
  <c r="Q209" i="3"/>
  <c r="P209" i="3"/>
  <c r="O209" i="3"/>
  <c r="N209" i="3"/>
  <c r="M209" i="3"/>
  <c r="K209" i="3"/>
  <c r="J209" i="3"/>
  <c r="A209" i="3"/>
  <c r="U209" i="3" s="1"/>
  <c r="Q208" i="3"/>
  <c r="P208" i="3"/>
  <c r="O208" i="3"/>
  <c r="N208" i="3"/>
  <c r="M208" i="3"/>
  <c r="K208" i="3"/>
  <c r="J208" i="3"/>
  <c r="A208" i="3"/>
  <c r="U208" i="3" s="1"/>
  <c r="Q207" i="3"/>
  <c r="P207" i="3"/>
  <c r="O207" i="3"/>
  <c r="N207" i="3"/>
  <c r="S207" i="3"/>
  <c r="M207" i="3"/>
  <c r="K207" i="3"/>
  <c r="J207" i="3"/>
  <c r="A207" i="3"/>
  <c r="U207" i="3" s="1"/>
  <c r="Q206" i="3"/>
  <c r="P206" i="3"/>
  <c r="O206" i="3"/>
  <c r="N206" i="3"/>
  <c r="M206" i="3"/>
  <c r="K206" i="3"/>
  <c r="J206" i="3"/>
  <c r="A206" i="3"/>
  <c r="U206" i="3" s="1"/>
  <c r="Q205" i="3"/>
  <c r="P205" i="3"/>
  <c r="O205" i="3"/>
  <c r="N205" i="3"/>
  <c r="M205" i="3"/>
  <c r="K205" i="3"/>
  <c r="J205" i="3"/>
  <c r="A205" i="3"/>
  <c r="U205" i="3" s="1"/>
  <c r="Q204" i="3"/>
  <c r="P204" i="3"/>
  <c r="O204" i="3"/>
  <c r="N204" i="3"/>
  <c r="M204" i="3"/>
  <c r="K204" i="3"/>
  <c r="J204" i="3"/>
  <c r="A204" i="3"/>
  <c r="U204" i="3" s="1"/>
  <c r="Q203" i="3"/>
  <c r="P203" i="3"/>
  <c r="O203" i="3"/>
  <c r="N203" i="3"/>
  <c r="S203" i="3"/>
  <c r="M203" i="3"/>
  <c r="K203" i="3"/>
  <c r="J203" i="3"/>
  <c r="A203" i="3"/>
  <c r="U203" i="3" s="1"/>
  <c r="Q202" i="3"/>
  <c r="P202" i="3"/>
  <c r="O202" i="3"/>
  <c r="N202" i="3"/>
  <c r="S202" i="3"/>
  <c r="M202" i="3"/>
  <c r="K202" i="3"/>
  <c r="J202" i="3"/>
  <c r="A202" i="3"/>
  <c r="U202" i="3" s="1"/>
  <c r="Q201" i="3"/>
  <c r="P201" i="3"/>
  <c r="O201" i="3"/>
  <c r="N201" i="3"/>
  <c r="S201" i="3"/>
  <c r="M201" i="3"/>
  <c r="K201" i="3"/>
  <c r="J201" i="3"/>
  <c r="A201" i="3"/>
  <c r="U201" i="3" s="1"/>
  <c r="Q200" i="3"/>
  <c r="P200" i="3"/>
  <c r="O200" i="3"/>
  <c r="N200" i="3"/>
  <c r="M200" i="3"/>
  <c r="K200" i="3"/>
  <c r="J200" i="3"/>
  <c r="A200" i="3"/>
  <c r="U200" i="3" s="1"/>
  <c r="Q199" i="3"/>
  <c r="P199" i="3"/>
  <c r="O199" i="3"/>
  <c r="N199" i="3"/>
  <c r="M199" i="3"/>
  <c r="K199" i="3"/>
  <c r="J199" i="3"/>
  <c r="A199" i="3"/>
  <c r="U199" i="3" s="1"/>
  <c r="Q198" i="3"/>
  <c r="P198" i="3"/>
  <c r="O198" i="3"/>
  <c r="N198" i="3"/>
  <c r="M198" i="3"/>
  <c r="K198" i="3"/>
  <c r="J198" i="3"/>
  <c r="A198" i="3"/>
  <c r="U198" i="3" s="1"/>
  <c r="Q197" i="3"/>
  <c r="P197" i="3"/>
  <c r="O197" i="3"/>
  <c r="N197" i="3"/>
  <c r="M197" i="3"/>
  <c r="K197" i="3"/>
  <c r="J197" i="3"/>
  <c r="A197" i="3"/>
  <c r="U197" i="3" s="1"/>
  <c r="Q196" i="3"/>
  <c r="P196" i="3"/>
  <c r="O196" i="3"/>
  <c r="N196" i="3"/>
  <c r="M196" i="3"/>
  <c r="K196" i="3"/>
  <c r="J196" i="3"/>
  <c r="A196" i="3"/>
  <c r="U196" i="3" s="1"/>
  <c r="Q195" i="3"/>
  <c r="P195" i="3"/>
  <c r="O195" i="3"/>
  <c r="N195" i="3"/>
  <c r="S195" i="3"/>
  <c r="M195" i="3"/>
  <c r="K195" i="3"/>
  <c r="J195" i="3"/>
  <c r="A195" i="3"/>
  <c r="U195" i="3" s="1"/>
  <c r="Q194" i="3"/>
  <c r="P194" i="3"/>
  <c r="O194" i="3"/>
  <c r="N194" i="3"/>
  <c r="M194" i="3"/>
  <c r="K194" i="3"/>
  <c r="J194" i="3"/>
  <c r="A194" i="3"/>
  <c r="U194" i="3" s="1"/>
  <c r="Q193" i="3"/>
  <c r="P193" i="3"/>
  <c r="O193" i="3"/>
  <c r="N193" i="3"/>
  <c r="M193" i="3"/>
  <c r="K193" i="3"/>
  <c r="J193" i="3"/>
  <c r="A193" i="3"/>
  <c r="U193" i="3" s="1"/>
  <c r="Q192" i="3"/>
  <c r="P192" i="3"/>
  <c r="O192" i="3"/>
  <c r="N192" i="3"/>
  <c r="M192" i="3"/>
  <c r="K192" i="3"/>
  <c r="J192" i="3"/>
  <c r="A192" i="3"/>
  <c r="U192" i="3" s="1"/>
  <c r="Q191" i="3"/>
  <c r="P191" i="3"/>
  <c r="O191" i="3"/>
  <c r="N191" i="3"/>
  <c r="S191" i="3"/>
  <c r="M191" i="3"/>
  <c r="K191" i="3"/>
  <c r="J191" i="3"/>
  <c r="A191" i="3"/>
  <c r="U191" i="3" s="1"/>
  <c r="Q190" i="3"/>
  <c r="P190" i="3"/>
  <c r="O190" i="3"/>
  <c r="N190" i="3"/>
  <c r="M190" i="3"/>
  <c r="K190" i="3"/>
  <c r="J190" i="3"/>
  <c r="A190" i="3"/>
  <c r="U190" i="3" s="1"/>
  <c r="Q189" i="3"/>
  <c r="P189" i="3"/>
  <c r="O189" i="3"/>
  <c r="N189" i="3"/>
  <c r="M189" i="3"/>
  <c r="K189" i="3"/>
  <c r="J189" i="3"/>
  <c r="A189" i="3"/>
  <c r="U189" i="3" s="1"/>
  <c r="Q188" i="3"/>
  <c r="P188" i="3"/>
  <c r="O188" i="3"/>
  <c r="N188" i="3"/>
  <c r="M188" i="3"/>
  <c r="K188" i="3"/>
  <c r="J188" i="3"/>
  <c r="A188" i="3"/>
  <c r="U188" i="3" s="1"/>
  <c r="Q187" i="3"/>
  <c r="P187" i="3"/>
  <c r="O187" i="3"/>
  <c r="N187" i="3"/>
  <c r="M187" i="3"/>
  <c r="K187" i="3"/>
  <c r="J187" i="3"/>
  <c r="A187" i="3"/>
  <c r="U187" i="3" s="1"/>
  <c r="Q186" i="3"/>
  <c r="P186" i="3"/>
  <c r="O186" i="3"/>
  <c r="N186" i="3"/>
  <c r="M186" i="3"/>
  <c r="K186" i="3"/>
  <c r="J186" i="3"/>
  <c r="A186" i="3"/>
  <c r="U186" i="3" s="1"/>
  <c r="Q185" i="3"/>
  <c r="P185" i="3"/>
  <c r="O185" i="3"/>
  <c r="N185" i="3"/>
  <c r="S185" i="3"/>
  <c r="M185" i="3"/>
  <c r="K185" i="3"/>
  <c r="J185" i="3"/>
  <c r="A185" i="3"/>
  <c r="U185" i="3" s="1"/>
  <c r="Q184" i="3"/>
  <c r="P184" i="3"/>
  <c r="O184" i="3"/>
  <c r="N184" i="3"/>
  <c r="M184" i="3"/>
  <c r="K184" i="3"/>
  <c r="J184" i="3"/>
  <c r="A184" i="3"/>
  <c r="U184" i="3" s="1"/>
  <c r="Q183" i="3"/>
  <c r="P183" i="3"/>
  <c r="O183" i="3"/>
  <c r="N183" i="3"/>
  <c r="M183" i="3"/>
  <c r="K183" i="3"/>
  <c r="J183" i="3"/>
  <c r="A183" i="3"/>
  <c r="U183" i="3" s="1"/>
  <c r="Q182" i="3"/>
  <c r="P182" i="3"/>
  <c r="O182" i="3"/>
  <c r="N182" i="3"/>
  <c r="M182" i="3"/>
  <c r="K182" i="3"/>
  <c r="J182" i="3"/>
  <c r="A182" i="3"/>
  <c r="U182" i="3" s="1"/>
  <c r="Q181" i="3"/>
  <c r="P181" i="3"/>
  <c r="O181" i="3"/>
  <c r="N181" i="3"/>
  <c r="M181" i="3"/>
  <c r="K181" i="3"/>
  <c r="J181" i="3"/>
  <c r="A181" i="3"/>
  <c r="U181" i="3" s="1"/>
  <c r="Q180" i="3"/>
  <c r="P180" i="3"/>
  <c r="O180" i="3"/>
  <c r="N180" i="3"/>
  <c r="M180" i="3"/>
  <c r="K180" i="3"/>
  <c r="J180" i="3"/>
  <c r="A180" i="3"/>
  <c r="U180" i="3" s="1"/>
  <c r="Q179" i="3"/>
  <c r="P179" i="3"/>
  <c r="O179" i="3"/>
  <c r="N179" i="3"/>
  <c r="S179" i="3"/>
  <c r="M179" i="3"/>
  <c r="K179" i="3"/>
  <c r="J179" i="3"/>
  <c r="A179" i="3"/>
  <c r="U179" i="3" s="1"/>
  <c r="Q178" i="3"/>
  <c r="P178" i="3"/>
  <c r="O178" i="3"/>
  <c r="N178" i="3"/>
  <c r="M178" i="3"/>
  <c r="K178" i="3"/>
  <c r="J178" i="3"/>
  <c r="A178" i="3"/>
  <c r="U178" i="3" s="1"/>
  <c r="Q177" i="3"/>
  <c r="P177" i="3"/>
  <c r="O177" i="3"/>
  <c r="N177" i="3"/>
  <c r="S177" i="3"/>
  <c r="M177" i="3"/>
  <c r="K177" i="3"/>
  <c r="J177" i="3"/>
  <c r="A177" i="3"/>
  <c r="U177" i="3" s="1"/>
  <c r="Q176" i="3"/>
  <c r="P176" i="3"/>
  <c r="O176" i="3"/>
  <c r="N176" i="3"/>
  <c r="M176" i="3"/>
  <c r="K176" i="3"/>
  <c r="J176" i="3"/>
  <c r="A176" i="3"/>
  <c r="U176" i="3" s="1"/>
  <c r="Q175" i="3"/>
  <c r="P175" i="3"/>
  <c r="O175" i="3"/>
  <c r="N175" i="3"/>
  <c r="S175" i="3"/>
  <c r="M175" i="3"/>
  <c r="K175" i="3"/>
  <c r="J175" i="3"/>
  <c r="A175" i="3"/>
  <c r="U175" i="3" s="1"/>
  <c r="Q174" i="3"/>
  <c r="P174" i="3"/>
  <c r="O174" i="3"/>
  <c r="N174" i="3"/>
  <c r="M174" i="3"/>
  <c r="K174" i="3"/>
  <c r="J174" i="3"/>
  <c r="A174" i="3"/>
  <c r="U174" i="3" s="1"/>
  <c r="Q173" i="3"/>
  <c r="P173" i="3"/>
  <c r="O173" i="3"/>
  <c r="N173" i="3"/>
  <c r="M173" i="3"/>
  <c r="K173" i="3"/>
  <c r="J173" i="3"/>
  <c r="A173" i="3"/>
  <c r="U173" i="3" s="1"/>
  <c r="Q172" i="3"/>
  <c r="P172" i="3"/>
  <c r="O172" i="3"/>
  <c r="N172" i="3"/>
  <c r="M172" i="3"/>
  <c r="K172" i="3"/>
  <c r="J172" i="3"/>
  <c r="A172" i="3"/>
  <c r="U172" i="3" s="1"/>
  <c r="Q171" i="3"/>
  <c r="P171" i="3"/>
  <c r="O171" i="3"/>
  <c r="N171" i="3"/>
  <c r="M171" i="3"/>
  <c r="K171" i="3"/>
  <c r="J171" i="3"/>
  <c r="A171" i="3"/>
  <c r="U171" i="3" s="1"/>
  <c r="Q170" i="3"/>
  <c r="P170" i="3"/>
  <c r="O170" i="3"/>
  <c r="N170" i="3"/>
  <c r="S170" i="3"/>
  <c r="M170" i="3"/>
  <c r="K170" i="3"/>
  <c r="J170" i="3"/>
  <c r="A170" i="3"/>
  <c r="U170" i="3" s="1"/>
  <c r="Q169" i="3"/>
  <c r="P169" i="3"/>
  <c r="O169" i="3"/>
  <c r="N169" i="3"/>
  <c r="S169" i="3"/>
  <c r="M169" i="3"/>
  <c r="K169" i="3"/>
  <c r="J169" i="3"/>
  <c r="A169" i="3"/>
  <c r="U169" i="3" s="1"/>
  <c r="Q168" i="3"/>
  <c r="P168" i="3"/>
  <c r="O168" i="3"/>
  <c r="N168" i="3"/>
  <c r="S168" i="3"/>
  <c r="M168" i="3"/>
  <c r="K168" i="3"/>
  <c r="J168" i="3"/>
  <c r="A168" i="3"/>
  <c r="U168" i="3" s="1"/>
  <c r="Q167" i="3"/>
  <c r="P167" i="3"/>
  <c r="O167" i="3"/>
  <c r="N167" i="3"/>
  <c r="S167" i="3"/>
  <c r="M167" i="3"/>
  <c r="K167" i="3"/>
  <c r="J167" i="3"/>
  <c r="A167" i="3"/>
  <c r="U167" i="3" s="1"/>
  <c r="Q166" i="3"/>
  <c r="P166" i="3"/>
  <c r="O166" i="3"/>
  <c r="N166" i="3"/>
  <c r="M166" i="3"/>
  <c r="K166" i="3"/>
  <c r="J166" i="3"/>
  <c r="A166" i="3"/>
  <c r="U166" i="3" s="1"/>
  <c r="Q165" i="3"/>
  <c r="P165" i="3"/>
  <c r="O165" i="3"/>
  <c r="N165" i="3"/>
  <c r="M165" i="3"/>
  <c r="K165" i="3"/>
  <c r="J165" i="3"/>
  <c r="A165" i="3"/>
  <c r="U165" i="3" s="1"/>
  <c r="Q164" i="3"/>
  <c r="P164" i="3"/>
  <c r="O164" i="3"/>
  <c r="N164" i="3"/>
  <c r="M164" i="3"/>
  <c r="K164" i="3"/>
  <c r="J164" i="3"/>
  <c r="A164" i="3"/>
  <c r="U164" i="3" s="1"/>
  <c r="Q163" i="3"/>
  <c r="P163" i="3"/>
  <c r="O163" i="3"/>
  <c r="N163" i="3"/>
  <c r="M163" i="3"/>
  <c r="K163" i="3"/>
  <c r="J163" i="3"/>
  <c r="A163" i="3"/>
  <c r="U163" i="3" s="1"/>
  <c r="Q162" i="3"/>
  <c r="P162" i="3"/>
  <c r="O162" i="3"/>
  <c r="N162" i="3"/>
  <c r="M162" i="3"/>
  <c r="K162" i="3"/>
  <c r="J162" i="3"/>
  <c r="A162" i="3"/>
  <c r="U162" i="3" s="1"/>
  <c r="Q161" i="3"/>
  <c r="P161" i="3"/>
  <c r="O161" i="3"/>
  <c r="N161" i="3"/>
  <c r="S161" i="3"/>
  <c r="M161" i="3"/>
  <c r="K161" i="3"/>
  <c r="J161" i="3"/>
  <c r="A161" i="3"/>
  <c r="U161" i="3" s="1"/>
  <c r="Q160" i="3"/>
  <c r="P160" i="3"/>
  <c r="O160" i="3"/>
  <c r="N160" i="3"/>
  <c r="M160" i="3"/>
  <c r="K160" i="3"/>
  <c r="J160" i="3"/>
  <c r="A160" i="3"/>
  <c r="U160" i="3" s="1"/>
  <c r="Q159" i="3"/>
  <c r="P159" i="3"/>
  <c r="O159" i="3"/>
  <c r="N159" i="3"/>
  <c r="S159" i="3"/>
  <c r="M159" i="3"/>
  <c r="K159" i="3"/>
  <c r="J159" i="3"/>
  <c r="A159" i="3"/>
  <c r="U159" i="3" s="1"/>
  <c r="Q158" i="3"/>
  <c r="P158" i="3"/>
  <c r="O158" i="3"/>
  <c r="N158" i="3"/>
  <c r="M158" i="3"/>
  <c r="K158" i="3"/>
  <c r="J158" i="3"/>
  <c r="A158" i="3"/>
  <c r="U158" i="3" s="1"/>
  <c r="Q157" i="3"/>
  <c r="P157" i="3"/>
  <c r="O157" i="3"/>
  <c r="N157" i="3"/>
  <c r="M157" i="3"/>
  <c r="K157" i="3"/>
  <c r="J157" i="3"/>
  <c r="A157" i="3"/>
  <c r="U157" i="3" s="1"/>
  <c r="Q156" i="3"/>
  <c r="P156" i="3"/>
  <c r="O156" i="3"/>
  <c r="N156" i="3"/>
  <c r="M156" i="3"/>
  <c r="K156" i="3"/>
  <c r="J156" i="3"/>
  <c r="A156" i="3"/>
  <c r="U156" i="3" s="1"/>
  <c r="Q155" i="3"/>
  <c r="P155" i="3"/>
  <c r="O155" i="3"/>
  <c r="N155" i="3"/>
  <c r="S155" i="3"/>
  <c r="M155" i="3"/>
  <c r="K155" i="3"/>
  <c r="J155" i="3"/>
  <c r="A155" i="3"/>
  <c r="U155" i="3" s="1"/>
  <c r="Q154" i="3"/>
  <c r="P154" i="3"/>
  <c r="O154" i="3"/>
  <c r="N154" i="3"/>
  <c r="M154" i="3"/>
  <c r="K154" i="3"/>
  <c r="J154" i="3"/>
  <c r="A154" i="3"/>
  <c r="U154" i="3" s="1"/>
  <c r="Q153" i="3"/>
  <c r="P153" i="3"/>
  <c r="O153" i="3"/>
  <c r="N153" i="3"/>
  <c r="S153" i="3"/>
  <c r="M153" i="3"/>
  <c r="K153" i="3"/>
  <c r="J153" i="3"/>
  <c r="A153" i="3"/>
  <c r="U153" i="3" s="1"/>
  <c r="Q152" i="3"/>
  <c r="P152" i="3"/>
  <c r="O152" i="3"/>
  <c r="N152" i="3"/>
  <c r="M152" i="3"/>
  <c r="K152" i="3"/>
  <c r="J152" i="3"/>
  <c r="A152" i="3"/>
  <c r="U152" i="3" s="1"/>
  <c r="Q151" i="3"/>
  <c r="P151" i="3"/>
  <c r="O151" i="3"/>
  <c r="N151" i="3"/>
  <c r="M151" i="3"/>
  <c r="K151" i="3"/>
  <c r="J151" i="3"/>
  <c r="A151" i="3"/>
  <c r="U151" i="3" s="1"/>
  <c r="Q150" i="3"/>
  <c r="P150" i="3"/>
  <c r="O150" i="3"/>
  <c r="N150" i="3"/>
  <c r="S150" i="3"/>
  <c r="M150" i="3"/>
  <c r="K150" i="3"/>
  <c r="J150" i="3"/>
  <c r="A150" i="3"/>
  <c r="U150" i="3" s="1"/>
  <c r="Q149" i="3"/>
  <c r="P149" i="3"/>
  <c r="O149" i="3"/>
  <c r="N149" i="3"/>
  <c r="M149" i="3"/>
  <c r="K149" i="3"/>
  <c r="J149" i="3"/>
  <c r="A149" i="3"/>
  <c r="U149" i="3" s="1"/>
  <c r="Q148" i="3"/>
  <c r="P148" i="3"/>
  <c r="O148" i="3"/>
  <c r="N148" i="3"/>
  <c r="M148" i="3"/>
  <c r="K148" i="3"/>
  <c r="J148" i="3"/>
  <c r="A148" i="3"/>
  <c r="U148" i="3" s="1"/>
  <c r="Q147" i="3"/>
  <c r="P147" i="3"/>
  <c r="O147" i="3"/>
  <c r="N147" i="3"/>
  <c r="M147" i="3"/>
  <c r="K147" i="3"/>
  <c r="J147" i="3"/>
  <c r="A147" i="3"/>
  <c r="U147" i="3" s="1"/>
  <c r="Q146" i="3"/>
  <c r="P146" i="3"/>
  <c r="O146" i="3"/>
  <c r="N146" i="3"/>
  <c r="M146" i="3"/>
  <c r="K146" i="3"/>
  <c r="J146" i="3"/>
  <c r="A146" i="3"/>
  <c r="U146" i="3" s="1"/>
  <c r="Q145" i="3"/>
  <c r="P145" i="3"/>
  <c r="O145" i="3"/>
  <c r="N145" i="3"/>
  <c r="M145" i="3"/>
  <c r="K145" i="3"/>
  <c r="J145" i="3"/>
  <c r="A145" i="3"/>
  <c r="U145" i="3" s="1"/>
  <c r="Q144" i="3"/>
  <c r="P144" i="3"/>
  <c r="O144" i="3"/>
  <c r="N144" i="3"/>
  <c r="S144" i="3"/>
  <c r="M144" i="3"/>
  <c r="K144" i="3"/>
  <c r="J144" i="3"/>
  <c r="A144" i="3"/>
  <c r="U144" i="3" s="1"/>
  <c r="Q143" i="3"/>
  <c r="P143" i="3"/>
  <c r="O143" i="3"/>
  <c r="N143" i="3"/>
  <c r="S143" i="3"/>
  <c r="M143" i="3"/>
  <c r="K143" i="3"/>
  <c r="J143" i="3"/>
  <c r="A143" i="3"/>
  <c r="U143" i="3" s="1"/>
  <c r="Q142" i="3"/>
  <c r="P142" i="3"/>
  <c r="O142" i="3"/>
  <c r="N142" i="3"/>
  <c r="M142" i="3"/>
  <c r="K142" i="3"/>
  <c r="J142" i="3"/>
  <c r="A142" i="3"/>
  <c r="U142" i="3" s="1"/>
  <c r="Q141" i="3"/>
  <c r="P141" i="3"/>
  <c r="O141" i="3"/>
  <c r="N141" i="3"/>
  <c r="S141" i="3"/>
  <c r="M141" i="3"/>
  <c r="K141" i="3"/>
  <c r="J141" i="3"/>
  <c r="A141" i="3"/>
  <c r="U141" i="3" s="1"/>
  <c r="Q140" i="3"/>
  <c r="P140" i="3"/>
  <c r="O140" i="3"/>
  <c r="N140" i="3"/>
  <c r="M140" i="3"/>
  <c r="K140" i="3"/>
  <c r="J140" i="3"/>
  <c r="A140" i="3"/>
  <c r="U140" i="3" s="1"/>
  <c r="Q139" i="3"/>
  <c r="P139" i="3"/>
  <c r="O139" i="3"/>
  <c r="N139" i="3"/>
  <c r="S139" i="3"/>
  <c r="M139" i="3"/>
  <c r="K139" i="3"/>
  <c r="J139" i="3"/>
  <c r="A139" i="3"/>
  <c r="U139" i="3" s="1"/>
  <c r="Q138" i="3"/>
  <c r="P138" i="3"/>
  <c r="O138" i="3"/>
  <c r="N138" i="3"/>
  <c r="M138" i="3"/>
  <c r="K138" i="3"/>
  <c r="J138" i="3"/>
  <c r="A138" i="3"/>
  <c r="U138" i="3" s="1"/>
  <c r="Q137" i="3"/>
  <c r="P137" i="3"/>
  <c r="O137" i="3"/>
  <c r="N137" i="3"/>
  <c r="M137" i="3"/>
  <c r="K137" i="3"/>
  <c r="J137" i="3"/>
  <c r="A137" i="3"/>
  <c r="U137" i="3" s="1"/>
  <c r="Q136" i="3"/>
  <c r="P136" i="3"/>
  <c r="O136" i="3"/>
  <c r="N136" i="3"/>
  <c r="M136" i="3"/>
  <c r="K136" i="3"/>
  <c r="J136" i="3"/>
  <c r="A136" i="3"/>
  <c r="U136" i="3" s="1"/>
  <c r="Q135" i="3"/>
  <c r="P135" i="3"/>
  <c r="O135" i="3"/>
  <c r="N135" i="3"/>
  <c r="M135" i="3"/>
  <c r="K135" i="3"/>
  <c r="J135" i="3"/>
  <c r="A135" i="3"/>
  <c r="U135" i="3" s="1"/>
  <c r="Q134" i="3"/>
  <c r="P134" i="3"/>
  <c r="O134" i="3"/>
  <c r="N134" i="3"/>
  <c r="M134" i="3"/>
  <c r="K134" i="3"/>
  <c r="J134" i="3"/>
  <c r="A134" i="3"/>
  <c r="U134" i="3" s="1"/>
  <c r="Q133" i="3"/>
  <c r="P133" i="3"/>
  <c r="O133" i="3"/>
  <c r="N133" i="3"/>
  <c r="M133" i="3"/>
  <c r="K133" i="3"/>
  <c r="J133" i="3"/>
  <c r="A133" i="3"/>
  <c r="U133" i="3" s="1"/>
  <c r="Q132" i="3"/>
  <c r="P132" i="3"/>
  <c r="O132" i="3"/>
  <c r="N132" i="3"/>
  <c r="M132" i="3"/>
  <c r="K132" i="3"/>
  <c r="J132" i="3"/>
  <c r="A132" i="3"/>
  <c r="U132" i="3" s="1"/>
  <c r="Q131" i="3"/>
  <c r="P131" i="3"/>
  <c r="O131" i="3"/>
  <c r="N131" i="3"/>
  <c r="S131" i="3"/>
  <c r="M131" i="3"/>
  <c r="K131" i="3"/>
  <c r="J131" i="3"/>
  <c r="A131" i="3"/>
  <c r="U131" i="3" s="1"/>
  <c r="Q130" i="3"/>
  <c r="P130" i="3"/>
  <c r="O130" i="3"/>
  <c r="N130" i="3"/>
  <c r="M130" i="3"/>
  <c r="K130" i="3"/>
  <c r="J130" i="3"/>
  <c r="A130" i="3"/>
  <c r="U130" i="3" s="1"/>
  <c r="Q129" i="3"/>
  <c r="P129" i="3"/>
  <c r="O129" i="3"/>
  <c r="N129" i="3"/>
  <c r="S129" i="3"/>
  <c r="M129" i="3"/>
  <c r="K129" i="3"/>
  <c r="J129" i="3"/>
  <c r="A129" i="3"/>
  <c r="U129" i="3" s="1"/>
  <c r="Q128" i="3"/>
  <c r="P128" i="3"/>
  <c r="O128" i="3"/>
  <c r="N128" i="3"/>
  <c r="S128" i="3"/>
  <c r="M128" i="3"/>
  <c r="K128" i="3"/>
  <c r="J128" i="3"/>
  <c r="A128" i="3"/>
  <c r="U128" i="3" s="1"/>
  <c r="Q127" i="3"/>
  <c r="P127" i="3"/>
  <c r="O127" i="3"/>
  <c r="N127" i="3"/>
  <c r="M127" i="3"/>
  <c r="K127" i="3"/>
  <c r="J127" i="3"/>
  <c r="A127" i="3"/>
  <c r="U127" i="3" s="1"/>
  <c r="Q126" i="3"/>
  <c r="P126" i="3"/>
  <c r="O126" i="3"/>
  <c r="N126" i="3"/>
  <c r="M126" i="3"/>
  <c r="K126" i="3"/>
  <c r="J126" i="3"/>
  <c r="A126" i="3"/>
  <c r="U126" i="3" s="1"/>
  <c r="Q125" i="3"/>
  <c r="P125" i="3"/>
  <c r="O125" i="3"/>
  <c r="N125" i="3"/>
  <c r="M125" i="3"/>
  <c r="K125" i="3"/>
  <c r="J125" i="3"/>
  <c r="A125" i="3"/>
  <c r="U125" i="3" s="1"/>
  <c r="Q124" i="3"/>
  <c r="P124" i="3"/>
  <c r="O124" i="3"/>
  <c r="N124" i="3"/>
  <c r="M124" i="3"/>
  <c r="K124" i="3"/>
  <c r="J124" i="3"/>
  <c r="A124" i="3"/>
  <c r="U124" i="3" s="1"/>
  <c r="Q123" i="3"/>
  <c r="P123" i="3"/>
  <c r="O123" i="3"/>
  <c r="N123" i="3"/>
  <c r="S123" i="3"/>
  <c r="M123" i="3"/>
  <c r="K123" i="3"/>
  <c r="J123" i="3"/>
  <c r="A123" i="3"/>
  <c r="U123" i="3" s="1"/>
  <c r="Q122" i="3"/>
  <c r="P122" i="3"/>
  <c r="O122" i="3"/>
  <c r="N122" i="3"/>
  <c r="M122" i="3"/>
  <c r="K122" i="3"/>
  <c r="J122" i="3"/>
  <c r="A122" i="3"/>
  <c r="U122" i="3" s="1"/>
  <c r="Q121" i="3"/>
  <c r="P121" i="3"/>
  <c r="O121" i="3"/>
  <c r="N121" i="3"/>
  <c r="M121" i="3"/>
  <c r="K121" i="3"/>
  <c r="J121" i="3"/>
  <c r="A121" i="3"/>
  <c r="U121" i="3" s="1"/>
  <c r="Q120" i="3"/>
  <c r="P120" i="3"/>
  <c r="O120" i="3"/>
  <c r="N120" i="3"/>
  <c r="M120" i="3"/>
  <c r="K120" i="3"/>
  <c r="J120" i="3"/>
  <c r="A120" i="3"/>
  <c r="U120" i="3" s="1"/>
  <c r="Q119" i="3"/>
  <c r="P119" i="3"/>
  <c r="O119" i="3"/>
  <c r="N119" i="3"/>
  <c r="S119" i="3"/>
  <c r="M119" i="3"/>
  <c r="K119" i="3"/>
  <c r="J119" i="3"/>
  <c r="A119" i="3"/>
  <c r="U119" i="3" s="1"/>
  <c r="Q118" i="3"/>
  <c r="P118" i="3"/>
  <c r="O118" i="3"/>
  <c r="N118" i="3"/>
  <c r="M118" i="3"/>
  <c r="K118" i="3"/>
  <c r="J118" i="3"/>
  <c r="A118" i="3"/>
  <c r="U118" i="3" s="1"/>
  <c r="Q117" i="3"/>
  <c r="P117" i="3"/>
  <c r="O117" i="3"/>
  <c r="N117" i="3"/>
  <c r="S117" i="3"/>
  <c r="M117" i="3"/>
  <c r="K117" i="3"/>
  <c r="J117" i="3"/>
  <c r="A117" i="3"/>
  <c r="U117" i="3" s="1"/>
  <c r="Q116" i="3"/>
  <c r="P116" i="3"/>
  <c r="O116" i="3"/>
  <c r="N116" i="3"/>
  <c r="M116" i="3"/>
  <c r="K116" i="3"/>
  <c r="J116" i="3"/>
  <c r="A116" i="3"/>
  <c r="U116" i="3" s="1"/>
  <c r="Q115" i="3"/>
  <c r="P115" i="3"/>
  <c r="O115" i="3"/>
  <c r="N115" i="3"/>
  <c r="M115" i="3"/>
  <c r="K115" i="3"/>
  <c r="J115" i="3"/>
  <c r="A115" i="3"/>
  <c r="U115" i="3" s="1"/>
  <c r="Q114" i="3"/>
  <c r="P114" i="3"/>
  <c r="O114" i="3"/>
  <c r="N114" i="3"/>
  <c r="M114" i="3"/>
  <c r="K114" i="3"/>
  <c r="J114" i="3"/>
  <c r="A114" i="3"/>
  <c r="U114" i="3" s="1"/>
  <c r="Q113" i="3"/>
  <c r="P113" i="3"/>
  <c r="O113" i="3"/>
  <c r="N113" i="3"/>
  <c r="S113" i="3"/>
  <c r="M113" i="3"/>
  <c r="K113" i="3"/>
  <c r="J113" i="3"/>
  <c r="A113" i="3"/>
  <c r="U113" i="3" s="1"/>
  <c r="Q112" i="3"/>
  <c r="P112" i="3"/>
  <c r="O112" i="3"/>
  <c r="N112" i="3"/>
  <c r="M112" i="3"/>
  <c r="K112" i="3"/>
  <c r="J112" i="3"/>
  <c r="A112" i="3"/>
  <c r="U112" i="3" s="1"/>
  <c r="A20" i="7"/>
  <c r="A19" i="7"/>
  <c r="A18" i="7"/>
  <c r="A17" i="7"/>
  <c r="A16" i="7"/>
  <c r="A15" i="7"/>
  <c r="A14" i="7"/>
  <c r="A13" i="7"/>
  <c r="A12" i="7"/>
  <c r="A11" i="7"/>
  <c r="A10" i="7"/>
  <c r="A9" i="7"/>
  <c r="A8" i="7"/>
  <c r="A7" i="7"/>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L311" i="4"/>
  <c r="D308" i="4"/>
  <c r="I307" i="4"/>
  <c r="E304" i="4"/>
  <c r="G303" i="4"/>
  <c r="E301" i="4"/>
  <c r="D300" i="4"/>
  <c r="G299" i="4"/>
  <c r="I297" i="4"/>
  <c r="M295" i="4"/>
  <c r="D292" i="4"/>
  <c r="L291" i="4"/>
  <c r="L290" i="4"/>
  <c r="E288" i="4"/>
  <c r="M287" i="4"/>
  <c r="J286" i="4"/>
  <c r="H283" i="4"/>
  <c r="E281" i="4"/>
  <c r="M280" i="4"/>
  <c r="F276" i="4"/>
  <c r="F275" i="4"/>
  <c r="M270" i="4"/>
  <c r="M267" i="4"/>
  <c r="J265" i="4"/>
  <c r="F264" i="4"/>
  <c r="C261" i="4"/>
  <c r="F260" i="4"/>
  <c r="I257" i="4"/>
  <c r="M256" i="4"/>
  <c r="G254" i="4"/>
  <c r="I253" i="4"/>
  <c r="C250" i="4"/>
  <c r="D248" i="4"/>
  <c r="I247" i="4"/>
  <c r="G246" i="4"/>
  <c r="L245" i="4"/>
  <c r="M243" i="4"/>
  <c r="C242" i="4"/>
  <c r="I242" i="4"/>
  <c r="J241" i="4"/>
  <c r="M239" i="4"/>
  <c r="M237" i="4"/>
  <c r="F236" i="4"/>
  <c r="I235" i="4"/>
  <c r="G234" i="4"/>
  <c r="J233" i="4"/>
  <c r="J232" i="4"/>
  <c r="L230" i="4"/>
  <c r="D229" i="4"/>
  <c r="F228" i="4"/>
  <c r="C227" i="4"/>
  <c r="M226" i="4"/>
  <c r="H225" i="4"/>
  <c r="C218" i="4"/>
  <c r="M213" i="4"/>
  <c r="G210" i="4"/>
  <c r="I209" i="4"/>
  <c r="J207" i="4"/>
  <c r="D206" i="4"/>
  <c r="M205" i="4"/>
  <c r="I203" i="4"/>
  <c r="E202" i="4"/>
  <c r="C201" i="4"/>
  <c r="C198" i="4"/>
  <c r="H197" i="4"/>
  <c r="L196" i="4"/>
  <c r="H194" i="4"/>
  <c r="D193" i="4"/>
  <c r="E192" i="4"/>
  <c r="L189" i="4"/>
  <c r="H188" i="4"/>
  <c r="J186" i="4"/>
  <c r="J185" i="4"/>
  <c r="E184" i="4"/>
  <c r="I182" i="4"/>
  <c r="H180" i="4"/>
  <c r="F179" i="4"/>
  <c r="M178" i="4"/>
  <c r="C175" i="4"/>
  <c r="F173" i="4"/>
  <c r="C170" i="4"/>
  <c r="F169" i="4"/>
  <c r="C165" i="4"/>
  <c r="G162" i="4"/>
  <c r="L160" i="4"/>
  <c r="G158" i="4"/>
  <c r="L156" i="4"/>
  <c r="H154" i="4"/>
  <c r="L152" i="4"/>
  <c r="F150" i="4"/>
  <c r="I146" i="4"/>
  <c r="H144" i="4"/>
  <c r="L142" i="4"/>
  <c r="F141" i="4"/>
  <c r="E139" i="4"/>
  <c r="G138" i="4"/>
  <c r="L137" i="4"/>
  <c r="H136" i="4"/>
  <c r="F135" i="4"/>
  <c r="F133" i="4"/>
  <c r="I129" i="4"/>
  <c r="G128" i="4"/>
  <c r="E126" i="4"/>
  <c r="H125" i="4"/>
  <c r="G124" i="4"/>
  <c r="D123" i="4"/>
  <c r="L122" i="4"/>
  <c r="C121" i="4"/>
  <c r="G117" i="4"/>
  <c r="C116" i="4"/>
  <c r="L114" i="4"/>
  <c r="C113" i="4"/>
  <c r="L110" i="4"/>
  <c r="D109" i="4"/>
  <c r="E108" i="4"/>
  <c r="E103" i="4"/>
  <c r="F102" i="4"/>
  <c r="E99" i="4"/>
  <c r="C98" i="4"/>
  <c r="I97" i="4"/>
  <c r="H92" i="4"/>
  <c r="I91" i="4"/>
  <c r="F90" i="4"/>
  <c r="J89" i="4"/>
  <c r="G88" i="4"/>
  <c r="J87" i="4"/>
  <c r="M86" i="4"/>
  <c r="H85" i="4"/>
  <c r="G82" i="4"/>
  <c r="I81" i="4"/>
  <c r="C78" i="4"/>
  <c r="I77" i="4"/>
  <c r="D71" i="4"/>
  <c r="G69" i="4"/>
  <c r="E67" i="4"/>
  <c r="F66" i="4"/>
  <c r="G65" i="4"/>
  <c r="C64" i="4"/>
  <c r="F61" i="4"/>
  <c r="H60" i="4"/>
  <c r="D59" i="4"/>
  <c r="L58" i="4"/>
  <c r="F55" i="4"/>
  <c r="G53" i="4"/>
  <c r="M52" i="4"/>
  <c r="G51" i="4"/>
  <c r="D46" i="4"/>
  <c r="G45" i="4"/>
  <c r="E43" i="4"/>
  <c r="M42" i="4"/>
  <c r="D41" i="4"/>
  <c r="J40" i="4"/>
  <c r="C39" i="4"/>
  <c r="F38" i="4"/>
  <c r="L37" i="4"/>
  <c r="I34" i="4"/>
  <c r="C33" i="4"/>
  <c r="M31" i="4"/>
  <c r="F30" i="4"/>
  <c r="F29" i="4"/>
  <c r="L25" i="4"/>
  <c r="L21" i="4"/>
  <c r="F17" i="4"/>
  <c r="F14" i="4"/>
  <c r="C12" i="4"/>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M242" i="4"/>
  <c r="L194" i="4"/>
  <c r="AJ311" i="4"/>
  <c r="AJ310" i="4"/>
  <c r="AJ309" i="4"/>
  <c r="AJ308" i="4"/>
  <c r="AJ307" i="4"/>
  <c r="AJ306" i="4"/>
  <c r="AJ305" i="4"/>
  <c r="AJ304" i="4"/>
  <c r="AJ303" i="4"/>
  <c r="AJ302" i="4"/>
  <c r="AJ301" i="4"/>
  <c r="AJ300" i="4"/>
  <c r="AJ299" i="4"/>
  <c r="AJ298" i="4"/>
  <c r="AJ297" i="4"/>
  <c r="AJ296" i="4"/>
  <c r="AJ295" i="4"/>
  <c r="AJ294" i="4"/>
  <c r="AJ293" i="4"/>
  <c r="AJ292" i="4"/>
  <c r="AJ291" i="4"/>
  <c r="AJ290" i="4"/>
  <c r="AJ289" i="4"/>
  <c r="AJ288" i="4"/>
  <c r="AJ287" i="4"/>
  <c r="AJ286" i="4"/>
  <c r="AJ285" i="4"/>
  <c r="AJ284" i="4"/>
  <c r="AJ283" i="4"/>
  <c r="AJ282" i="4"/>
  <c r="AJ281" i="4"/>
  <c r="AJ280" i="4"/>
  <c r="AJ279" i="4"/>
  <c r="AJ278" i="4"/>
  <c r="AJ277" i="4"/>
  <c r="AJ276" i="4"/>
  <c r="AJ275" i="4"/>
  <c r="AJ274" i="4"/>
  <c r="AJ273" i="4"/>
  <c r="AJ272" i="4"/>
  <c r="AJ271" i="4"/>
  <c r="AJ270" i="4"/>
  <c r="AJ269" i="4"/>
  <c r="AJ268" i="4"/>
  <c r="AJ267" i="4"/>
  <c r="AJ266" i="4"/>
  <c r="AJ265" i="4"/>
  <c r="AJ264" i="4"/>
  <c r="AJ263" i="4"/>
  <c r="AJ262" i="4"/>
  <c r="AJ261" i="4"/>
  <c r="AJ260" i="4"/>
  <c r="AJ259" i="4"/>
  <c r="AJ258" i="4"/>
  <c r="AJ257" i="4"/>
  <c r="AJ256" i="4"/>
  <c r="AJ255" i="4"/>
  <c r="AJ254" i="4"/>
  <c r="AJ253" i="4"/>
  <c r="AJ252" i="4"/>
  <c r="AJ251" i="4"/>
  <c r="AJ250" i="4"/>
  <c r="AJ249" i="4"/>
  <c r="AJ248" i="4"/>
  <c r="AJ247" i="4"/>
  <c r="AJ246" i="4"/>
  <c r="AJ245" i="4"/>
  <c r="AJ244" i="4"/>
  <c r="AJ243" i="4"/>
  <c r="AJ242" i="4"/>
  <c r="AJ241" i="4"/>
  <c r="AJ240" i="4"/>
  <c r="AJ239" i="4"/>
  <c r="AJ238" i="4"/>
  <c r="AJ237" i="4"/>
  <c r="AJ236" i="4"/>
  <c r="AJ235" i="4"/>
  <c r="AJ234" i="4"/>
  <c r="AJ233" i="4"/>
  <c r="AJ232" i="4"/>
  <c r="AJ231" i="4"/>
  <c r="AJ230" i="4"/>
  <c r="AJ229" i="4"/>
  <c r="AJ228" i="4"/>
  <c r="AJ227" i="4"/>
  <c r="AJ226" i="4"/>
  <c r="AJ225" i="4"/>
  <c r="AJ224" i="4"/>
  <c r="AJ223" i="4"/>
  <c r="AJ222" i="4"/>
  <c r="AJ221" i="4"/>
  <c r="AJ220" i="4"/>
  <c r="AJ219" i="4"/>
  <c r="AJ218" i="4"/>
  <c r="AJ217" i="4"/>
  <c r="AJ216" i="4"/>
  <c r="AJ215" i="4"/>
  <c r="AJ214" i="4"/>
  <c r="AJ213" i="4"/>
  <c r="AJ212" i="4"/>
  <c r="AJ211" i="4"/>
  <c r="AJ210" i="4"/>
  <c r="AJ209" i="4"/>
  <c r="AJ208" i="4"/>
  <c r="AJ207" i="4"/>
  <c r="AJ206" i="4"/>
  <c r="AJ205" i="4"/>
  <c r="AJ204" i="4"/>
  <c r="AJ203" i="4"/>
  <c r="AJ202" i="4"/>
  <c r="AJ201" i="4"/>
  <c r="AJ200" i="4"/>
  <c r="AJ199" i="4"/>
  <c r="AJ198" i="4"/>
  <c r="AJ197" i="4"/>
  <c r="AJ196" i="4"/>
  <c r="AJ195" i="4"/>
  <c r="AJ194" i="4"/>
  <c r="AJ193" i="4"/>
  <c r="AJ192" i="4"/>
  <c r="AJ191" i="4"/>
  <c r="AJ190" i="4"/>
  <c r="AJ189" i="4"/>
  <c r="AJ188" i="4"/>
  <c r="AJ187" i="4"/>
  <c r="AJ186" i="4"/>
  <c r="AJ185" i="4"/>
  <c r="AJ184" i="4"/>
  <c r="AJ183" i="4"/>
  <c r="AJ182" i="4"/>
  <c r="AJ181" i="4"/>
  <c r="AJ180" i="4"/>
  <c r="AJ179" i="4"/>
  <c r="AJ178" i="4"/>
  <c r="AJ177" i="4"/>
  <c r="AJ176" i="4"/>
  <c r="AJ175" i="4"/>
  <c r="AJ174" i="4"/>
  <c r="AJ173" i="4"/>
  <c r="AJ172" i="4"/>
  <c r="AJ171" i="4"/>
  <c r="AJ170" i="4"/>
  <c r="AJ169" i="4"/>
  <c r="AJ168" i="4"/>
  <c r="AJ167" i="4"/>
  <c r="AJ166" i="4"/>
  <c r="AJ165" i="4"/>
  <c r="AJ164" i="4"/>
  <c r="AJ163" i="4"/>
  <c r="AJ162" i="4"/>
  <c r="AJ161" i="4"/>
  <c r="AJ160" i="4"/>
  <c r="AJ159" i="4"/>
  <c r="AJ158" i="4"/>
  <c r="AJ157" i="4"/>
  <c r="AJ156" i="4"/>
  <c r="AJ155" i="4"/>
  <c r="AJ154" i="4"/>
  <c r="AJ153" i="4"/>
  <c r="AJ152" i="4"/>
  <c r="AJ151" i="4"/>
  <c r="AJ150" i="4"/>
  <c r="AJ149" i="4"/>
  <c r="AJ148" i="4"/>
  <c r="AJ147" i="4"/>
  <c r="AJ146" i="4"/>
  <c r="AJ145" i="4"/>
  <c r="AJ144" i="4"/>
  <c r="AJ143" i="4"/>
  <c r="AJ142" i="4"/>
  <c r="AJ141" i="4"/>
  <c r="AJ140" i="4"/>
  <c r="AJ139" i="4"/>
  <c r="AJ138" i="4"/>
  <c r="AJ137" i="4"/>
  <c r="AJ136" i="4"/>
  <c r="AJ135" i="4"/>
  <c r="AJ134" i="4"/>
  <c r="AJ133" i="4"/>
  <c r="AJ132" i="4"/>
  <c r="AJ131" i="4"/>
  <c r="AJ130" i="4"/>
  <c r="AJ129" i="4"/>
  <c r="AJ128" i="4"/>
  <c r="AJ127" i="4"/>
  <c r="AJ126" i="4"/>
  <c r="AJ125" i="4"/>
  <c r="AJ124" i="4"/>
  <c r="AJ123" i="4"/>
  <c r="AJ122" i="4"/>
  <c r="AJ121" i="4"/>
  <c r="AJ120" i="4"/>
  <c r="AJ119" i="4"/>
  <c r="AJ118" i="4"/>
  <c r="AJ117" i="4"/>
  <c r="AJ116" i="4"/>
  <c r="AJ115" i="4"/>
  <c r="AJ114" i="4"/>
  <c r="AJ113" i="4"/>
  <c r="AJ112" i="4"/>
  <c r="AJ111" i="4"/>
  <c r="AJ110" i="4"/>
  <c r="AJ109" i="4"/>
  <c r="AJ108" i="4"/>
  <c r="AJ107" i="4"/>
  <c r="AJ106" i="4"/>
  <c r="AJ105" i="4"/>
  <c r="AJ104" i="4"/>
  <c r="AJ103" i="4"/>
  <c r="AJ102" i="4"/>
  <c r="AJ101" i="4"/>
  <c r="AJ100" i="4"/>
  <c r="AJ99" i="4"/>
  <c r="AJ98" i="4"/>
  <c r="AJ97" i="4"/>
  <c r="AJ96" i="4"/>
  <c r="AJ95" i="4"/>
  <c r="AJ94" i="4"/>
  <c r="AJ93" i="4"/>
  <c r="AJ92" i="4"/>
  <c r="AJ91" i="4"/>
  <c r="AJ90" i="4"/>
  <c r="AJ89" i="4"/>
  <c r="AJ88" i="4"/>
  <c r="AJ87" i="4"/>
  <c r="AJ86" i="4"/>
  <c r="AJ85" i="4"/>
  <c r="AJ84" i="4"/>
  <c r="AJ83" i="4"/>
  <c r="AJ82" i="4"/>
  <c r="AJ81" i="4"/>
  <c r="AJ80" i="4"/>
  <c r="AJ79" i="4"/>
  <c r="AJ78" i="4"/>
  <c r="AJ77" i="4"/>
  <c r="AJ76" i="4"/>
  <c r="AJ75" i="4"/>
  <c r="AJ74" i="4"/>
  <c r="AJ73" i="4"/>
  <c r="AJ72" i="4"/>
  <c r="AJ71" i="4"/>
  <c r="AJ70" i="4"/>
  <c r="AJ69" i="4"/>
  <c r="AJ68" i="4"/>
  <c r="AJ67" i="4"/>
  <c r="AJ66" i="4"/>
  <c r="AJ65" i="4"/>
  <c r="AJ64" i="4"/>
  <c r="AJ63" i="4"/>
  <c r="AJ62" i="4"/>
  <c r="AJ61" i="4"/>
  <c r="AJ60" i="4"/>
  <c r="AJ59" i="4"/>
  <c r="AJ58" i="4"/>
  <c r="AJ57" i="4"/>
  <c r="AJ56" i="4"/>
  <c r="AJ55" i="4"/>
  <c r="AJ54" i="4"/>
  <c r="AJ53" i="4"/>
  <c r="AJ52" i="4"/>
  <c r="AJ51" i="4"/>
  <c r="AJ50" i="4"/>
  <c r="AJ49" i="4"/>
  <c r="AJ48" i="4"/>
  <c r="AJ47" i="4"/>
  <c r="AJ46" i="4"/>
  <c r="AJ45" i="4"/>
  <c r="AJ44" i="4"/>
  <c r="AJ43" i="4"/>
  <c r="AJ42" i="4"/>
  <c r="AJ41" i="4"/>
  <c r="AJ40" i="4"/>
  <c r="AJ39" i="4"/>
  <c r="AJ38" i="4"/>
  <c r="AJ37" i="4"/>
  <c r="AJ36" i="4"/>
  <c r="AJ35" i="4"/>
  <c r="AJ34" i="4"/>
  <c r="AJ33" i="4"/>
  <c r="AJ32" i="4"/>
  <c r="AJ31" i="4"/>
  <c r="AJ30" i="4"/>
  <c r="AJ29" i="4"/>
  <c r="AJ28" i="4"/>
  <c r="AJ27" i="4"/>
  <c r="AJ26" i="4"/>
  <c r="AJ25" i="4"/>
  <c r="AJ24" i="4"/>
  <c r="AJ23" i="4"/>
  <c r="AJ22" i="4"/>
  <c r="AJ21" i="4"/>
  <c r="AJ20" i="4"/>
  <c r="AJ19" i="4"/>
  <c r="AJ18" i="4"/>
  <c r="AJ17" i="4"/>
  <c r="AJ16" i="4"/>
  <c r="AJ15" i="4"/>
  <c r="AJ14" i="4"/>
  <c r="AJ13" i="4"/>
  <c r="A49" i="14"/>
  <c r="Z311" i="4"/>
  <c r="AH311" i="4" s="1"/>
  <c r="AB311" i="4"/>
  <c r="Z310" i="4"/>
  <c r="AH310" i="4" s="1"/>
  <c r="AB310" i="4"/>
  <c r="Z309" i="4"/>
  <c r="AH309" i="4"/>
  <c r="AB309" i="4"/>
  <c r="AI309" i="4" s="1"/>
  <c r="Z308" i="4"/>
  <c r="AH308" i="4" s="1"/>
  <c r="AB308" i="4"/>
  <c r="Z307" i="4"/>
  <c r="AI307" i="4" s="1"/>
  <c r="AB307" i="4"/>
  <c r="Z306" i="4"/>
  <c r="AH306" i="4" s="1"/>
  <c r="AB306" i="4"/>
  <c r="Z305" i="4"/>
  <c r="AB305" i="4"/>
  <c r="Z304" i="4"/>
  <c r="AH304" i="4"/>
  <c r="AB304" i="4"/>
  <c r="AI304" i="4" s="1"/>
  <c r="Z303" i="4"/>
  <c r="AH303" i="4" s="1"/>
  <c r="AB303" i="4"/>
  <c r="Z302" i="4"/>
  <c r="AH302" i="4" s="1"/>
  <c r="AB302" i="4"/>
  <c r="Z301" i="4"/>
  <c r="AH301" i="4" s="1"/>
  <c r="AB301" i="4"/>
  <c r="Z300" i="4"/>
  <c r="AH300" i="4"/>
  <c r="AB300" i="4"/>
  <c r="Z299" i="4"/>
  <c r="AH299" i="4" s="1"/>
  <c r="AB299" i="4"/>
  <c r="Z298" i="4"/>
  <c r="AB298" i="4"/>
  <c r="AI298" i="4" s="1"/>
  <c r="Z297" i="4"/>
  <c r="AH297" i="4" s="1"/>
  <c r="AB297" i="4"/>
  <c r="Z296" i="4"/>
  <c r="AB296" i="4"/>
  <c r="Z295" i="4"/>
  <c r="AH295" i="4"/>
  <c r="AB295" i="4"/>
  <c r="AI295" i="4" s="1"/>
  <c r="Z294" i="4"/>
  <c r="AH294" i="4" s="1"/>
  <c r="AB294" i="4"/>
  <c r="Z293" i="4"/>
  <c r="AH293" i="4" s="1"/>
  <c r="AB293" i="4"/>
  <c r="Z292" i="4"/>
  <c r="AB292" i="4"/>
  <c r="Z291" i="4"/>
  <c r="AH291" i="4" s="1"/>
  <c r="AB291" i="4"/>
  <c r="Z290" i="4"/>
  <c r="AH290" i="4" s="1"/>
  <c r="AB290" i="4"/>
  <c r="Z289" i="4"/>
  <c r="AH289" i="4"/>
  <c r="AB289" i="4"/>
  <c r="Z288" i="4"/>
  <c r="AH288" i="4" s="1"/>
  <c r="AB288" i="4"/>
  <c r="Z287" i="4"/>
  <c r="AH287" i="4" s="1"/>
  <c r="AB287" i="4"/>
  <c r="Z286" i="4"/>
  <c r="AB286" i="4"/>
  <c r="Z285" i="4"/>
  <c r="AB285" i="4"/>
  <c r="Z284" i="4"/>
  <c r="AH284" i="4" s="1"/>
  <c r="AB284" i="4"/>
  <c r="Z283" i="4"/>
  <c r="AH283" i="4" s="1"/>
  <c r="AB283" i="4"/>
  <c r="Z282" i="4"/>
  <c r="AH282" i="4" s="1"/>
  <c r="AB282" i="4"/>
  <c r="Z281" i="4"/>
  <c r="AH281" i="4" s="1"/>
  <c r="AB281" i="4"/>
  <c r="Z280" i="4"/>
  <c r="AH280" i="4" s="1"/>
  <c r="AB280" i="4"/>
  <c r="AG280" i="4" s="1"/>
  <c r="Z279" i="4"/>
  <c r="AH279" i="4"/>
  <c r="AB279" i="4"/>
  <c r="AI279" i="4" s="1"/>
  <c r="Z278" i="4"/>
  <c r="AH278" i="4" s="1"/>
  <c r="AB278" i="4"/>
  <c r="Z277" i="4"/>
  <c r="AH277" i="4" s="1"/>
  <c r="AB277" i="4"/>
  <c r="Z276" i="4"/>
  <c r="AB276" i="4"/>
  <c r="AI276" i="4" s="1"/>
  <c r="Z275" i="4"/>
  <c r="AB275" i="4"/>
  <c r="Z274" i="4"/>
  <c r="AB274" i="4"/>
  <c r="Z273" i="4"/>
  <c r="AH273" i="4"/>
  <c r="AB273" i="4"/>
  <c r="Z272" i="4"/>
  <c r="AH272" i="4" s="1"/>
  <c r="AB272" i="4"/>
  <c r="Z271" i="4"/>
  <c r="AH271" i="4" s="1"/>
  <c r="AB271" i="4"/>
  <c r="Z270" i="4"/>
  <c r="AH270" i="4"/>
  <c r="AB270" i="4"/>
  <c r="Z269" i="4"/>
  <c r="AH269" i="4" s="1"/>
  <c r="AB269" i="4"/>
  <c r="Z268" i="4"/>
  <c r="AH268" i="4" s="1"/>
  <c r="AB268" i="4"/>
  <c r="Z267" i="4"/>
  <c r="AH267" i="4" s="1"/>
  <c r="AB267" i="4"/>
  <c r="Z266" i="4"/>
  <c r="AH266" i="4" s="1"/>
  <c r="AB266" i="4"/>
  <c r="Z265" i="4"/>
  <c r="AH265" i="4" s="1"/>
  <c r="AB265" i="4"/>
  <c r="Z264" i="4"/>
  <c r="AB264" i="4"/>
  <c r="Z263" i="4"/>
  <c r="AH263" i="4"/>
  <c r="AB263" i="4"/>
  <c r="Z262" i="4"/>
  <c r="AB262" i="4"/>
  <c r="Z261" i="4"/>
  <c r="AH261" i="4" s="1"/>
  <c r="AB261" i="4"/>
  <c r="AI261" i="4" s="1"/>
  <c r="Z260" i="4"/>
  <c r="AH260" i="4" s="1"/>
  <c r="AB260" i="4"/>
  <c r="Z259" i="4"/>
  <c r="AG259" i="4" s="1"/>
  <c r="AH259" i="4"/>
  <c r="AB259" i="4"/>
  <c r="Z258" i="4"/>
  <c r="AH258" i="4" s="1"/>
  <c r="AB258" i="4"/>
  <c r="Z257" i="4"/>
  <c r="AH257" i="4" s="1"/>
  <c r="AB257" i="4"/>
  <c r="Z256" i="4"/>
  <c r="AH256" i="4"/>
  <c r="AB256" i="4"/>
  <c r="Z255" i="4"/>
  <c r="AB255" i="4"/>
  <c r="Z254" i="4"/>
  <c r="AH254" i="4" s="1"/>
  <c r="AB254" i="4"/>
  <c r="AG254" i="4" s="1"/>
  <c r="Z253" i="4"/>
  <c r="AH253" i="4" s="1"/>
  <c r="AB253" i="4"/>
  <c r="Z252" i="4"/>
  <c r="AH252" i="4" s="1"/>
  <c r="AB252" i="4"/>
  <c r="AI252" i="4" s="1"/>
  <c r="Z251" i="4"/>
  <c r="AH251" i="4" s="1"/>
  <c r="AB251" i="4"/>
  <c r="Z250" i="4"/>
  <c r="AB250" i="4"/>
  <c r="Z249" i="4"/>
  <c r="AH249" i="4" s="1"/>
  <c r="AB249" i="4"/>
  <c r="Z248" i="4"/>
  <c r="AH248" i="4" s="1"/>
  <c r="AB248" i="4"/>
  <c r="AG248" i="4" s="1"/>
  <c r="Z247" i="4"/>
  <c r="AB247" i="4"/>
  <c r="Z246" i="4"/>
  <c r="AH246" i="4" s="1"/>
  <c r="AB246" i="4"/>
  <c r="AI246" i="4" s="1"/>
  <c r="Z245" i="4"/>
  <c r="AH245" i="4" s="1"/>
  <c r="AB245" i="4"/>
  <c r="Z244" i="4"/>
  <c r="AH244" i="4" s="1"/>
  <c r="AB244" i="4"/>
  <c r="Z243" i="4"/>
  <c r="AH243" i="4" s="1"/>
  <c r="AB243" i="4"/>
  <c r="Z242" i="4"/>
  <c r="AB242" i="4"/>
  <c r="Z241" i="4"/>
  <c r="AH241" i="4" s="1"/>
  <c r="AB241" i="4"/>
  <c r="Z240" i="4"/>
  <c r="AH240" i="4" s="1"/>
  <c r="AB240" i="4"/>
  <c r="Z239" i="4"/>
  <c r="AH239" i="4" s="1"/>
  <c r="AB239" i="4"/>
  <c r="Z238" i="4"/>
  <c r="AH238" i="4"/>
  <c r="AB238" i="4"/>
  <c r="AG238" i="4" s="1"/>
  <c r="Z237" i="4"/>
  <c r="AH237" i="4" s="1"/>
  <c r="AB237" i="4"/>
  <c r="AG237" i="4" s="1"/>
  <c r="Z236" i="4"/>
  <c r="AB236" i="4"/>
  <c r="Z235" i="4"/>
  <c r="AH235" i="4"/>
  <c r="AB235" i="4"/>
  <c r="Z234" i="4"/>
  <c r="AH234" i="4" s="1"/>
  <c r="AB234" i="4"/>
  <c r="Z233" i="4"/>
  <c r="AI233" i="4" s="1"/>
  <c r="AH233" i="4"/>
  <c r="AB233" i="4"/>
  <c r="Z232" i="4"/>
  <c r="AH232" i="4" s="1"/>
  <c r="AB232" i="4"/>
  <c r="Z231" i="4"/>
  <c r="AB231" i="4"/>
  <c r="Z230" i="4"/>
  <c r="AH230" i="4" s="1"/>
  <c r="AB230" i="4"/>
  <c r="Z229" i="4"/>
  <c r="AH229" i="4" s="1"/>
  <c r="AB229" i="4"/>
  <c r="Z228" i="4"/>
  <c r="AB228" i="4"/>
  <c r="Z227" i="4"/>
  <c r="AH227" i="4" s="1"/>
  <c r="AB227" i="4"/>
  <c r="Z226" i="4"/>
  <c r="AH226" i="4" s="1"/>
  <c r="AB226" i="4"/>
  <c r="Z225" i="4"/>
  <c r="AH225" i="4"/>
  <c r="AB225" i="4"/>
  <c r="AG225" i="4" s="1"/>
  <c r="Z224" i="4"/>
  <c r="AH224" i="4" s="1"/>
  <c r="AB224" i="4"/>
  <c r="Z223" i="4"/>
  <c r="AH223" i="4"/>
  <c r="AB223" i="4"/>
  <c r="AG223" i="4" s="1"/>
  <c r="Z222" i="4"/>
  <c r="AB222" i="4"/>
  <c r="Z221" i="4"/>
  <c r="AH221" i="4" s="1"/>
  <c r="AB221" i="4"/>
  <c r="Z220" i="4"/>
  <c r="AH220" i="4"/>
  <c r="AB220" i="4"/>
  <c r="AI220" i="4" s="1"/>
  <c r="Z219" i="4"/>
  <c r="AH219" i="4" s="1"/>
  <c r="AB219" i="4"/>
  <c r="Z218" i="4"/>
  <c r="AB218" i="4"/>
  <c r="AG218" i="4" s="1"/>
  <c r="Z217" i="4"/>
  <c r="AB217" i="4"/>
  <c r="Z216" i="4"/>
  <c r="AH216" i="4" s="1"/>
  <c r="AB216" i="4"/>
  <c r="Z215" i="4"/>
  <c r="AH215" i="4" s="1"/>
  <c r="AB215" i="4"/>
  <c r="Z214" i="4"/>
  <c r="AB214" i="4"/>
  <c r="Z213" i="4"/>
  <c r="AH213" i="4" s="1"/>
  <c r="AB213" i="4"/>
  <c r="AG213" i="4" s="1"/>
  <c r="Z212" i="4"/>
  <c r="AB212" i="4"/>
  <c r="Z211" i="4"/>
  <c r="AH211" i="4" s="1"/>
  <c r="AB211" i="4"/>
  <c r="Z210" i="4"/>
  <c r="AH210" i="4" s="1"/>
  <c r="AB210" i="4"/>
  <c r="Z209" i="4"/>
  <c r="AH209" i="4" s="1"/>
  <c r="AB209" i="4"/>
  <c r="Z208" i="4"/>
  <c r="AH208" i="4" s="1"/>
  <c r="AB208" i="4"/>
  <c r="Z207" i="4"/>
  <c r="AH207" i="4" s="1"/>
  <c r="AB207" i="4"/>
  <c r="Z206" i="4"/>
  <c r="AH206" i="4" s="1"/>
  <c r="AB206" i="4"/>
  <c r="Z205" i="4"/>
  <c r="AH205" i="4" s="1"/>
  <c r="AB205" i="4"/>
  <c r="Z204" i="4"/>
  <c r="AH204" i="4" s="1"/>
  <c r="AB204" i="4"/>
  <c r="Z203" i="4"/>
  <c r="AH203" i="4" s="1"/>
  <c r="AB203" i="4"/>
  <c r="Z202" i="4"/>
  <c r="AB202" i="4"/>
  <c r="Z201" i="4"/>
  <c r="AH201" i="4" s="1"/>
  <c r="AB201" i="4"/>
  <c r="AI201" i="4" s="1"/>
  <c r="Z200" i="4"/>
  <c r="AH200" i="4" s="1"/>
  <c r="AB200" i="4"/>
  <c r="Z199" i="4"/>
  <c r="AH199" i="4" s="1"/>
  <c r="AB199" i="4"/>
  <c r="Z198" i="4"/>
  <c r="AH198" i="4" s="1"/>
  <c r="AB198" i="4"/>
  <c r="Z197" i="4"/>
  <c r="AH197" i="4" s="1"/>
  <c r="AB197" i="4"/>
  <c r="Z196" i="4"/>
  <c r="AB196" i="4"/>
  <c r="Z195" i="4"/>
  <c r="AH195" i="4"/>
  <c r="AB195" i="4"/>
  <c r="Z194" i="4"/>
  <c r="AH194" i="4" s="1"/>
  <c r="AB194" i="4"/>
  <c r="Z193" i="4"/>
  <c r="AH193" i="4" s="1"/>
  <c r="AB193" i="4"/>
  <c r="Z192" i="4"/>
  <c r="AH192" i="4" s="1"/>
  <c r="AB192" i="4"/>
  <c r="Z191" i="4"/>
  <c r="AH191" i="4" s="1"/>
  <c r="AB191" i="4"/>
  <c r="Z190" i="4"/>
  <c r="AH190" i="4" s="1"/>
  <c r="AB190" i="4"/>
  <c r="Z189" i="4"/>
  <c r="AH189" i="4" s="1"/>
  <c r="AB189" i="4"/>
  <c r="Z188" i="4"/>
  <c r="AH188" i="4" s="1"/>
  <c r="AB188" i="4"/>
  <c r="Z187" i="4"/>
  <c r="AH187" i="4" s="1"/>
  <c r="AB187" i="4"/>
  <c r="Z186" i="4"/>
  <c r="AH186" i="4" s="1"/>
  <c r="AB186" i="4"/>
  <c r="Z185" i="4"/>
  <c r="AH185" i="4" s="1"/>
  <c r="AB185" i="4"/>
  <c r="Z184" i="4"/>
  <c r="AH184" i="4" s="1"/>
  <c r="AB184" i="4"/>
  <c r="AG184" i="4" s="1"/>
  <c r="Z183" i="4"/>
  <c r="AB183" i="4"/>
  <c r="Z182" i="4"/>
  <c r="AH182" i="4" s="1"/>
  <c r="AB182" i="4"/>
  <c r="Z181" i="4"/>
  <c r="AH181" i="4" s="1"/>
  <c r="AB181" i="4"/>
  <c r="Z180" i="4"/>
  <c r="AH180" i="4"/>
  <c r="AB180" i="4"/>
  <c r="Z179" i="4"/>
  <c r="AH179" i="4" s="1"/>
  <c r="AB179" i="4"/>
  <c r="Z178" i="4"/>
  <c r="AH178" i="4" s="1"/>
  <c r="AB178" i="4"/>
  <c r="Z177" i="4"/>
  <c r="AH177" i="4"/>
  <c r="AB177" i="4"/>
  <c r="Z176" i="4"/>
  <c r="AB176" i="4"/>
  <c r="Z175" i="4"/>
  <c r="AH175" i="4" s="1"/>
  <c r="AB175" i="4"/>
  <c r="Z174" i="4"/>
  <c r="AH174" i="4" s="1"/>
  <c r="AB174" i="4"/>
  <c r="Z173" i="4"/>
  <c r="AH173" i="4"/>
  <c r="AB173" i="4"/>
  <c r="Z172" i="4"/>
  <c r="AH172" i="4" s="1"/>
  <c r="AB172" i="4"/>
  <c r="Z171" i="4"/>
  <c r="AH171" i="4" s="1"/>
  <c r="AB171" i="4"/>
  <c r="Z170" i="4"/>
  <c r="AH170" i="4" s="1"/>
  <c r="AB170" i="4"/>
  <c r="Z169" i="4"/>
  <c r="AH169" i="4" s="1"/>
  <c r="AB169" i="4"/>
  <c r="Z168" i="4"/>
  <c r="AH168" i="4" s="1"/>
  <c r="AB168" i="4"/>
  <c r="Z167" i="4"/>
  <c r="AB167" i="4"/>
  <c r="Z166" i="4"/>
  <c r="AH166" i="4"/>
  <c r="AB166" i="4"/>
  <c r="Z165" i="4"/>
  <c r="AH165" i="4" s="1"/>
  <c r="AB165" i="4"/>
  <c r="AG165" i="4" s="1"/>
  <c r="Z164" i="4"/>
  <c r="AH164" i="4" s="1"/>
  <c r="AB164" i="4"/>
  <c r="Z163" i="4"/>
  <c r="AH163" i="4"/>
  <c r="AB163" i="4"/>
  <c r="Z162" i="4"/>
  <c r="AH162" i="4" s="1"/>
  <c r="AB162" i="4"/>
  <c r="Z161" i="4"/>
  <c r="AH161" i="4" s="1"/>
  <c r="AB161" i="4"/>
  <c r="Z160" i="4"/>
  <c r="AH160" i="4" s="1"/>
  <c r="AB160" i="4"/>
  <c r="Z159" i="4"/>
  <c r="AH159" i="4" s="1"/>
  <c r="AB159" i="4"/>
  <c r="Z158" i="4"/>
  <c r="AH158" i="4" s="1"/>
  <c r="AB158" i="4"/>
  <c r="Z157" i="4"/>
  <c r="AH157" i="4"/>
  <c r="AB157" i="4"/>
  <c r="Z156" i="4"/>
  <c r="AB156" i="4"/>
  <c r="Z155" i="4"/>
  <c r="AH155" i="4" s="1"/>
  <c r="AB155" i="4"/>
  <c r="Z154" i="4"/>
  <c r="AH154" i="4" s="1"/>
  <c r="AB154" i="4"/>
  <c r="AG154" i="4" s="1"/>
  <c r="Z153" i="4"/>
  <c r="AH153" i="4" s="1"/>
  <c r="AB153" i="4"/>
  <c r="Z152" i="4"/>
  <c r="AH152" i="4" s="1"/>
  <c r="AB152" i="4"/>
  <c r="AI152" i="4" s="1"/>
  <c r="Z151" i="4"/>
  <c r="AH151" i="4" s="1"/>
  <c r="AB151" i="4"/>
  <c r="Z150" i="4"/>
  <c r="AB150" i="4"/>
  <c r="Z149" i="4"/>
  <c r="AH149" i="4" s="1"/>
  <c r="AB149" i="4"/>
  <c r="Z148" i="4"/>
  <c r="AH148" i="4" s="1"/>
  <c r="AB148" i="4"/>
  <c r="Z147" i="4"/>
  <c r="AH147" i="4"/>
  <c r="AB147" i="4"/>
  <c r="Z146" i="4"/>
  <c r="AH146" i="4" s="1"/>
  <c r="AB146" i="4"/>
  <c r="Z145" i="4"/>
  <c r="AH145" i="4" s="1"/>
  <c r="AB145" i="4"/>
  <c r="Z144" i="4"/>
  <c r="AH144" i="4" s="1"/>
  <c r="AB144" i="4"/>
  <c r="Z143" i="4"/>
  <c r="AH143" i="4" s="1"/>
  <c r="AB143" i="4"/>
  <c r="AG143" i="4" s="1"/>
  <c r="Z142" i="4"/>
  <c r="AH142" i="4" s="1"/>
  <c r="AB142" i="4"/>
  <c r="Z141" i="4"/>
  <c r="AH141" i="4" s="1"/>
  <c r="AB141" i="4"/>
  <c r="Z140" i="4"/>
  <c r="AB140" i="4"/>
  <c r="Z139" i="4"/>
  <c r="AB139" i="4"/>
  <c r="Z138" i="4"/>
  <c r="AB138" i="4"/>
  <c r="Z137" i="4"/>
  <c r="AH137" i="4" s="1"/>
  <c r="AB137" i="4"/>
  <c r="Z136" i="4"/>
  <c r="AH136" i="4" s="1"/>
  <c r="AB136" i="4"/>
  <c r="Z135" i="4"/>
  <c r="AB135" i="4"/>
  <c r="Z134" i="4"/>
  <c r="AH134" i="4"/>
  <c r="AB134" i="4"/>
  <c r="AI134" i="4" s="1"/>
  <c r="Z133" i="4"/>
  <c r="AH133" i="4" s="1"/>
  <c r="AB133" i="4"/>
  <c r="Z132" i="4"/>
  <c r="AH132" i="4"/>
  <c r="AB132" i="4"/>
  <c r="Z131" i="4"/>
  <c r="AH131" i="4" s="1"/>
  <c r="AB131" i="4"/>
  <c r="Z130" i="4"/>
  <c r="AB130" i="4"/>
  <c r="Z129" i="4"/>
  <c r="AB129" i="4"/>
  <c r="AG129" i="4" s="1"/>
  <c r="Z128" i="4"/>
  <c r="AB128" i="4"/>
  <c r="Z127" i="4"/>
  <c r="AH127" i="4" s="1"/>
  <c r="AB127" i="4"/>
  <c r="Z126" i="4"/>
  <c r="AH126" i="4" s="1"/>
  <c r="AB126" i="4"/>
  <c r="Z125" i="4"/>
  <c r="AH125" i="4" s="1"/>
  <c r="AB125" i="4"/>
  <c r="AG125" i="4" s="1"/>
  <c r="Z124" i="4"/>
  <c r="AH124" i="4"/>
  <c r="AB124" i="4"/>
  <c r="AI124" i="4" s="1"/>
  <c r="Z123" i="4"/>
  <c r="AH123" i="4" s="1"/>
  <c r="AB123" i="4"/>
  <c r="Z122" i="4"/>
  <c r="AH122" i="4" s="1"/>
  <c r="AB122" i="4"/>
  <c r="Z121" i="4"/>
  <c r="AH121" i="4" s="1"/>
  <c r="AB121" i="4"/>
  <c r="Z120" i="4"/>
  <c r="AH120" i="4" s="1"/>
  <c r="AB120" i="4"/>
  <c r="Z119" i="4"/>
  <c r="AB119" i="4"/>
  <c r="Z118" i="4"/>
  <c r="AB118" i="4"/>
  <c r="Z117" i="4"/>
  <c r="AH117" i="4" s="1"/>
  <c r="AB117" i="4"/>
  <c r="Z116" i="4"/>
  <c r="AH116" i="4" s="1"/>
  <c r="AB116" i="4"/>
  <c r="Z115" i="4"/>
  <c r="AB115" i="4"/>
  <c r="Z114" i="4"/>
  <c r="AG114" i="4" s="1"/>
  <c r="AH114" i="4"/>
  <c r="AB114" i="4"/>
  <c r="Z113" i="4"/>
  <c r="AB113" i="4"/>
  <c r="Z112" i="4"/>
  <c r="AB112" i="4"/>
  <c r="Z111" i="4"/>
  <c r="AH111" i="4" s="1"/>
  <c r="AB111" i="4"/>
  <c r="Z110" i="4"/>
  <c r="AH110" i="4" s="1"/>
  <c r="AB110" i="4"/>
  <c r="Z109" i="4"/>
  <c r="AH109" i="4"/>
  <c r="AB109" i="4"/>
  <c r="AI109" i="4" s="1"/>
  <c r="Z108" i="4"/>
  <c r="AH108" i="4"/>
  <c r="AB108" i="4"/>
  <c r="AI108" i="4" s="1"/>
  <c r="Z107" i="4"/>
  <c r="AB107" i="4"/>
  <c r="Z106" i="4"/>
  <c r="AH106" i="4"/>
  <c r="AB106" i="4"/>
  <c r="Z105" i="4"/>
  <c r="AB105" i="4"/>
  <c r="Z104" i="4"/>
  <c r="AH104" i="4" s="1"/>
  <c r="AB104" i="4"/>
  <c r="Z103" i="4"/>
  <c r="AH103" i="4" s="1"/>
  <c r="AB103" i="4"/>
  <c r="AI103" i="4" s="1"/>
  <c r="Z102" i="4"/>
  <c r="AB102" i="4"/>
  <c r="Z101" i="4"/>
  <c r="AH101" i="4"/>
  <c r="AB101" i="4"/>
  <c r="AI101" i="4" s="1"/>
  <c r="Z100" i="4"/>
  <c r="AB100" i="4"/>
  <c r="Z99" i="4"/>
  <c r="AH99" i="4" s="1"/>
  <c r="AB99" i="4"/>
  <c r="Z98" i="4"/>
  <c r="AB98" i="4"/>
  <c r="Z97" i="4"/>
  <c r="AB97" i="4"/>
  <c r="Z96" i="4"/>
  <c r="AH96" i="4" s="1"/>
  <c r="AB96" i="4"/>
  <c r="Z95" i="4"/>
  <c r="AH95" i="4" s="1"/>
  <c r="AB95" i="4"/>
  <c r="Z94" i="4"/>
  <c r="AH94" i="4" s="1"/>
  <c r="AB94" i="4"/>
  <c r="Z93" i="4"/>
  <c r="AH93" i="4" s="1"/>
  <c r="AB93" i="4"/>
  <c r="AG93" i="4" s="1"/>
  <c r="Z92" i="4"/>
  <c r="AH92" i="4" s="1"/>
  <c r="AB92" i="4"/>
  <c r="AI92" i="4" s="1"/>
  <c r="Z91" i="4"/>
  <c r="AH91" i="4" s="1"/>
  <c r="AB91" i="4"/>
  <c r="Z90" i="4"/>
  <c r="AH90" i="4"/>
  <c r="AB90" i="4"/>
  <c r="Z89" i="4"/>
  <c r="AH89" i="4" s="1"/>
  <c r="AB89" i="4"/>
  <c r="Z88" i="4"/>
  <c r="AH88" i="4" s="1"/>
  <c r="AB88" i="4"/>
  <c r="Z87" i="4"/>
  <c r="AH87" i="4" s="1"/>
  <c r="AB87" i="4"/>
  <c r="Z86" i="4"/>
  <c r="AH86" i="4" s="1"/>
  <c r="AB86" i="4"/>
  <c r="Z85" i="4"/>
  <c r="AH85" i="4" s="1"/>
  <c r="AB85" i="4"/>
  <c r="Z84" i="4"/>
  <c r="AB84" i="4"/>
  <c r="Z83" i="4"/>
  <c r="AH83" i="4" s="1"/>
  <c r="AB83" i="4"/>
  <c r="Z82" i="4"/>
  <c r="AH82" i="4" s="1"/>
  <c r="AB82" i="4"/>
  <c r="Z81" i="4"/>
  <c r="AH81" i="4" s="1"/>
  <c r="AB81" i="4"/>
  <c r="Z80" i="4"/>
  <c r="AH80" i="4" s="1"/>
  <c r="AB80" i="4"/>
  <c r="Z79" i="4"/>
  <c r="AB79" i="4"/>
  <c r="Z78" i="4"/>
  <c r="AH78" i="4" s="1"/>
  <c r="AB78" i="4"/>
  <c r="Z77" i="4"/>
  <c r="AH77" i="4" s="1"/>
  <c r="AB77" i="4"/>
  <c r="AG77" i="4" s="1"/>
  <c r="Z76" i="4"/>
  <c r="AH76" i="4" s="1"/>
  <c r="AB76" i="4"/>
  <c r="Z75" i="4"/>
  <c r="AH75" i="4" s="1"/>
  <c r="AB75" i="4"/>
  <c r="Z74" i="4"/>
  <c r="AB74" i="4"/>
  <c r="Z73" i="4"/>
  <c r="AH73" i="4" s="1"/>
  <c r="AB73" i="4"/>
  <c r="Z72" i="4"/>
  <c r="AH72" i="4"/>
  <c r="AB72" i="4"/>
  <c r="Z71" i="4"/>
  <c r="AH71" i="4" s="1"/>
  <c r="AB71" i="4"/>
  <c r="Z70" i="4"/>
  <c r="AH70" i="4" s="1"/>
  <c r="AB70" i="4"/>
  <c r="Z69" i="4"/>
  <c r="AB69" i="4"/>
  <c r="Z68" i="4"/>
  <c r="AH68" i="4"/>
  <c r="AB68" i="4"/>
  <c r="Z67" i="4"/>
  <c r="AH67" i="4" s="1"/>
  <c r="AB67" i="4"/>
  <c r="Z66" i="4"/>
  <c r="AH66" i="4" s="1"/>
  <c r="AB66" i="4"/>
  <c r="Z65" i="4"/>
  <c r="AH65" i="4"/>
  <c r="AB65" i="4"/>
  <c r="Z64" i="4"/>
  <c r="AB64" i="4"/>
  <c r="Z63" i="4"/>
  <c r="AB63" i="4"/>
  <c r="Z62" i="4"/>
  <c r="AH62" i="4" s="1"/>
  <c r="AB62" i="4"/>
  <c r="Z61" i="4"/>
  <c r="AB61" i="4"/>
  <c r="Z60" i="4"/>
  <c r="AH60" i="4" s="1"/>
  <c r="AB60" i="4"/>
  <c r="Z59" i="4"/>
  <c r="AH59" i="4" s="1"/>
  <c r="AB59" i="4"/>
  <c r="Z58" i="4"/>
  <c r="AB58" i="4"/>
  <c r="Z57" i="4"/>
  <c r="AH57" i="4" s="1"/>
  <c r="AB57" i="4"/>
  <c r="Z56" i="4"/>
  <c r="AH56" i="4" s="1"/>
  <c r="AB56" i="4"/>
  <c r="Z55" i="4"/>
  <c r="AH55" i="4" s="1"/>
  <c r="AB55" i="4"/>
  <c r="AI55" i="4" s="1"/>
  <c r="Z54" i="4"/>
  <c r="AH54" i="4" s="1"/>
  <c r="AB54" i="4"/>
  <c r="Z53" i="4"/>
  <c r="AB53" i="4"/>
  <c r="Z52" i="4"/>
  <c r="AH52" i="4" s="1"/>
  <c r="AB52" i="4"/>
  <c r="AI52" i="4" s="1"/>
  <c r="Z51" i="4"/>
  <c r="AH51" i="4" s="1"/>
  <c r="AB51" i="4"/>
  <c r="Z50" i="4"/>
  <c r="AH50" i="4"/>
  <c r="AB50" i="4"/>
  <c r="AG50" i="4" s="1"/>
  <c r="Z49" i="4"/>
  <c r="AH49" i="4" s="1"/>
  <c r="AB49" i="4"/>
  <c r="Z48" i="4"/>
  <c r="AB48" i="4"/>
  <c r="Z47" i="4"/>
  <c r="AH47" i="4" s="1"/>
  <c r="AB47" i="4"/>
  <c r="Z46" i="4"/>
  <c r="AH46" i="4" s="1"/>
  <c r="AB46" i="4"/>
  <c r="Z45" i="4"/>
  <c r="AH45" i="4" s="1"/>
  <c r="AB45" i="4"/>
  <c r="Z44" i="4"/>
  <c r="AH44" i="4" s="1"/>
  <c r="AB44" i="4"/>
  <c r="Z43" i="4"/>
  <c r="AB43" i="4"/>
  <c r="Z42" i="4"/>
  <c r="AB42" i="4"/>
  <c r="Z41" i="4"/>
  <c r="AB41" i="4"/>
  <c r="Z40" i="4"/>
  <c r="AB40" i="4"/>
  <c r="Z39" i="4"/>
  <c r="AB39" i="4"/>
  <c r="Z38" i="4"/>
  <c r="AH38" i="4"/>
  <c r="AB38" i="4"/>
  <c r="Z37" i="4"/>
  <c r="AB37" i="4"/>
  <c r="Z36" i="4"/>
  <c r="AB36" i="4"/>
  <c r="Z35" i="4"/>
  <c r="AB35" i="4"/>
  <c r="Z34" i="4"/>
  <c r="AH34" i="4" s="1"/>
  <c r="AB34" i="4"/>
  <c r="Z33" i="4"/>
  <c r="AH33" i="4" s="1"/>
  <c r="AB33" i="4"/>
  <c r="Z32" i="4"/>
  <c r="AH32" i="4" s="1"/>
  <c r="AB32" i="4"/>
  <c r="Z31" i="4"/>
  <c r="AH31" i="4" s="1"/>
  <c r="AB31" i="4"/>
  <c r="Z30" i="4"/>
  <c r="AB30" i="4"/>
  <c r="Z29" i="4"/>
  <c r="AH29" i="4"/>
  <c r="AB29" i="4"/>
  <c r="Z28" i="4"/>
  <c r="AH28" i="4" s="1"/>
  <c r="AB28" i="4"/>
  <c r="Z27" i="4"/>
  <c r="AH27" i="4" s="1"/>
  <c r="AB27" i="4"/>
  <c r="Z26" i="4"/>
  <c r="AB26" i="4"/>
  <c r="Z25" i="4"/>
  <c r="AH25" i="4" s="1"/>
  <c r="AB25" i="4"/>
  <c r="AI25" i="4" s="1"/>
  <c r="Z24" i="4"/>
  <c r="AH24" i="4" s="1"/>
  <c r="AB24" i="4"/>
  <c r="Z23" i="4"/>
  <c r="AH23" i="4" s="1"/>
  <c r="AB23" i="4"/>
  <c r="Z22" i="4"/>
  <c r="AB22" i="4"/>
  <c r="Z21" i="4"/>
  <c r="AH21" i="4"/>
  <c r="AB21" i="4"/>
  <c r="Z20" i="4"/>
  <c r="AH20" i="4" s="1"/>
  <c r="AB20" i="4"/>
  <c r="Z19" i="4"/>
  <c r="AB19" i="4"/>
  <c r="Z18" i="4"/>
  <c r="AH18" i="4"/>
  <c r="AB18" i="4"/>
  <c r="Z17" i="4"/>
  <c r="AH17" i="4" s="1"/>
  <c r="AB17" i="4"/>
  <c r="Z16" i="4"/>
  <c r="AH16" i="4" s="1"/>
  <c r="AB16" i="4"/>
  <c r="Z15" i="4"/>
  <c r="AH15" i="4" s="1"/>
  <c r="AB15" i="4"/>
  <c r="Z14" i="4"/>
  <c r="AB14" i="4"/>
  <c r="Z13" i="4"/>
  <c r="AH13" i="4" s="1"/>
  <c r="AB13" i="4"/>
  <c r="K311" i="4"/>
  <c r="X311" i="4" s="1"/>
  <c r="K310" i="4"/>
  <c r="X310" i="4"/>
  <c r="K309" i="4"/>
  <c r="X309" i="4" s="1"/>
  <c r="K308" i="4"/>
  <c r="X308" i="4" s="1"/>
  <c r="K307" i="4"/>
  <c r="X307" i="4" s="1"/>
  <c r="K306" i="4"/>
  <c r="X306" i="4"/>
  <c r="K305" i="4"/>
  <c r="X305" i="4" s="1"/>
  <c r="K304" i="4"/>
  <c r="X304" i="4" s="1"/>
  <c r="K303" i="4"/>
  <c r="X303" i="4" s="1"/>
  <c r="K302" i="4"/>
  <c r="X302" i="4" s="1"/>
  <c r="K301" i="4"/>
  <c r="X301" i="4" s="1"/>
  <c r="K300" i="4"/>
  <c r="X300" i="4" s="1"/>
  <c r="K299" i="4"/>
  <c r="X299" i="4" s="1"/>
  <c r="K298" i="4"/>
  <c r="X298" i="4" s="1"/>
  <c r="K297" i="4"/>
  <c r="X297" i="4" s="1"/>
  <c r="K296" i="4"/>
  <c r="X296" i="4" s="1"/>
  <c r="K295" i="4"/>
  <c r="X295" i="4" s="1"/>
  <c r="K294" i="4"/>
  <c r="X294" i="4"/>
  <c r="K293" i="4"/>
  <c r="X293" i="4" s="1"/>
  <c r="K292" i="4"/>
  <c r="X292" i="4" s="1"/>
  <c r="K291" i="4"/>
  <c r="X291" i="4" s="1"/>
  <c r="K290" i="4"/>
  <c r="X290" i="4" s="1"/>
  <c r="K289" i="4"/>
  <c r="X289" i="4" s="1"/>
  <c r="K288" i="4"/>
  <c r="X288" i="4" s="1"/>
  <c r="K287" i="4"/>
  <c r="X287" i="4" s="1"/>
  <c r="K286" i="4"/>
  <c r="X286" i="4"/>
  <c r="K285" i="4"/>
  <c r="X285" i="4" s="1"/>
  <c r="K284" i="4"/>
  <c r="X284" i="4" s="1"/>
  <c r="K283" i="4"/>
  <c r="X283" i="4" s="1"/>
  <c r="K282" i="4"/>
  <c r="X282" i="4" s="1"/>
  <c r="K281" i="4"/>
  <c r="X281" i="4" s="1"/>
  <c r="K280" i="4"/>
  <c r="X280" i="4" s="1"/>
  <c r="K279" i="4"/>
  <c r="X279" i="4" s="1"/>
  <c r="K278" i="4"/>
  <c r="X278" i="4"/>
  <c r="K277" i="4"/>
  <c r="X277" i="4" s="1"/>
  <c r="K276" i="4"/>
  <c r="X276" i="4" s="1"/>
  <c r="K275" i="4"/>
  <c r="X275" i="4" s="1"/>
  <c r="K274" i="4"/>
  <c r="X274" i="4"/>
  <c r="K273" i="4"/>
  <c r="X273" i="4" s="1"/>
  <c r="K272" i="4"/>
  <c r="X272" i="4" s="1"/>
  <c r="K271" i="4"/>
  <c r="X271" i="4" s="1"/>
  <c r="K270" i="4"/>
  <c r="X270" i="4" s="1"/>
  <c r="K269" i="4"/>
  <c r="X269" i="4" s="1"/>
  <c r="K268" i="4"/>
  <c r="X268" i="4" s="1"/>
  <c r="K267" i="4"/>
  <c r="X267" i="4" s="1"/>
  <c r="K266" i="4"/>
  <c r="X266" i="4" s="1"/>
  <c r="K265" i="4"/>
  <c r="X265" i="4" s="1"/>
  <c r="K264" i="4"/>
  <c r="X264" i="4" s="1"/>
  <c r="K263" i="4"/>
  <c r="X263" i="4" s="1"/>
  <c r="K262" i="4"/>
  <c r="X262" i="4"/>
  <c r="K261" i="4"/>
  <c r="X261" i="4" s="1"/>
  <c r="K260" i="4"/>
  <c r="X260" i="4" s="1"/>
  <c r="K259" i="4"/>
  <c r="X259" i="4" s="1"/>
  <c r="K258" i="4"/>
  <c r="X258" i="4" s="1"/>
  <c r="K257" i="4"/>
  <c r="X257" i="4"/>
  <c r="K256" i="4"/>
  <c r="X256" i="4"/>
  <c r="K255" i="4"/>
  <c r="X255" i="4"/>
  <c r="K254" i="4"/>
  <c r="X254" i="4" s="1"/>
  <c r="K253" i="4"/>
  <c r="X253" i="4"/>
  <c r="K252" i="4"/>
  <c r="X252" i="4"/>
  <c r="K251" i="4"/>
  <c r="X251" i="4"/>
  <c r="K250" i="4"/>
  <c r="X250" i="4" s="1"/>
  <c r="K248" i="4"/>
  <c r="X248" i="4"/>
  <c r="K247" i="4"/>
  <c r="X247" i="4"/>
  <c r="K246" i="4"/>
  <c r="X246" i="4"/>
  <c r="K245" i="4"/>
  <c r="X245" i="4" s="1"/>
  <c r="K244" i="4"/>
  <c r="X244" i="4"/>
  <c r="K243" i="4"/>
  <c r="X243" i="4"/>
  <c r="K242" i="4"/>
  <c r="X242" i="4"/>
  <c r="K241" i="4"/>
  <c r="X241" i="4" s="1"/>
  <c r="K240" i="4"/>
  <c r="X240" i="4"/>
  <c r="K239" i="4"/>
  <c r="X239" i="4"/>
  <c r="K238" i="4"/>
  <c r="X238" i="4"/>
  <c r="K237" i="4"/>
  <c r="X237" i="4" s="1"/>
  <c r="K236" i="4"/>
  <c r="X236" i="4"/>
  <c r="K235" i="4"/>
  <c r="X235" i="4"/>
  <c r="K234" i="4"/>
  <c r="X234" i="4"/>
  <c r="K233" i="4"/>
  <c r="X233" i="4" s="1"/>
  <c r="K232" i="4"/>
  <c r="X232" i="4"/>
  <c r="K231" i="4"/>
  <c r="X231" i="4"/>
  <c r="K230" i="4"/>
  <c r="X230" i="4"/>
  <c r="K229" i="4"/>
  <c r="X229" i="4" s="1"/>
  <c r="K228" i="4"/>
  <c r="X228" i="4"/>
  <c r="K227" i="4"/>
  <c r="X227" i="4"/>
  <c r="K226" i="4"/>
  <c r="X226" i="4"/>
  <c r="K225" i="4"/>
  <c r="X225" i="4" s="1"/>
  <c r="K224" i="4"/>
  <c r="X224" i="4"/>
  <c r="K223" i="4"/>
  <c r="X223" i="4"/>
  <c r="K222" i="4"/>
  <c r="X222" i="4"/>
  <c r="K221" i="4"/>
  <c r="X221" i="4" s="1"/>
  <c r="K220" i="4"/>
  <c r="X220" i="4"/>
  <c r="K219" i="4"/>
  <c r="X219" i="4" s="1"/>
  <c r="K218" i="4"/>
  <c r="X218" i="4" s="1"/>
  <c r="H218" i="4"/>
  <c r="K216" i="4"/>
  <c r="X216" i="4"/>
  <c r="K215" i="4"/>
  <c r="X215" i="4"/>
  <c r="K214" i="4"/>
  <c r="X214" i="4"/>
  <c r="K213" i="4"/>
  <c r="X213" i="4" s="1"/>
  <c r="K212" i="4"/>
  <c r="X212" i="4"/>
  <c r="K211" i="4"/>
  <c r="X211" i="4" s="1"/>
  <c r="K210" i="4"/>
  <c r="X210" i="4" s="1"/>
  <c r="K209" i="4"/>
  <c r="X209" i="4" s="1"/>
  <c r="K208" i="4"/>
  <c r="X208" i="4"/>
  <c r="K207" i="4"/>
  <c r="X207" i="4" s="1"/>
  <c r="K206" i="4"/>
  <c r="X206" i="4" s="1"/>
  <c r="K205" i="4"/>
  <c r="X205" i="4" s="1"/>
  <c r="K204" i="4"/>
  <c r="X204" i="4"/>
  <c r="K203" i="4"/>
  <c r="X203" i="4" s="1"/>
  <c r="K202" i="4"/>
  <c r="X202" i="4" s="1"/>
  <c r="K201" i="4"/>
  <c r="X201" i="4" s="1"/>
  <c r="K200" i="4"/>
  <c r="X200" i="4"/>
  <c r="K199" i="4"/>
  <c r="X199" i="4" s="1"/>
  <c r="K198" i="4"/>
  <c r="X198" i="4" s="1"/>
  <c r="K197" i="4"/>
  <c r="X197" i="4" s="1"/>
  <c r="K196" i="4"/>
  <c r="X196" i="4"/>
  <c r="K195" i="4"/>
  <c r="X195" i="4" s="1"/>
  <c r="K194" i="4"/>
  <c r="X194" i="4" s="1"/>
  <c r="K193" i="4"/>
  <c r="X193" i="4" s="1"/>
  <c r="K192" i="4"/>
  <c r="X192" i="4"/>
  <c r="K191" i="4"/>
  <c r="X191" i="4" s="1"/>
  <c r="K190" i="4"/>
  <c r="X190" i="4" s="1"/>
  <c r="K189" i="4"/>
  <c r="X189" i="4" s="1"/>
  <c r="K188" i="4"/>
  <c r="X188" i="4"/>
  <c r="K187" i="4"/>
  <c r="X187" i="4" s="1"/>
  <c r="K186" i="4"/>
  <c r="X186" i="4" s="1"/>
  <c r="K185" i="4"/>
  <c r="X185" i="4" s="1"/>
  <c r="K184" i="4"/>
  <c r="X184" i="4"/>
  <c r="K183" i="4"/>
  <c r="X183" i="4" s="1"/>
  <c r="K182" i="4"/>
  <c r="X182" i="4" s="1"/>
  <c r="K181" i="4"/>
  <c r="X181" i="4" s="1"/>
  <c r="K180" i="4"/>
  <c r="X180" i="4"/>
  <c r="K179" i="4"/>
  <c r="X179" i="4" s="1"/>
  <c r="K178" i="4"/>
  <c r="X178" i="4" s="1"/>
  <c r="K177" i="4"/>
  <c r="X177" i="4" s="1"/>
  <c r="K176" i="4"/>
  <c r="X176" i="4"/>
  <c r="K175" i="4"/>
  <c r="X175" i="4" s="1"/>
  <c r="K174" i="4"/>
  <c r="X174" i="4" s="1"/>
  <c r="K173" i="4"/>
  <c r="X173" i="4" s="1"/>
  <c r="K172" i="4"/>
  <c r="X172" i="4"/>
  <c r="K171" i="4"/>
  <c r="X171" i="4" s="1"/>
  <c r="K170" i="4"/>
  <c r="X170" i="4" s="1"/>
  <c r="K169" i="4"/>
  <c r="X169" i="4" s="1"/>
  <c r="K168" i="4"/>
  <c r="X168" i="4"/>
  <c r="K167" i="4"/>
  <c r="X167" i="4" s="1"/>
  <c r="K166" i="4"/>
  <c r="X166" i="4" s="1"/>
  <c r="K165" i="4"/>
  <c r="X165" i="4" s="1"/>
  <c r="K164" i="4"/>
  <c r="X164" i="4"/>
  <c r="K163" i="4"/>
  <c r="X163" i="4" s="1"/>
  <c r="K162" i="4"/>
  <c r="X162" i="4" s="1"/>
  <c r="K161" i="4"/>
  <c r="X161" i="4" s="1"/>
  <c r="K160" i="4"/>
  <c r="X160" i="4"/>
  <c r="K159" i="4"/>
  <c r="X159" i="4" s="1"/>
  <c r="K158" i="4"/>
  <c r="X158" i="4" s="1"/>
  <c r="K157" i="4"/>
  <c r="X157" i="4" s="1"/>
  <c r="K156" i="4"/>
  <c r="X156" i="4"/>
  <c r="K155" i="4"/>
  <c r="X155" i="4" s="1"/>
  <c r="K154" i="4"/>
  <c r="X154" i="4" s="1"/>
  <c r="K153" i="4"/>
  <c r="X153" i="4" s="1"/>
  <c r="K152" i="4"/>
  <c r="X152" i="4"/>
  <c r="K151" i="4"/>
  <c r="X151" i="4" s="1"/>
  <c r="K150" i="4"/>
  <c r="X150" i="4" s="1"/>
  <c r="K149" i="4"/>
  <c r="X149" i="4" s="1"/>
  <c r="K148" i="4"/>
  <c r="X148" i="4"/>
  <c r="K147" i="4"/>
  <c r="X147" i="4" s="1"/>
  <c r="K146" i="4"/>
  <c r="X146" i="4" s="1"/>
  <c r="K145" i="4"/>
  <c r="X145" i="4" s="1"/>
  <c r="K144" i="4"/>
  <c r="X144" i="4"/>
  <c r="K143" i="4"/>
  <c r="X143" i="4" s="1"/>
  <c r="K142" i="4"/>
  <c r="X142" i="4" s="1"/>
  <c r="K141" i="4"/>
  <c r="X141" i="4" s="1"/>
  <c r="K140" i="4"/>
  <c r="X140" i="4"/>
  <c r="K139" i="4"/>
  <c r="X139" i="4" s="1"/>
  <c r="K138" i="4"/>
  <c r="X138" i="4" s="1"/>
  <c r="K137" i="4"/>
  <c r="X137" i="4" s="1"/>
  <c r="K136" i="4"/>
  <c r="X136" i="4"/>
  <c r="K135" i="4"/>
  <c r="X135" i="4" s="1"/>
  <c r="K134" i="4"/>
  <c r="X134" i="4" s="1"/>
  <c r="K133" i="4"/>
  <c r="X133" i="4" s="1"/>
  <c r="K132" i="4"/>
  <c r="X132" i="4"/>
  <c r="K131" i="4"/>
  <c r="X131" i="4" s="1"/>
  <c r="K130" i="4"/>
  <c r="X130" i="4" s="1"/>
  <c r="K129" i="4"/>
  <c r="X129" i="4" s="1"/>
  <c r="J129" i="4"/>
  <c r="K128" i="4"/>
  <c r="X128" i="4"/>
  <c r="K127" i="4"/>
  <c r="X127" i="4"/>
  <c r="K126" i="4"/>
  <c r="X126" i="4"/>
  <c r="K125" i="4"/>
  <c r="X125" i="4"/>
  <c r="K124" i="4"/>
  <c r="X124" i="4"/>
  <c r="K123" i="4"/>
  <c r="X123" i="4"/>
  <c r="K122" i="4"/>
  <c r="X122" i="4"/>
  <c r="K121" i="4"/>
  <c r="X121" i="4"/>
  <c r="K120" i="4"/>
  <c r="X120" i="4"/>
  <c r="K119" i="4"/>
  <c r="X119" i="4"/>
  <c r="K118" i="4"/>
  <c r="X118" i="4"/>
  <c r="K117" i="4"/>
  <c r="X117" i="4"/>
  <c r="K116" i="4"/>
  <c r="X116" i="4"/>
  <c r="K115" i="4"/>
  <c r="X115" i="4"/>
  <c r="K114" i="4"/>
  <c r="X114" i="4"/>
  <c r="K113" i="4"/>
  <c r="X113" i="4"/>
  <c r="K112" i="4"/>
  <c r="X112" i="4"/>
  <c r="K111" i="4"/>
  <c r="X111" i="4"/>
  <c r="K110" i="4"/>
  <c r="X110" i="4"/>
  <c r="K109" i="4"/>
  <c r="X109" i="4"/>
  <c r="K108" i="4"/>
  <c r="X108" i="4"/>
  <c r="K107" i="4"/>
  <c r="X107" i="4"/>
  <c r="K106" i="4"/>
  <c r="X106" i="4"/>
  <c r="K105" i="4"/>
  <c r="X105" i="4"/>
  <c r="K104" i="4"/>
  <c r="X104" i="4"/>
  <c r="K103" i="4"/>
  <c r="X103" i="4"/>
  <c r="K102" i="4"/>
  <c r="X102" i="4"/>
  <c r="K101" i="4"/>
  <c r="X101" i="4"/>
  <c r="K100" i="4"/>
  <c r="X100" i="4"/>
  <c r="K99" i="4"/>
  <c r="X99" i="4"/>
  <c r="K98" i="4"/>
  <c r="X98" i="4"/>
  <c r="K97" i="4"/>
  <c r="X97" i="4"/>
  <c r="K96" i="4"/>
  <c r="X96" i="4"/>
  <c r="K95" i="4"/>
  <c r="X95" i="4"/>
  <c r="K94" i="4"/>
  <c r="X94" i="4"/>
  <c r="K93" i="4"/>
  <c r="X93" i="4"/>
  <c r="K92" i="4"/>
  <c r="X92" i="4"/>
  <c r="K91" i="4"/>
  <c r="X91" i="4"/>
  <c r="K90" i="4"/>
  <c r="X90" i="4"/>
  <c r="K89" i="4"/>
  <c r="X89" i="4"/>
  <c r="K88" i="4"/>
  <c r="X88" i="4"/>
  <c r="K87" i="4"/>
  <c r="X87" i="4"/>
  <c r="K86" i="4"/>
  <c r="X86" i="4"/>
  <c r="K85" i="4"/>
  <c r="X85" i="4"/>
  <c r="K84" i="4"/>
  <c r="X84" i="4"/>
  <c r="K83" i="4"/>
  <c r="X83" i="4"/>
  <c r="K82" i="4"/>
  <c r="X82" i="4"/>
  <c r="K81" i="4"/>
  <c r="X81" i="4"/>
  <c r="K80" i="4"/>
  <c r="X80" i="4"/>
  <c r="K79" i="4"/>
  <c r="X79" i="4"/>
  <c r="K78" i="4"/>
  <c r="X78" i="4"/>
  <c r="K77" i="4"/>
  <c r="X77" i="4"/>
  <c r="K76" i="4"/>
  <c r="X76" i="4"/>
  <c r="K75" i="4"/>
  <c r="X75" i="4"/>
  <c r="K74" i="4"/>
  <c r="X74" i="4"/>
  <c r="K73" i="4"/>
  <c r="X73" i="4"/>
  <c r="K72" i="4"/>
  <c r="X72" i="4" s="1"/>
  <c r="K71" i="4"/>
  <c r="X71" i="4" s="1"/>
  <c r="K70" i="4"/>
  <c r="X70" i="4" s="1"/>
  <c r="K69" i="4"/>
  <c r="X69" i="4"/>
  <c r="K68" i="4"/>
  <c r="X68" i="4" s="1"/>
  <c r="K67" i="4"/>
  <c r="X67" i="4" s="1"/>
  <c r="K66" i="4"/>
  <c r="X66" i="4" s="1"/>
  <c r="K65" i="4"/>
  <c r="X65" i="4"/>
  <c r="K64" i="4"/>
  <c r="X64" i="4" s="1"/>
  <c r="K63" i="4"/>
  <c r="X63" i="4" s="1"/>
  <c r="K62" i="4"/>
  <c r="X62" i="4" s="1"/>
  <c r="K61" i="4"/>
  <c r="X61" i="4"/>
  <c r="K60" i="4"/>
  <c r="X60" i="4" s="1"/>
  <c r="K59" i="4"/>
  <c r="X59" i="4" s="1"/>
  <c r="K58" i="4"/>
  <c r="X58" i="4" s="1"/>
  <c r="K56" i="4"/>
  <c r="X56" i="4"/>
  <c r="K55" i="4"/>
  <c r="X55" i="4" s="1"/>
  <c r="K54" i="4"/>
  <c r="X54" i="4" s="1"/>
  <c r="K53" i="4"/>
  <c r="X53" i="4" s="1"/>
  <c r="F53" i="4"/>
  <c r="K52" i="4"/>
  <c r="X52" i="4"/>
  <c r="K51" i="4"/>
  <c r="X51" i="4"/>
  <c r="K50" i="4"/>
  <c r="X50" i="4"/>
  <c r="K49" i="4"/>
  <c r="X49" i="4"/>
  <c r="K48" i="4"/>
  <c r="X48" i="4"/>
  <c r="K47" i="4"/>
  <c r="X47" i="4"/>
  <c r="K46" i="4"/>
  <c r="X46" i="4"/>
  <c r="K45" i="4"/>
  <c r="X45" i="4"/>
  <c r="K44" i="4"/>
  <c r="X44" i="4"/>
  <c r="K43" i="4"/>
  <c r="X43" i="4"/>
  <c r="K42" i="4"/>
  <c r="X42" i="4"/>
  <c r="K41" i="4"/>
  <c r="X41" i="4"/>
  <c r="K40" i="4"/>
  <c r="X40" i="4"/>
  <c r="K39" i="4"/>
  <c r="X39" i="4"/>
  <c r="K38" i="4"/>
  <c r="X38" i="4"/>
  <c r="K37" i="4"/>
  <c r="X37" i="4"/>
  <c r="K36" i="4"/>
  <c r="X36" i="4"/>
  <c r="K35" i="4"/>
  <c r="X35" i="4"/>
  <c r="K34" i="4"/>
  <c r="X34" i="4"/>
  <c r="K33" i="4"/>
  <c r="X33" i="4"/>
  <c r="K32" i="4"/>
  <c r="X32" i="4"/>
  <c r="K31" i="4"/>
  <c r="X31" i="4"/>
  <c r="K30" i="4"/>
  <c r="X30" i="4"/>
  <c r="K29" i="4"/>
  <c r="X29" i="4"/>
  <c r="K28" i="4"/>
  <c r="X28" i="4"/>
  <c r="K27" i="4"/>
  <c r="X27" i="4"/>
  <c r="K26" i="4"/>
  <c r="X26" i="4"/>
  <c r="K25" i="4"/>
  <c r="X25" i="4"/>
  <c r="K24" i="4"/>
  <c r="X24" i="4"/>
  <c r="K23" i="4"/>
  <c r="X23" i="4"/>
  <c r="K22" i="4"/>
  <c r="X22" i="4"/>
  <c r="K21" i="4"/>
  <c r="X21" i="4"/>
  <c r="K20" i="4"/>
  <c r="X20" i="4"/>
  <c r="K19" i="4"/>
  <c r="X19" i="4"/>
  <c r="K18" i="4"/>
  <c r="X18" i="4"/>
  <c r="K17" i="4"/>
  <c r="X17" i="4"/>
  <c r="K16" i="4"/>
  <c r="X16" i="4"/>
  <c r="K15" i="4"/>
  <c r="X15" i="4"/>
  <c r="K14" i="4"/>
  <c r="X14" i="4"/>
  <c r="K13" i="4"/>
  <c r="X13" i="4"/>
  <c r="AE311" i="4"/>
  <c r="AL311" i="4"/>
  <c r="A311" i="4"/>
  <c r="AC311" i="4"/>
  <c r="AA311" i="4"/>
  <c r="AE310" i="4"/>
  <c r="AL310" i="4"/>
  <c r="A310" i="4"/>
  <c r="AC310" i="4"/>
  <c r="AA310" i="4"/>
  <c r="AE309" i="4"/>
  <c r="AL309" i="4"/>
  <c r="A309" i="4"/>
  <c r="A299" i="5" s="1"/>
  <c r="K299" i="5" s="1"/>
  <c r="AC309" i="4"/>
  <c r="AA309" i="4"/>
  <c r="AE308" i="4"/>
  <c r="AL308" i="4"/>
  <c r="A308" i="4"/>
  <c r="AC308" i="4"/>
  <c r="AA308" i="4"/>
  <c r="AE307" i="4"/>
  <c r="AL307" i="4"/>
  <c r="A307" i="4"/>
  <c r="AC307" i="4"/>
  <c r="AA307" i="4"/>
  <c r="AE306" i="4"/>
  <c r="AL306" i="4"/>
  <c r="A306" i="4"/>
  <c r="AK306" i="4" s="1"/>
  <c r="AC306" i="4"/>
  <c r="AA306" i="4"/>
  <c r="AE305" i="4"/>
  <c r="AL305" i="4"/>
  <c r="A305" i="4"/>
  <c r="AC305" i="4"/>
  <c r="AA305" i="4"/>
  <c r="AE304" i="4"/>
  <c r="AL304" i="4"/>
  <c r="A304" i="4"/>
  <c r="A294" i="5" s="1"/>
  <c r="H294" i="5" s="1"/>
  <c r="AC304" i="4"/>
  <c r="AA304" i="4"/>
  <c r="AE303" i="4"/>
  <c r="AL303" i="4"/>
  <c r="A303" i="4"/>
  <c r="AC303" i="4"/>
  <c r="AA303" i="4"/>
  <c r="AE302" i="4"/>
  <c r="AL302" i="4"/>
  <c r="A302" i="4"/>
  <c r="AC302" i="4"/>
  <c r="AA302" i="4"/>
  <c r="AE301" i="4"/>
  <c r="AL301" i="4"/>
  <c r="A301" i="4"/>
  <c r="AK301" i="4" s="1"/>
  <c r="AF301" i="4"/>
  <c r="AC301" i="4"/>
  <c r="AA301" i="4"/>
  <c r="AE300" i="4"/>
  <c r="AL300" i="4"/>
  <c r="A300" i="4"/>
  <c r="AC300" i="4"/>
  <c r="AA300" i="4"/>
  <c r="AE299" i="4"/>
  <c r="AL299" i="4"/>
  <c r="A299" i="4"/>
  <c r="AK299" i="4" s="1"/>
  <c r="AC299" i="4"/>
  <c r="AA299" i="4"/>
  <c r="AE298" i="4"/>
  <c r="AL298" i="4"/>
  <c r="A298" i="4"/>
  <c r="A288" i="5" s="1"/>
  <c r="AC298" i="4"/>
  <c r="AA298" i="4"/>
  <c r="AE297" i="4"/>
  <c r="AL297" i="4"/>
  <c r="A297" i="4"/>
  <c r="AC297" i="4"/>
  <c r="AA297" i="4"/>
  <c r="AE296" i="4"/>
  <c r="AL296" i="4"/>
  <c r="A296" i="4"/>
  <c r="AK296" i="4" s="1"/>
  <c r="AC296" i="4"/>
  <c r="AA296" i="4"/>
  <c r="AE295" i="4"/>
  <c r="AL295" i="4"/>
  <c r="A295" i="4"/>
  <c r="A285" i="5" s="1"/>
  <c r="L285" i="5" s="1"/>
  <c r="AC295" i="4"/>
  <c r="AA295" i="4"/>
  <c r="AE294" i="4"/>
  <c r="AL294" i="4"/>
  <c r="A294" i="4"/>
  <c r="AC294" i="4"/>
  <c r="AA294" i="4"/>
  <c r="AE293" i="4"/>
  <c r="AL293" i="4"/>
  <c r="A293" i="4"/>
  <c r="AK293" i="4" s="1"/>
  <c r="AC293" i="4"/>
  <c r="AA293" i="4"/>
  <c r="AE292" i="4"/>
  <c r="AL292" i="4"/>
  <c r="A292" i="4"/>
  <c r="AK292" i="4" s="1"/>
  <c r="AC292" i="4"/>
  <c r="AA292" i="4"/>
  <c r="AE291" i="4"/>
  <c r="AL291" i="4"/>
  <c r="A291" i="4"/>
  <c r="AK291" i="4" s="1"/>
  <c r="AC291" i="4"/>
  <c r="AA291" i="4"/>
  <c r="AE290" i="4"/>
  <c r="AL290" i="4"/>
  <c r="A290" i="4"/>
  <c r="A280" i="5" s="1"/>
  <c r="L280" i="5" s="1"/>
  <c r="AC290" i="4"/>
  <c r="AA290" i="4"/>
  <c r="AE289" i="4"/>
  <c r="AL289" i="4"/>
  <c r="A289" i="4"/>
  <c r="A279" i="5" s="1"/>
  <c r="J279" i="5" s="1"/>
  <c r="AC289" i="4"/>
  <c r="AA289" i="4"/>
  <c r="AE288" i="4"/>
  <c r="AL288" i="4"/>
  <c r="A288" i="4"/>
  <c r="AC288" i="4"/>
  <c r="AA288" i="4"/>
  <c r="AE287" i="4"/>
  <c r="AL287" i="4"/>
  <c r="A287" i="4"/>
  <c r="AK287" i="4" s="1"/>
  <c r="AC287" i="4"/>
  <c r="AA287" i="4"/>
  <c r="AE286" i="4"/>
  <c r="AL286" i="4"/>
  <c r="A286" i="4"/>
  <c r="A276" i="5" s="1"/>
  <c r="H276" i="5" s="1"/>
  <c r="AC286" i="4"/>
  <c r="AA286" i="4"/>
  <c r="AE285" i="4"/>
  <c r="AL285" i="4"/>
  <c r="A285" i="4"/>
  <c r="A275" i="5" s="1"/>
  <c r="L275" i="5" s="1"/>
  <c r="AC285" i="4"/>
  <c r="AA285" i="4"/>
  <c r="AE284" i="4"/>
  <c r="AL284" i="4"/>
  <c r="A284" i="4"/>
  <c r="AC284" i="4"/>
  <c r="AA284" i="4"/>
  <c r="AE283" i="4"/>
  <c r="AL283" i="4"/>
  <c r="A283" i="4"/>
  <c r="AK283" i="4" s="1"/>
  <c r="AC283" i="4"/>
  <c r="AA283" i="4"/>
  <c r="AE282" i="4"/>
  <c r="AL282" i="4"/>
  <c r="A282" i="4"/>
  <c r="AK282" i="4" s="1"/>
  <c r="AC282" i="4"/>
  <c r="AA282" i="4"/>
  <c r="AE281" i="4"/>
  <c r="AL281" i="4"/>
  <c r="A281" i="4"/>
  <c r="AC281" i="4"/>
  <c r="AA281" i="4"/>
  <c r="AE280" i="4"/>
  <c r="AL280" i="4"/>
  <c r="A280" i="4"/>
  <c r="AC280" i="4"/>
  <c r="AA280" i="4"/>
  <c r="AE279" i="4"/>
  <c r="AL279" i="4"/>
  <c r="A279" i="4"/>
  <c r="A269" i="5" s="1"/>
  <c r="AC279" i="4"/>
  <c r="AA279" i="4"/>
  <c r="AE278" i="4"/>
  <c r="AL278" i="4"/>
  <c r="A278" i="4"/>
  <c r="AC278" i="4"/>
  <c r="AA278" i="4"/>
  <c r="AE277" i="4"/>
  <c r="AL277" i="4"/>
  <c r="A277" i="4"/>
  <c r="AC277" i="4"/>
  <c r="AA277" i="4"/>
  <c r="AE276" i="4"/>
  <c r="AL276" i="4"/>
  <c r="A276" i="4"/>
  <c r="AK276" i="4" s="1"/>
  <c r="AC276" i="4"/>
  <c r="AA276" i="4"/>
  <c r="AE275" i="4"/>
  <c r="AL275" i="4"/>
  <c r="A275" i="4"/>
  <c r="AK275" i="4" s="1"/>
  <c r="AC275" i="4"/>
  <c r="AA275" i="4"/>
  <c r="AE274" i="4"/>
  <c r="AL274" i="4"/>
  <c r="A274" i="4"/>
  <c r="AC274" i="4"/>
  <c r="AA274" i="4"/>
  <c r="AE273" i="4"/>
  <c r="AL273" i="4"/>
  <c r="A273" i="4"/>
  <c r="AC273" i="4"/>
  <c r="AA273" i="4"/>
  <c r="AE272" i="4"/>
  <c r="AL272" i="4"/>
  <c r="A272" i="4"/>
  <c r="AC272" i="4"/>
  <c r="AA272" i="4"/>
  <c r="AE271" i="4"/>
  <c r="AL271" i="4"/>
  <c r="A271" i="4"/>
  <c r="AC271" i="4"/>
  <c r="AA271" i="4"/>
  <c r="AE270" i="4"/>
  <c r="AL270" i="4"/>
  <c r="A270" i="4"/>
  <c r="AK270" i="4" s="1"/>
  <c r="AC270" i="4"/>
  <c r="AA270" i="4"/>
  <c r="AE269" i="4"/>
  <c r="AL269" i="4"/>
  <c r="A269" i="4"/>
  <c r="AC269" i="4"/>
  <c r="AA269" i="4"/>
  <c r="AE268" i="4"/>
  <c r="AL268" i="4"/>
  <c r="A268" i="4"/>
  <c r="AC268" i="4"/>
  <c r="AA268" i="4"/>
  <c r="AE267" i="4"/>
  <c r="AL267" i="4"/>
  <c r="A267" i="4"/>
  <c r="AK267" i="4" s="1"/>
  <c r="AC267" i="4"/>
  <c r="AA267" i="4"/>
  <c r="AE266" i="4"/>
  <c r="AL266" i="4"/>
  <c r="A266" i="4"/>
  <c r="AK266" i="4" s="1"/>
  <c r="AC266" i="4"/>
  <c r="AA266" i="4"/>
  <c r="AE265" i="4"/>
  <c r="AL265" i="4"/>
  <c r="A265" i="4"/>
  <c r="AC265" i="4"/>
  <c r="AA265" i="4"/>
  <c r="AE264" i="4"/>
  <c r="AL264" i="4"/>
  <c r="A264" i="4"/>
  <c r="A254" i="5" s="1"/>
  <c r="I254" i="5" s="1"/>
  <c r="AC264" i="4"/>
  <c r="AA264" i="4"/>
  <c r="AE263" i="4"/>
  <c r="AL263" i="4"/>
  <c r="A263" i="4"/>
  <c r="AC263" i="4"/>
  <c r="AA263" i="4"/>
  <c r="AE262" i="4"/>
  <c r="AL262" i="4"/>
  <c r="A262" i="4"/>
  <c r="AK262" i="4" s="1"/>
  <c r="AC262" i="4"/>
  <c r="AA262" i="4"/>
  <c r="AE261" i="4"/>
  <c r="AL261" i="4"/>
  <c r="A261" i="4"/>
  <c r="A251" i="5" s="1"/>
  <c r="J251" i="5" s="1"/>
  <c r="AC261" i="4"/>
  <c r="AA261" i="4"/>
  <c r="AE260" i="4"/>
  <c r="AL260" i="4"/>
  <c r="A260" i="4"/>
  <c r="AC260" i="4"/>
  <c r="AA260" i="4"/>
  <c r="AE259" i="4"/>
  <c r="AL259" i="4"/>
  <c r="A259" i="4"/>
  <c r="AC259" i="4"/>
  <c r="AA259" i="4"/>
  <c r="AE258" i="4"/>
  <c r="AL258" i="4"/>
  <c r="A258" i="4"/>
  <c r="AK258" i="4" s="1"/>
  <c r="AC258" i="4"/>
  <c r="AA258" i="4"/>
  <c r="AE257" i="4"/>
  <c r="AL257" i="4"/>
  <c r="A257" i="4"/>
  <c r="A247" i="5" s="1"/>
  <c r="K247" i="5" s="1"/>
  <c r="AC257" i="4"/>
  <c r="AA257" i="4"/>
  <c r="AE256" i="4"/>
  <c r="AL256" i="4"/>
  <c r="A256" i="4"/>
  <c r="A246" i="5" s="1"/>
  <c r="H246" i="5" s="1"/>
  <c r="AC256" i="4"/>
  <c r="AA256" i="4"/>
  <c r="AE255" i="4"/>
  <c r="AL255" i="4"/>
  <c r="A255" i="4"/>
  <c r="AC255" i="4"/>
  <c r="AA255" i="4"/>
  <c r="AE254" i="4"/>
  <c r="AL254" i="4"/>
  <c r="A254" i="4"/>
  <c r="A244" i="5" s="1"/>
  <c r="AC254" i="4"/>
  <c r="AA254" i="4"/>
  <c r="AE253" i="4"/>
  <c r="AL253" i="4"/>
  <c r="A253" i="4"/>
  <c r="A243" i="5" s="1"/>
  <c r="AC253" i="4"/>
  <c r="AA253" i="4"/>
  <c r="AE252" i="4"/>
  <c r="AL252" i="4"/>
  <c r="A252" i="4"/>
  <c r="AC252" i="4"/>
  <c r="AA252" i="4"/>
  <c r="AE251" i="4"/>
  <c r="AL251" i="4"/>
  <c r="A251" i="4"/>
  <c r="AK251" i="4" s="1"/>
  <c r="AC251" i="4"/>
  <c r="AA251" i="4"/>
  <c r="AE250" i="4"/>
  <c r="AL250" i="4"/>
  <c r="A250" i="4"/>
  <c r="AC250" i="4"/>
  <c r="AA250" i="4"/>
  <c r="AE249" i="4"/>
  <c r="AL249" i="4"/>
  <c r="A249" i="4"/>
  <c r="AC249" i="4"/>
  <c r="AA249" i="4"/>
  <c r="AE248" i="4"/>
  <c r="AL248" i="4"/>
  <c r="A248" i="4"/>
  <c r="AK248" i="4" s="1"/>
  <c r="AC248" i="4"/>
  <c r="AA248" i="4"/>
  <c r="AE247" i="4"/>
  <c r="AL247" i="4"/>
  <c r="A247" i="4"/>
  <c r="AC247" i="4"/>
  <c r="AA247" i="4"/>
  <c r="AE246" i="4"/>
  <c r="AL246" i="4"/>
  <c r="A246" i="4"/>
  <c r="A236" i="5" s="1"/>
  <c r="G236" i="5" s="1"/>
  <c r="AC246" i="4"/>
  <c r="AA246" i="4"/>
  <c r="AE245" i="4"/>
  <c r="AL245" i="4"/>
  <c r="A245" i="4"/>
  <c r="AC245" i="4"/>
  <c r="AA245" i="4"/>
  <c r="AE244" i="4"/>
  <c r="AL244" i="4"/>
  <c r="A244" i="4"/>
  <c r="AK244" i="4" s="1"/>
  <c r="AC244" i="4"/>
  <c r="AA244" i="4"/>
  <c r="AE243" i="4"/>
  <c r="AL243" i="4"/>
  <c r="A243" i="4"/>
  <c r="A233" i="5" s="1"/>
  <c r="AC243" i="4"/>
  <c r="AA243" i="4"/>
  <c r="AE242" i="4"/>
  <c r="AL242" i="4"/>
  <c r="A242" i="4"/>
  <c r="AC242" i="4"/>
  <c r="AA242" i="4"/>
  <c r="AE241" i="4"/>
  <c r="AL241" i="4"/>
  <c r="A241" i="4"/>
  <c r="AK241" i="4" s="1"/>
  <c r="AC241" i="4"/>
  <c r="AA241" i="4"/>
  <c r="AE240" i="4"/>
  <c r="AL240" i="4"/>
  <c r="A240" i="4"/>
  <c r="A230" i="5" s="1"/>
  <c r="B230" i="5" s="1"/>
  <c r="AC240" i="4"/>
  <c r="AA240" i="4"/>
  <c r="AE239" i="4"/>
  <c r="AL239" i="4"/>
  <c r="A239" i="4"/>
  <c r="A229" i="5" s="1"/>
  <c r="D229" i="5" s="1"/>
  <c r="AC239" i="4"/>
  <c r="AA239" i="4"/>
  <c r="AE238" i="4"/>
  <c r="AL238" i="4"/>
  <c r="A238" i="4"/>
  <c r="AC238" i="4"/>
  <c r="AA238" i="4"/>
  <c r="AE237" i="4"/>
  <c r="AL237" i="4"/>
  <c r="A237" i="4"/>
  <c r="A227" i="5" s="1"/>
  <c r="AC237" i="4"/>
  <c r="AA237" i="4"/>
  <c r="AE236" i="4"/>
  <c r="AL236" i="4"/>
  <c r="A236" i="4"/>
  <c r="AC236" i="4"/>
  <c r="AA236" i="4"/>
  <c r="AE235" i="4"/>
  <c r="AL235" i="4"/>
  <c r="A235" i="4"/>
  <c r="AC235" i="4"/>
  <c r="AA235" i="4"/>
  <c r="AE234" i="4"/>
  <c r="AL234" i="4"/>
  <c r="A234" i="4"/>
  <c r="AC234" i="4"/>
  <c r="AA234" i="4"/>
  <c r="AE233" i="4"/>
  <c r="AL233" i="4"/>
  <c r="A233" i="4"/>
  <c r="AK233" i="4" s="1"/>
  <c r="AC233" i="4"/>
  <c r="AA233" i="4"/>
  <c r="AE232" i="4"/>
  <c r="AL232" i="4"/>
  <c r="A232" i="4"/>
  <c r="AK232" i="4" s="1"/>
  <c r="AC232" i="4"/>
  <c r="AA232" i="4"/>
  <c r="AE231" i="4"/>
  <c r="AL231" i="4"/>
  <c r="A231" i="4"/>
  <c r="A221" i="5" s="1"/>
  <c r="AC231" i="4"/>
  <c r="AA231" i="4"/>
  <c r="AE230" i="4"/>
  <c r="AL230" i="4"/>
  <c r="A230" i="4"/>
  <c r="AC230" i="4"/>
  <c r="AA230" i="4"/>
  <c r="AE229" i="4"/>
  <c r="AL229" i="4"/>
  <c r="A229" i="4"/>
  <c r="AK229" i="4" s="1"/>
  <c r="AC229" i="4"/>
  <c r="AA229" i="4"/>
  <c r="AE228" i="4"/>
  <c r="AL228" i="4"/>
  <c r="A228" i="4"/>
  <c r="AC228" i="4"/>
  <c r="AA228" i="4"/>
  <c r="AE227" i="4"/>
  <c r="AL227" i="4"/>
  <c r="A227" i="4"/>
  <c r="AC227" i="4"/>
  <c r="AA227" i="4"/>
  <c r="AE226" i="4"/>
  <c r="AL226" i="4"/>
  <c r="A226" i="4"/>
  <c r="A216" i="5" s="1"/>
  <c r="AC226" i="4"/>
  <c r="AA226" i="4"/>
  <c r="AE225" i="4"/>
  <c r="AL225" i="4"/>
  <c r="A225" i="4"/>
  <c r="AC225" i="4"/>
  <c r="AA225" i="4"/>
  <c r="AE224" i="4"/>
  <c r="AL224" i="4"/>
  <c r="A224" i="4"/>
  <c r="A214" i="5" s="1"/>
  <c r="I214" i="5" s="1"/>
  <c r="AC224" i="4"/>
  <c r="AA224" i="4"/>
  <c r="AE223" i="4"/>
  <c r="AL223" i="4"/>
  <c r="A223" i="4"/>
  <c r="A213" i="5" s="1"/>
  <c r="AC223" i="4"/>
  <c r="AA223" i="4"/>
  <c r="AE222" i="4"/>
  <c r="AL222" i="4"/>
  <c r="A222" i="4"/>
  <c r="AC222" i="4"/>
  <c r="AA222" i="4"/>
  <c r="AE221" i="4"/>
  <c r="AL221" i="4"/>
  <c r="A221" i="4"/>
  <c r="A211" i="5" s="1"/>
  <c r="O211" i="5" s="1"/>
  <c r="AC221" i="4"/>
  <c r="AA221" i="4"/>
  <c r="AE220" i="4"/>
  <c r="AL220" i="4"/>
  <c r="A220" i="4"/>
  <c r="AC220" i="4"/>
  <c r="AA220" i="4"/>
  <c r="AE219" i="4"/>
  <c r="AL219" i="4"/>
  <c r="A219" i="4"/>
  <c r="AC219" i="4"/>
  <c r="AA219" i="4"/>
  <c r="AE218" i="4"/>
  <c r="AL218" i="4"/>
  <c r="A218" i="4"/>
  <c r="AC218" i="4"/>
  <c r="AA218" i="4"/>
  <c r="AE217" i="4"/>
  <c r="AL217" i="4"/>
  <c r="A217" i="4"/>
  <c r="AC217" i="4"/>
  <c r="AA217" i="4"/>
  <c r="AE216" i="4"/>
  <c r="AL216" i="4"/>
  <c r="A216" i="4"/>
  <c r="AF216" i="4"/>
  <c r="AC216" i="4"/>
  <c r="AA216" i="4"/>
  <c r="AE215" i="4"/>
  <c r="AL215" i="4"/>
  <c r="A215" i="4"/>
  <c r="AC215" i="4"/>
  <c r="AA215" i="4"/>
  <c r="AE214" i="4"/>
  <c r="AL214" i="4"/>
  <c r="A214" i="4"/>
  <c r="AC214" i="4"/>
  <c r="AA214" i="4"/>
  <c r="AE213" i="4"/>
  <c r="AL213" i="4"/>
  <c r="A213" i="4"/>
  <c r="AC213" i="4"/>
  <c r="AA213" i="4"/>
  <c r="AE212" i="4"/>
  <c r="AL212" i="4"/>
  <c r="A212" i="4"/>
  <c r="AK212" i="4" s="1"/>
  <c r="AC212" i="4"/>
  <c r="AA212" i="4"/>
  <c r="AE211" i="4"/>
  <c r="AL211" i="4"/>
  <c r="A211" i="4"/>
  <c r="AC211" i="4"/>
  <c r="AA211" i="4"/>
  <c r="AE210" i="4"/>
  <c r="AL210" i="4"/>
  <c r="A210" i="4"/>
  <c r="A200" i="5" s="1"/>
  <c r="F200" i="5" s="1"/>
  <c r="AC210" i="4"/>
  <c r="AA210" i="4"/>
  <c r="AE209" i="4"/>
  <c r="AL209" i="4"/>
  <c r="A209" i="4"/>
  <c r="AC209" i="4"/>
  <c r="AA209" i="4"/>
  <c r="AE208" i="4"/>
  <c r="AL208" i="4"/>
  <c r="A208" i="4"/>
  <c r="A198" i="5" s="1"/>
  <c r="G198" i="5" s="1"/>
  <c r="AC208" i="4"/>
  <c r="AA208" i="4"/>
  <c r="AE207" i="4"/>
  <c r="AL207" i="4"/>
  <c r="A207" i="4"/>
  <c r="AK207" i="4" s="1"/>
  <c r="AC207" i="4"/>
  <c r="AA207" i="4"/>
  <c r="AE206" i="4"/>
  <c r="AL206" i="4"/>
  <c r="A206" i="4"/>
  <c r="AK206" i="4" s="1"/>
  <c r="AC206" i="4"/>
  <c r="AA206" i="4"/>
  <c r="AE205" i="4"/>
  <c r="AL205" i="4"/>
  <c r="A205" i="4"/>
  <c r="AC205" i="4"/>
  <c r="AA205" i="4"/>
  <c r="AE204" i="4"/>
  <c r="AL204" i="4"/>
  <c r="A204" i="4"/>
  <c r="AC204" i="4"/>
  <c r="AA204" i="4"/>
  <c r="AE203" i="4"/>
  <c r="AL203" i="4"/>
  <c r="A203" i="4"/>
  <c r="AC203" i="4"/>
  <c r="AA203" i="4"/>
  <c r="AE202" i="4"/>
  <c r="AL202" i="4"/>
  <c r="A202" i="4"/>
  <c r="AK202" i="4" s="1"/>
  <c r="AC202" i="4"/>
  <c r="AA202" i="4"/>
  <c r="AE201" i="4"/>
  <c r="AL201" i="4"/>
  <c r="A201" i="4"/>
  <c r="AF201" i="4"/>
  <c r="AC201" i="4"/>
  <c r="AA201" i="4"/>
  <c r="AE200" i="4"/>
  <c r="AL200" i="4"/>
  <c r="A200" i="4"/>
  <c r="AC200" i="4"/>
  <c r="AA200" i="4"/>
  <c r="AE199" i="4"/>
  <c r="AL199" i="4"/>
  <c r="A199" i="4"/>
  <c r="A189" i="5" s="1"/>
  <c r="AC199" i="4"/>
  <c r="AA199" i="4"/>
  <c r="AE198" i="4"/>
  <c r="AL198" i="4"/>
  <c r="A198" i="4"/>
  <c r="AK198" i="4" s="1"/>
  <c r="AC198" i="4"/>
  <c r="AA198" i="4"/>
  <c r="AE197" i="4"/>
  <c r="AL197" i="4"/>
  <c r="A197" i="4"/>
  <c r="A187" i="5" s="1"/>
  <c r="AC197" i="4"/>
  <c r="AA197" i="4"/>
  <c r="AE196" i="4"/>
  <c r="AL196" i="4"/>
  <c r="A196" i="4"/>
  <c r="A186" i="5" s="1"/>
  <c r="F186" i="5" s="1"/>
  <c r="AC196" i="4"/>
  <c r="AA196" i="4"/>
  <c r="AE195" i="4"/>
  <c r="AL195" i="4"/>
  <c r="A195" i="4"/>
  <c r="AC195" i="4"/>
  <c r="AA195" i="4"/>
  <c r="AE194" i="4"/>
  <c r="AL194" i="4"/>
  <c r="A194" i="4"/>
  <c r="AC194" i="4"/>
  <c r="AA194" i="4"/>
  <c r="AE193" i="4"/>
  <c r="AL193" i="4"/>
  <c r="A193" i="4"/>
  <c r="AK193" i="4" s="1"/>
  <c r="AC193" i="4"/>
  <c r="AA193" i="4"/>
  <c r="AE192" i="4"/>
  <c r="AL192" i="4"/>
  <c r="A192" i="4"/>
  <c r="AK192" i="4" s="1"/>
  <c r="AF192" i="4"/>
  <c r="AC192" i="4"/>
  <c r="AA192" i="4"/>
  <c r="AE191" i="4"/>
  <c r="AL191" i="4"/>
  <c r="A191" i="4"/>
  <c r="AC191" i="4"/>
  <c r="AA191" i="4"/>
  <c r="AE190" i="4"/>
  <c r="AL190" i="4"/>
  <c r="A190" i="4"/>
  <c r="AK190" i="4" s="1"/>
  <c r="AC190" i="4"/>
  <c r="AA190" i="4"/>
  <c r="AE189" i="4"/>
  <c r="AL189" i="4"/>
  <c r="A189" i="4"/>
  <c r="AK189" i="4" s="1"/>
  <c r="AC189" i="4"/>
  <c r="AA189" i="4"/>
  <c r="AE188" i="4"/>
  <c r="AL188" i="4"/>
  <c r="A188" i="4"/>
  <c r="AC188" i="4"/>
  <c r="AA188" i="4"/>
  <c r="AE187" i="4"/>
  <c r="AL187" i="4"/>
  <c r="A187" i="4"/>
  <c r="AC187" i="4"/>
  <c r="AA187" i="4"/>
  <c r="AE186" i="4"/>
  <c r="AL186" i="4"/>
  <c r="A186" i="4"/>
  <c r="AC186" i="4"/>
  <c r="AA186" i="4"/>
  <c r="AE185" i="4"/>
  <c r="AL185" i="4"/>
  <c r="A185" i="4"/>
  <c r="AC185" i="4"/>
  <c r="AA185" i="4"/>
  <c r="AE184" i="4"/>
  <c r="AL184" i="4"/>
  <c r="A184" i="4"/>
  <c r="AC184" i="4"/>
  <c r="AA184" i="4"/>
  <c r="AE183" i="4"/>
  <c r="AL183" i="4"/>
  <c r="A183" i="4"/>
  <c r="AC183" i="4"/>
  <c r="AA183" i="4"/>
  <c r="AE182" i="4"/>
  <c r="AL182" i="4"/>
  <c r="A182" i="4"/>
  <c r="A172" i="5" s="1"/>
  <c r="AC182" i="4"/>
  <c r="AA182" i="4"/>
  <c r="AE181" i="4"/>
  <c r="AL181" i="4"/>
  <c r="A181" i="4"/>
  <c r="AC181" i="4"/>
  <c r="AA181" i="4"/>
  <c r="AE180" i="4"/>
  <c r="AL180" i="4"/>
  <c r="A180" i="4"/>
  <c r="AC180" i="4"/>
  <c r="AA180" i="4"/>
  <c r="AE179" i="4"/>
  <c r="AL179" i="4"/>
  <c r="A179" i="4"/>
  <c r="AC179" i="4"/>
  <c r="AA179" i="4"/>
  <c r="AE178" i="4"/>
  <c r="AL178" i="4"/>
  <c r="A178" i="4"/>
  <c r="AC178" i="4"/>
  <c r="AA178" i="4"/>
  <c r="AE177" i="4"/>
  <c r="AL177" i="4"/>
  <c r="A177" i="4"/>
  <c r="AC177" i="4"/>
  <c r="AA177" i="4"/>
  <c r="AE176" i="4"/>
  <c r="AL176" i="4"/>
  <c r="A176" i="4"/>
  <c r="A166" i="5" s="1"/>
  <c r="AC176" i="4"/>
  <c r="AA176" i="4"/>
  <c r="AE175" i="4"/>
  <c r="AL175" i="4"/>
  <c r="A175" i="4"/>
  <c r="AC175" i="4"/>
  <c r="AA175" i="4"/>
  <c r="AE174" i="4"/>
  <c r="AL174" i="4"/>
  <c r="A174" i="4"/>
  <c r="AC174" i="4"/>
  <c r="AA174" i="4"/>
  <c r="AE173" i="4"/>
  <c r="AL173" i="4"/>
  <c r="A173" i="4"/>
  <c r="AK173" i="4" s="1"/>
  <c r="AC173" i="4"/>
  <c r="AA173" i="4"/>
  <c r="AE172" i="4"/>
  <c r="AL172" i="4"/>
  <c r="A172" i="4"/>
  <c r="AC172" i="4"/>
  <c r="AA172" i="4"/>
  <c r="AE171" i="4"/>
  <c r="AL171" i="4"/>
  <c r="A171" i="4"/>
  <c r="AK171" i="4" s="1"/>
  <c r="AC171" i="4"/>
  <c r="AA171" i="4"/>
  <c r="AE170" i="4"/>
  <c r="AL170" i="4"/>
  <c r="A170" i="4"/>
  <c r="A160" i="5" s="1"/>
  <c r="G160" i="5" s="1"/>
  <c r="AC170" i="4"/>
  <c r="AA170" i="4"/>
  <c r="AE169" i="4"/>
  <c r="AL169" i="4"/>
  <c r="A169" i="4"/>
  <c r="AC169" i="4"/>
  <c r="AA169" i="4"/>
  <c r="AE168" i="4"/>
  <c r="AL168" i="4"/>
  <c r="A168" i="4"/>
  <c r="AF168" i="4"/>
  <c r="AC168" i="4"/>
  <c r="AA168" i="4"/>
  <c r="AE167" i="4"/>
  <c r="AL167" i="4"/>
  <c r="A167" i="4"/>
  <c r="A157" i="5" s="1"/>
  <c r="AC167" i="4"/>
  <c r="AA167" i="4"/>
  <c r="AE166" i="4"/>
  <c r="AL166" i="4"/>
  <c r="A166" i="4"/>
  <c r="AC166" i="4"/>
  <c r="AA166" i="4"/>
  <c r="AE165" i="4"/>
  <c r="AL165" i="4"/>
  <c r="A165" i="4"/>
  <c r="AC165" i="4"/>
  <c r="AA165" i="4"/>
  <c r="AE164" i="4"/>
  <c r="AL164" i="4"/>
  <c r="A164" i="4"/>
  <c r="AC164" i="4"/>
  <c r="AA164" i="4"/>
  <c r="AE163" i="4"/>
  <c r="AL163" i="4"/>
  <c r="A163" i="4"/>
  <c r="AC163" i="4"/>
  <c r="AA163" i="4"/>
  <c r="AE162" i="4"/>
  <c r="AL162" i="4"/>
  <c r="A162" i="4"/>
  <c r="AK162" i="4" s="1"/>
  <c r="AC162" i="4"/>
  <c r="AA162" i="4"/>
  <c r="AE161" i="4"/>
  <c r="AL161" i="4"/>
  <c r="A161" i="4"/>
  <c r="AC161" i="4"/>
  <c r="AA161" i="4"/>
  <c r="AE160" i="4"/>
  <c r="AL160" i="4"/>
  <c r="A160" i="4"/>
  <c r="AC160" i="4"/>
  <c r="AA160" i="4"/>
  <c r="AE159" i="4"/>
  <c r="AL159" i="4"/>
  <c r="A159" i="4"/>
  <c r="A149" i="5" s="1"/>
  <c r="AC159" i="4"/>
  <c r="AA159" i="4"/>
  <c r="AE158" i="4"/>
  <c r="AL158" i="4"/>
  <c r="A158" i="4"/>
  <c r="AC158" i="4"/>
  <c r="AA158" i="4"/>
  <c r="AE157" i="4"/>
  <c r="AL157" i="4"/>
  <c r="A157" i="4"/>
  <c r="A147" i="5" s="1"/>
  <c r="L147" i="5" s="1"/>
  <c r="AC157" i="4"/>
  <c r="AA157" i="4"/>
  <c r="AE156" i="4"/>
  <c r="AL156" i="4"/>
  <c r="A156" i="4"/>
  <c r="AK156" i="4" s="1"/>
  <c r="AC156" i="4"/>
  <c r="AA156" i="4"/>
  <c r="AE155" i="4"/>
  <c r="AL155" i="4"/>
  <c r="A155" i="4"/>
  <c r="AC155" i="4"/>
  <c r="AA155" i="4"/>
  <c r="AE154" i="4"/>
  <c r="AL154" i="4"/>
  <c r="A154" i="4"/>
  <c r="AK154" i="4" s="1"/>
  <c r="AC154" i="4"/>
  <c r="AA154" i="4"/>
  <c r="AE153" i="4"/>
  <c r="AL153" i="4"/>
  <c r="A153" i="4"/>
  <c r="AC153" i="4"/>
  <c r="AA153" i="4"/>
  <c r="AE152" i="4"/>
  <c r="AL152" i="4"/>
  <c r="A152" i="4"/>
  <c r="AC152" i="4"/>
  <c r="AA152" i="4"/>
  <c r="AE151" i="4"/>
  <c r="AL151" i="4"/>
  <c r="A151" i="4"/>
  <c r="AK151" i="4" s="1"/>
  <c r="AC151" i="4"/>
  <c r="AA151" i="4"/>
  <c r="AE150" i="4"/>
  <c r="AL150" i="4"/>
  <c r="A150" i="4"/>
  <c r="AC150" i="4"/>
  <c r="AA150" i="4"/>
  <c r="AE149" i="4"/>
  <c r="AL149" i="4"/>
  <c r="A149" i="4"/>
  <c r="AC149" i="4"/>
  <c r="AA149" i="4"/>
  <c r="AE148" i="4"/>
  <c r="AL148" i="4"/>
  <c r="A148" i="4"/>
  <c r="AK148" i="4" s="1"/>
  <c r="AC148" i="4"/>
  <c r="AA148" i="4"/>
  <c r="AE147" i="4"/>
  <c r="AL147" i="4"/>
  <c r="A147" i="4"/>
  <c r="AC147" i="4"/>
  <c r="AA147" i="4"/>
  <c r="AE146" i="4"/>
  <c r="AL146" i="4"/>
  <c r="A146" i="4"/>
  <c r="AF146" i="4"/>
  <c r="AC146" i="4"/>
  <c r="AA146" i="4"/>
  <c r="AE145" i="4"/>
  <c r="AL145" i="4"/>
  <c r="A145" i="4"/>
  <c r="AK145" i="4" s="1"/>
  <c r="AC145" i="4"/>
  <c r="AA145" i="4"/>
  <c r="AE144" i="4"/>
  <c r="AL144" i="4"/>
  <c r="A144" i="4"/>
  <c r="AC144" i="4"/>
  <c r="AA144" i="4"/>
  <c r="AE143" i="4"/>
  <c r="AL143" i="4"/>
  <c r="A143" i="4"/>
  <c r="AC143" i="4"/>
  <c r="AA143" i="4"/>
  <c r="AE142" i="4"/>
  <c r="AL142" i="4"/>
  <c r="A142" i="4"/>
  <c r="AK142" i="4" s="1"/>
  <c r="AC142" i="4"/>
  <c r="AA142" i="4"/>
  <c r="AE141" i="4"/>
  <c r="AL141" i="4"/>
  <c r="A141" i="4"/>
  <c r="AK141" i="4" s="1"/>
  <c r="AC141" i="4"/>
  <c r="AA141" i="4"/>
  <c r="AE140" i="4"/>
  <c r="AL140" i="4"/>
  <c r="A140" i="4"/>
  <c r="AC140" i="4"/>
  <c r="AA140" i="4"/>
  <c r="AE139" i="4"/>
  <c r="AL139" i="4"/>
  <c r="A139" i="4"/>
  <c r="AC139" i="4"/>
  <c r="AA139" i="4"/>
  <c r="AE138" i="4"/>
  <c r="AL138" i="4"/>
  <c r="A138" i="4"/>
  <c r="AC138" i="4"/>
  <c r="AA138" i="4"/>
  <c r="AE137" i="4"/>
  <c r="AL137" i="4"/>
  <c r="A137" i="4"/>
  <c r="AC137" i="4"/>
  <c r="AA137" i="4"/>
  <c r="AE136" i="4"/>
  <c r="AL136" i="4"/>
  <c r="A136" i="4"/>
  <c r="AC136" i="4"/>
  <c r="AA136" i="4"/>
  <c r="AE135" i="4"/>
  <c r="AL135" i="4"/>
  <c r="A135" i="4"/>
  <c r="AC135" i="4"/>
  <c r="AA135" i="4"/>
  <c r="AE134" i="4"/>
  <c r="AL134" i="4"/>
  <c r="A134" i="4"/>
  <c r="AC134" i="4"/>
  <c r="AA134" i="4"/>
  <c r="AE133" i="4"/>
  <c r="AL133" i="4"/>
  <c r="A133" i="4"/>
  <c r="AC133" i="4"/>
  <c r="AA133" i="4"/>
  <c r="AE132" i="4"/>
  <c r="AL132" i="4"/>
  <c r="A132" i="4"/>
  <c r="AC132" i="4"/>
  <c r="AA132" i="4"/>
  <c r="AE131" i="4"/>
  <c r="AL131" i="4"/>
  <c r="A131" i="4"/>
  <c r="AC131" i="4"/>
  <c r="AA131" i="4"/>
  <c r="AE130" i="4"/>
  <c r="AL130" i="4"/>
  <c r="A130" i="4"/>
  <c r="AC130" i="4"/>
  <c r="AA130" i="4"/>
  <c r="AE129" i="4"/>
  <c r="AL129" i="4"/>
  <c r="A129" i="4"/>
  <c r="A119" i="5" s="1"/>
  <c r="AF129" i="4"/>
  <c r="AC129" i="4"/>
  <c r="AA129" i="4"/>
  <c r="AE128" i="4"/>
  <c r="AL128" i="4"/>
  <c r="A128" i="4"/>
  <c r="AC128" i="4"/>
  <c r="AA128" i="4"/>
  <c r="AE127" i="4"/>
  <c r="AL127" i="4"/>
  <c r="A127" i="4"/>
  <c r="AC127" i="4"/>
  <c r="AA127" i="4"/>
  <c r="AE126" i="4"/>
  <c r="AL126" i="4"/>
  <c r="A126" i="4"/>
  <c r="AC126" i="4"/>
  <c r="AA126" i="4"/>
  <c r="AE125" i="4"/>
  <c r="AL125" i="4"/>
  <c r="A125" i="4"/>
  <c r="AC125" i="4"/>
  <c r="AA125" i="4"/>
  <c r="AE124" i="4"/>
  <c r="AL124" i="4"/>
  <c r="A124" i="4"/>
  <c r="A114" i="5" s="1"/>
  <c r="N114" i="5" s="1"/>
  <c r="AC124" i="4"/>
  <c r="AA124" i="4"/>
  <c r="AE123" i="4"/>
  <c r="AL123" i="4"/>
  <c r="A123" i="4"/>
  <c r="AK123" i="4" s="1"/>
  <c r="AC123" i="4"/>
  <c r="AA123" i="4"/>
  <c r="AE122" i="4"/>
  <c r="AL122" i="4"/>
  <c r="A122" i="4"/>
  <c r="AC122" i="4"/>
  <c r="AA122" i="4"/>
  <c r="AE121" i="4"/>
  <c r="AL121" i="4"/>
  <c r="A121" i="4"/>
  <c r="AC121" i="4"/>
  <c r="AA121" i="4"/>
  <c r="AE120" i="4"/>
  <c r="AL120" i="4"/>
  <c r="A120" i="4"/>
  <c r="AC120" i="4"/>
  <c r="AA120" i="4"/>
  <c r="AE119" i="4"/>
  <c r="AL119" i="4"/>
  <c r="A119" i="4"/>
  <c r="AC119" i="4"/>
  <c r="AA119" i="4"/>
  <c r="AE118" i="4"/>
  <c r="AL118" i="4"/>
  <c r="A118" i="4"/>
  <c r="AC118" i="4"/>
  <c r="AA118" i="4"/>
  <c r="AE117" i="4"/>
  <c r="AL117" i="4"/>
  <c r="A117" i="4"/>
  <c r="AK117" i="4" s="1"/>
  <c r="AC117" i="4"/>
  <c r="AA117" i="4"/>
  <c r="AE116" i="4"/>
  <c r="AL116" i="4"/>
  <c r="A116" i="4"/>
  <c r="AC116" i="4"/>
  <c r="AA116" i="4"/>
  <c r="AE115" i="4"/>
  <c r="AL115" i="4"/>
  <c r="A115" i="4"/>
  <c r="AC115" i="4"/>
  <c r="AA115" i="4"/>
  <c r="AE114" i="4"/>
  <c r="AL114" i="4"/>
  <c r="A114" i="4"/>
  <c r="AC114" i="4"/>
  <c r="AA114" i="4"/>
  <c r="AE113" i="4"/>
  <c r="AL113" i="4"/>
  <c r="A113" i="4"/>
  <c r="AC113" i="4"/>
  <c r="AA113" i="4"/>
  <c r="AE112" i="4"/>
  <c r="AL112" i="4"/>
  <c r="A112" i="4"/>
  <c r="A102" i="5" s="1"/>
  <c r="AC112" i="4"/>
  <c r="AA112" i="4"/>
  <c r="AE111" i="4"/>
  <c r="AL111" i="4"/>
  <c r="A111" i="4"/>
  <c r="A101" i="5" s="1"/>
  <c r="K101" i="5" s="1"/>
  <c r="AC111" i="4"/>
  <c r="AA111" i="4"/>
  <c r="AE110" i="4"/>
  <c r="AL110" i="4"/>
  <c r="A110" i="4"/>
  <c r="A100" i="5" s="1"/>
  <c r="G100" i="5" s="1"/>
  <c r="AC110" i="4"/>
  <c r="AA110" i="4"/>
  <c r="AE109" i="4"/>
  <c r="AL109" i="4"/>
  <c r="A109" i="4"/>
  <c r="A99" i="5" s="1"/>
  <c r="AC109" i="4"/>
  <c r="AA109" i="4"/>
  <c r="AE108" i="4"/>
  <c r="AL108" i="4"/>
  <c r="A108" i="4"/>
  <c r="AK108" i="4" s="1"/>
  <c r="AC108" i="4"/>
  <c r="AA108" i="4"/>
  <c r="AE107" i="4"/>
  <c r="AL107" i="4"/>
  <c r="A107" i="4"/>
  <c r="AC107" i="4"/>
  <c r="AA107" i="4"/>
  <c r="AE106" i="4"/>
  <c r="AL106" i="4"/>
  <c r="A106" i="4"/>
  <c r="A96" i="5" s="1"/>
  <c r="AC106" i="4"/>
  <c r="AA106" i="4"/>
  <c r="AE105" i="4"/>
  <c r="AL105" i="4"/>
  <c r="A105" i="4"/>
  <c r="A95" i="5" s="1"/>
  <c r="AC105" i="4"/>
  <c r="AA105" i="4"/>
  <c r="AE104" i="4"/>
  <c r="AL104" i="4"/>
  <c r="A104" i="4"/>
  <c r="AC104" i="4"/>
  <c r="AA104" i="4"/>
  <c r="AE103" i="4"/>
  <c r="AL103" i="4"/>
  <c r="A103" i="4"/>
  <c r="A93" i="5" s="1"/>
  <c r="M93" i="5" s="1"/>
  <c r="AC103" i="4"/>
  <c r="AA103" i="4"/>
  <c r="AE102" i="4"/>
  <c r="AL102" i="4"/>
  <c r="A102" i="4"/>
  <c r="A92" i="5" s="1"/>
  <c r="J92" i="5" s="1"/>
  <c r="AC102" i="4"/>
  <c r="AA102" i="4"/>
  <c r="AE101" i="4"/>
  <c r="AL101" i="4"/>
  <c r="A101" i="4"/>
  <c r="AC101" i="4"/>
  <c r="AA101" i="4"/>
  <c r="AE100" i="4"/>
  <c r="AL100" i="4"/>
  <c r="A100" i="4"/>
  <c r="A90" i="5" s="1"/>
  <c r="AC100" i="4"/>
  <c r="AA100" i="4"/>
  <c r="AE99" i="4"/>
  <c r="AL99" i="4"/>
  <c r="A99" i="4"/>
  <c r="AK99" i="4" s="1"/>
  <c r="AC99" i="4"/>
  <c r="AA99" i="4"/>
  <c r="AE98" i="4"/>
  <c r="AL98" i="4"/>
  <c r="A98" i="4"/>
  <c r="A88" i="5" s="1"/>
  <c r="P88" i="5" s="1"/>
  <c r="AC98" i="4"/>
  <c r="AA98" i="4"/>
  <c r="AE97" i="4"/>
  <c r="AL97" i="4"/>
  <c r="A97" i="4"/>
  <c r="AC97" i="4"/>
  <c r="AA97" i="4"/>
  <c r="AE96" i="4"/>
  <c r="AL96" i="4"/>
  <c r="A96" i="4"/>
  <c r="AK96" i="4" s="1"/>
  <c r="AC96" i="4"/>
  <c r="AA96" i="4"/>
  <c r="AE95" i="4"/>
  <c r="AL95" i="4"/>
  <c r="A95" i="4"/>
  <c r="A85" i="5" s="1"/>
  <c r="AC95" i="4"/>
  <c r="AA95" i="4"/>
  <c r="AE94" i="4"/>
  <c r="AL94" i="4"/>
  <c r="A94" i="4"/>
  <c r="AC94" i="4"/>
  <c r="AA94" i="4"/>
  <c r="AE93" i="4"/>
  <c r="AL93" i="4"/>
  <c r="A93" i="4"/>
  <c r="AC93" i="4"/>
  <c r="AA93" i="4"/>
  <c r="AE92" i="4"/>
  <c r="AL92" i="4"/>
  <c r="A92" i="4"/>
  <c r="AC92" i="4"/>
  <c r="AA92" i="4"/>
  <c r="AE91" i="4"/>
  <c r="AL91" i="4"/>
  <c r="A91" i="4"/>
  <c r="AC91" i="4"/>
  <c r="AA91" i="4"/>
  <c r="AE90" i="4"/>
  <c r="AL90" i="4"/>
  <c r="A90" i="4"/>
  <c r="AC90" i="4"/>
  <c r="AA90" i="4"/>
  <c r="AE89" i="4"/>
  <c r="AL89" i="4"/>
  <c r="A89" i="4"/>
  <c r="AF89" i="4"/>
  <c r="AC89" i="4"/>
  <c r="AA89" i="4"/>
  <c r="AE88" i="4"/>
  <c r="AL88" i="4"/>
  <c r="A88" i="4"/>
  <c r="A78" i="5" s="1"/>
  <c r="D78" i="5" s="1"/>
  <c r="AC88" i="4"/>
  <c r="AA88" i="4"/>
  <c r="AE87" i="4"/>
  <c r="AL87" i="4"/>
  <c r="A87" i="4"/>
  <c r="AK87" i="4" s="1"/>
  <c r="AC87" i="4"/>
  <c r="AA87" i="4"/>
  <c r="AE86" i="4"/>
  <c r="AL86" i="4"/>
  <c r="A86" i="4"/>
  <c r="AK86" i="4" s="1"/>
  <c r="AC86" i="4"/>
  <c r="AA86" i="4"/>
  <c r="AE85" i="4"/>
  <c r="AL85" i="4"/>
  <c r="A85" i="4"/>
  <c r="AC85" i="4"/>
  <c r="AA85" i="4"/>
  <c r="AE84" i="4"/>
  <c r="AL84" i="4"/>
  <c r="A84" i="4"/>
  <c r="AC84" i="4"/>
  <c r="AA84" i="4"/>
  <c r="AE83" i="4"/>
  <c r="AL83" i="4"/>
  <c r="A83" i="4"/>
  <c r="AC83" i="4"/>
  <c r="AA83" i="4"/>
  <c r="AE82" i="4"/>
  <c r="AL82" i="4"/>
  <c r="A82" i="4"/>
  <c r="A72" i="5" s="1"/>
  <c r="O72" i="5" s="1"/>
  <c r="AC82" i="4"/>
  <c r="AA82" i="4"/>
  <c r="AE81" i="4"/>
  <c r="AL81" i="4"/>
  <c r="A81" i="4"/>
  <c r="AC81" i="4"/>
  <c r="AA81" i="4"/>
  <c r="AE80" i="4"/>
  <c r="AL80" i="4"/>
  <c r="A80" i="4"/>
  <c r="AK80" i="4" s="1"/>
  <c r="AC80" i="4"/>
  <c r="AA80" i="4"/>
  <c r="AE79" i="4"/>
  <c r="AL79" i="4"/>
  <c r="A79" i="4"/>
  <c r="AC79" i="4"/>
  <c r="AA79" i="4"/>
  <c r="AE78" i="4"/>
  <c r="AL78" i="4"/>
  <c r="A78" i="4"/>
  <c r="AC78" i="4"/>
  <c r="AA78" i="4"/>
  <c r="AE77" i="4"/>
  <c r="AL77" i="4"/>
  <c r="A77" i="4"/>
  <c r="AK77" i="4" s="1"/>
  <c r="AC77" i="4"/>
  <c r="AA77" i="4"/>
  <c r="AE76" i="4"/>
  <c r="AL76" i="4"/>
  <c r="A76" i="4"/>
  <c r="AK76" i="4" s="1"/>
  <c r="AC76" i="4"/>
  <c r="AA76" i="4"/>
  <c r="AE75" i="4"/>
  <c r="AL75" i="4"/>
  <c r="A75" i="4"/>
  <c r="AC75" i="4"/>
  <c r="AA75" i="4"/>
  <c r="AE74" i="4"/>
  <c r="AL74" i="4"/>
  <c r="A74" i="4"/>
  <c r="AC74" i="4"/>
  <c r="AA74" i="4"/>
  <c r="AE73" i="4"/>
  <c r="AL73" i="4"/>
  <c r="A73" i="4"/>
  <c r="AC73" i="4"/>
  <c r="AA73" i="4"/>
  <c r="AE72" i="4"/>
  <c r="AL72" i="4"/>
  <c r="A72" i="4"/>
  <c r="AC72" i="4"/>
  <c r="AA72" i="4"/>
  <c r="AE71" i="4"/>
  <c r="AL71" i="4"/>
  <c r="A71" i="4"/>
  <c r="AC71" i="4"/>
  <c r="AA71" i="4"/>
  <c r="AE70" i="4"/>
  <c r="AL70" i="4"/>
  <c r="A70" i="4"/>
  <c r="AC70" i="4"/>
  <c r="AA70" i="4"/>
  <c r="AE69" i="4"/>
  <c r="AL69" i="4"/>
  <c r="A69" i="4"/>
  <c r="AK69" i="4" s="1"/>
  <c r="AC69" i="4"/>
  <c r="AA69" i="4"/>
  <c r="AE68" i="4"/>
  <c r="AL68" i="4"/>
  <c r="A68" i="4"/>
  <c r="AC68" i="4"/>
  <c r="AA68" i="4"/>
  <c r="AE67" i="4"/>
  <c r="AL67" i="4"/>
  <c r="A67" i="4"/>
  <c r="A57" i="5" s="1"/>
  <c r="L57" i="5" s="1"/>
  <c r="AC67" i="4"/>
  <c r="AA67" i="4"/>
  <c r="AE66" i="4"/>
  <c r="AL66" i="4"/>
  <c r="A66" i="4"/>
  <c r="AK66" i="4" s="1"/>
  <c r="AC66" i="4"/>
  <c r="AA66" i="4"/>
  <c r="AE65" i="4"/>
  <c r="AL65" i="4"/>
  <c r="A65" i="4"/>
  <c r="AK65" i="4" s="1"/>
  <c r="AC65" i="4"/>
  <c r="AA65" i="4"/>
  <c r="AE64" i="4"/>
  <c r="AL64" i="4"/>
  <c r="A64" i="4"/>
  <c r="AC64" i="4"/>
  <c r="AA64" i="4"/>
  <c r="AE63" i="4"/>
  <c r="AL63" i="4"/>
  <c r="A63" i="4"/>
  <c r="AC63" i="4"/>
  <c r="AA63" i="4"/>
  <c r="AE62" i="4"/>
  <c r="AL62" i="4"/>
  <c r="A62" i="4"/>
  <c r="AC62" i="4"/>
  <c r="AA62" i="4"/>
  <c r="AE61" i="4"/>
  <c r="AL61" i="4"/>
  <c r="A61" i="4"/>
  <c r="AC61" i="4"/>
  <c r="AA61" i="4"/>
  <c r="AE60" i="4"/>
  <c r="AL60" i="4"/>
  <c r="A60" i="4"/>
  <c r="A50" i="5" s="1"/>
  <c r="AC60" i="4"/>
  <c r="AA60" i="4"/>
  <c r="AE59" i="4"/>
  <c r="AL59" i="4"/>
  <c r="A59" i="4"/>
  <c r="AC59" i="4"/>
  <c r="AA59" i="4"/>
  <c r="AE58" i="4"/>
  <c r="AL58" i="4"/>
  <c r="A58" i="4"/>
  <c r="AC58" i="4"/>
  <c r="AA58" i="4"/>
  <c r="AE57" i="4"/>
  <c r="AL57" i="4"/>
  <c r="A57" i="4"/>
  <c r="AK57" i="4" s="1"/>
  <c r="AC57" i="4"/>
  <c r="AA57" i="4"/>
  <c r="AE56" i="4"/>
  <c r="AL56" i="4"/>
  <c r="A56" i="4"/>
  <c r="A46" i="5" s="1"/>
  <c r="M46" i="5" s="1"/>
  <c r="AC56" i="4"/>
  <c r="AA56" i="4"/>
  <c r="AE55" i="4"/>
  <c r="AL55" i="4"/>
  <c r="A55" i="4"/>
  <c r="AK55" i="4" s="1"/>
  <c r="AC55" i="4"/>
  <c r="AA55" i="4"/>
  <c r="AE54" i="4"/>
  <c r="AL54" i="4"/>
  <c r="A54" i="4"/>
  <c r="AF54" i="4"/>
  <c r="AC54" i="4"/>
  <c r="AA54" i="4"/>
  <c r="AE53" i="4"/>
  <c r="AL53" i="4"/>
  <c r="A53" i="4"/>
  <c r="A43" i="5" s="1"/>
  <c r="M43" i="5" s="1"/>
  <c r="AC53" i="4"/>
  <c r="AA53" i="4"/>
  <c r="AE52" i="4"/>
  <c r="AL52" i="4"/>
  <c r="A52" i="4"/>
  <c r="AC52" i="4"/>
  <c r="AA52" i="4"/>
  <c r="AE51" i="4"/>
  <c r="AL51" i="4"/>
  <c r="A51" i="4"/>
  <c r="AC51" i="4"/>
  <c r="AA51" i="4"/>
  <c r="AE50" i="4"/>
  <c r="AL50" i="4"/>
  <c r="A50" i="4"/>
  <c r="A40" i="5" s="1"/>
  <c r="E40" i="5" s="1"/>
  <c r="AC50" i="4"/>
  <c r="AA50" i="4"/>
  <c r="AE49" i="4"/>
  <c r="AL49" i="4"/>
  <c r="A49" i="4"/>
  <c r="AC49" i="4"/>
  <c r="AA49" i="4"/>
  <c r="AE48" i="4"/>
  <c r="AL48" i="4"/>
  <c r="A48" i="4"/>
  <c r="AC48" i="4"/>
  <c r="AA48" i="4"/>
  <c r="AE47" i="4"/>
  <c r="AL47" i="4"/>
  <c r="A47" i="4"/>
  <c r="A37" i="5" s="1"/>
  <c r="E37" i="5" s="1"/>
  <c r="AC47" i="4"/>
  <c r="AA47" i="4"/>
  <c r="AE46" i="4"/>
  <c r="AL46" i="4"/>
  <c r="A46" i="4"/>
  <c r="AC46" i="4"/>
  <c r="AA46" i="4"/>
  <c r="AE45" i="4"/>
  <c r="AL45" i="4"/>
  <c r="A45" i="4"/>
  <c r="AK45" i="4" s="1"/>
  <c r="AC45" i="4"/>
  <c r="AA45" i="4"/>
  <c r="AE44" i="4"/>
  <c r="AL44" i="4"/>
  <c r="A44" i="4"/>
  <c r="AC44" i="4"/>
  <c r="AA44" i="4"/>
  <c r="AE43" i="4"/>
  <c r="AL43" i="4"/>
  <c r="A43" i="4"/>
  <c r="AC43" i="4"/>
  <c r="AA43" i="4"/>
  <c r="AE42" i="4"/>
  <c r="AL42" i="4"/>
  <c r="A42" i="4"/>
  <c r="AK42" i="4" s="1"/>
  <c r="AC42" i="4"/>
  <c r="AA42" i="4"/>
  <c r="AE41" i="4"/>
  <c r="AL41" i="4"/>
  <c r="A41" i="4"/>
  <c r="AC41" i="4"/>
  <c r="AA41" i="4"/>
  <c r="AE40" i="4"/>
  <c r="AL40" i="4"/>
  <c r="A40" i="4"/>
  <c r="AC40" i="4"/>
  <c r="AA40" i="4"/>
  <c r="AE39" i="4"/>
  <c r="AL39" i="4"/>
  <c r="A39" i="4"/>
  <c r="A29" i="5" s="1"/>
  <c r="B29" i="5" s="1"/>
  <c r="AC39" i="4"/>
  <c r="AA39" i="4"/>
  <c r="AE38" i="4"/>
  <c r="AL38" i="4"/>
  <c r="A38" i="4"/>
  <c r="AF38" i="4"/>
  <c r="AC38" i="4"/>
  <c r="AA38" i="4"/>
  <c r="AE37" i="4"/>
  <c r="AL37" i="4"/>
  <c r="A37" i="4"/>
  <c r="AC37" i="4"/>
  <c r="AA37" i="4"/>
  <c r="AE36" i="4"/>
  <c r="AL36" i="4"/>
  <c r="A36" i="4"/>
  <c r="AK36" i="4" s="1"/>
  <c r="AC36" i="4"/>
  <c r="AA36" i="4"/>
  <c r="AE35" i="4"/>
  <c r="AL35" i="4"/>
  <c r="A35" i="4"/>
  <c r="AK35" i="4" s="1"/>
  <c r="AC35" i="4"/>
  <c r="AA35" i="4"/>
  <c r="AE34" i="4"/>
  <c r="AL34" i="4"/>
  <c r="A34" i="4"/>
  <c r="A24" i="5" s="1"/>
  <c r="P24" i="5" s="1"/>
  <c r="AC34" i="4"/>
  <c r="AA34" i="4"/>
  <c r="AE33" i="4"/>
  <c r="AL33" i="4"/>
  <c r="A33" i="4"/>
  <c r="AK33" i="4" s="1"/>
  <c r="AC33" i="4"/>
  <c r="AA33" i="4"/>
  <c r="AE32" i="4"/>
  <c r="AL32" i="4"/>
  <c r="A32" i="4"/>
  <c r="AC32" i="4"/>
  <c r="AA32" i="4"/>
  <c r="AE31" i="4"/>
  <c r="AL31" i="4"/>
  <c r="A31" i="4"/>
  <c r="AK31" i="4" s="1"/>
  <c r="AC31" i="4"/>
  <c r="AA31" i="4"/>
  <c r="AE30" i="4"/>
  <c r="AL30" i="4"/>
  <c r="A30" i="4"/>
  <c r="AC30" i="4"/>
  <c r="AA30" i="4"/>
  <c r="AE29" i="4"/>
  <c r="AL29" i="4"/>
  <c r="A29" i="4"/>
  <c r="A19" i="5" s="1"/>
  <c r="AC29" i="4"/>
  <c r="AA29" i="4"/>
  <c r="AE28" i="4"/>
  <c r="AL28" i="4"/>
  <c r="A28" i="4"/>
  <c r="AC28" i="4"/>
  <c r="AA28" i="4"/>
  <c r="AE27" i="4"/>
  <c r="AL27" i="4"/>
  <c r="A27" i="4"/>
  <c r="AC27" i="4"/>
  <c r="AA27" i="4"/>
  <c r="AE26" i="4"/>
  <c r="AL26" i="4"/>
  <c r="A26" i="4"/>
  <c r="AF26" i="4"/>
  <c r="AC26" i="4"/>
  <c r="AA26" i="4"/>
  <c r="AE25" i="4"/>
  <c r="AL25" i="4"/>
  <c r="A25" i="4"/>
  <c r="AK25" i="4" s="1"/>
  <c r="AC25" i="4"/>
  <c r="AA25" i="4"/>
  <c r="AE24" i="4"/>
  <c r="AL24" i="4"/>
  <c r="A24" i="4"/>
  <c r="A14" i="5" s="1"/>
  <c r="N14" i="5" s="1"/>
  <c r="AC24" i="4"/>
  <c r="AA24" i="4"/>
  <c r="AE23" i="4"/>
  <c r="AL23" i="4"/>
  <c r="A23" i="4"/>
  <c r="A13" i="5" s="1"/>
  <c r="K13" i="5" s="1"/>
  <c r="AC23" i="4"/>
  <c r="AA23" i="4"/>
  <c r="AE22" i="4"/>
  <c r="AL22" i="4"/>
  <c r="A22" i="4"/>
  <c r="A12" i="5" s="1"/>
  <c r="I12" i="5" s="1"/>
  <c r="AC22" i="4"/>
  <c r="AA22" i="4"/>
  <c r="AE21" i="4"/>
  <c r="AL21" i="4"/>
  <c r="A21" i="4"/>
  <c r="A11" i="5" s="1"/>
  <c r="AC21" i="4"/>
  <c r="AA21" i="4"/>
  <c r="AE20" i="4"/>
  <c r="AL20" i="4"/>
  <c r="A20" i="4"/>
  <c r="AC20" i="4"/>
  <c r="AA20" i="4"/>
  <c r="AE19" i="4"/>
  <c r="AL19" i="4"/>
  <c r="A19" i="4"/>
  <c r="AC19" i="4"/>
  <c r="AA19" i="4"/>
  <c r="AE18" i="4"/>
  <c r="AL18" i="4"/>
  <c r="A18" i="4"/>
  <c r="AC18" i="4"/>
  <c r="AA18" i="4"/>
  <c r="AE17" i="4"/>
  <c r="AL17" i="4"/>
  <c r="A17" i="4"/>
  <c r="AK17" i="4" s="1"/>
  <c r="AC17" i="4"/>
  <c r="AA17" i="4"/>
  <c r="AE16" i="4"/>
  <c r="AL16" i="4"/>
  <c r="A16" i="4"/>
  <c r="AK16" i="4" s="1"/>
  <c r="AC16" i="4"/>
  <c r="AA16" i="4"/>
  <c r="AE15" i="4"/>
  <c r="AL15" i="4"/>
  <c r="A15" i="4"/>
  <c r="AC15" i="4"/>
  <c r="AA15" i="4"/>
  <c r="AE14" i="4"/>
  <c r="AL14" i="4"/>
  <c r="AC14" i="4"/>
  <c r="AA14" i="4"/>
  <c r="A14" i="4"/>
  <c r="AE13" i="4"/>
  <c r="AL13" i="4"/>
  <c r="AC13" i="4"/>
  <c r="AA13" i="4"/>
  <c r="A13" i="4"/>
  <c r="A3" i="5" s="1"/>
  <c r="P3" i="5" s="1"/>
  <c r="A111" i="3"/>
  <c r="U111" i="3" s="1"/>
  <c r="Q111" i="3"/>
  <c r="N111" i="3"/>
  <c r="S111" i="3"/>
  <c r="P111" i="3"/>
  <c r="O111" i="3"/>
  <c r="M111" i="3"/>
  <c r="K111" i="3"/>
  <c r="A110" i="3"/>
  <c r="U110" i="3" s="1"/>
  <c r="Q110" i="3"/>
  <c r="N110" i="3"/>
  <c r="S110" i="3"/>
  <c r="P110" i="3"/>
  <c r="O110" i="3"/>
  <c r="M110" i="3"/>
  <c r="K110" i="3"/>
  <c r="A109" i="3"/>
  <c r="U109" i="3" s="1"/>
  <c r="Q109" i="3"/>
  <c r="N109" i="3"/>
  <c r="S109" i="3"/>
  <c r="P109" i="3"/>
  <c r="O109" i="3"/>
  <c r="M109" i="3"/>
  <c r="K109" i="3"/>
  <c r="A108" i="3"/>
  <c r="U108" i="3" s="1"/>
  <c r="Q108" i="3"/>
  <c r="N108" i="3"/>
  <c r="P108" i="3"/>
  <c r="O108" i="3"/>
  <c r="M108" i="3"/>
  <c r="K108" i="3"/>
  <c r="A107" i="3"/>
  <c r="U107" i="3" s="1"/>
  <c r="Q107" i="3"/>
  <c r="N107" i="3"/>
  <c r="S107" i="3"/>
  <c r="P107" i="3"/>
  <c r="O107" i="3"/>
  <c r="M107" i="3"/>
  <c r="K107" i="3"/>
  <c r="A106" i="3"/>
  <c r="U106" i="3" s="1"/>
  <c r="Q106" i="3"/>
  <c r="N106" i="3"/>
  <c r="P106" i="3"/>
  <c r="O106" i="3"/>
  <c r="M106" i="3"/>
  <c r="K106" i="3"/>
  <c r="A105" i="3"/>
  <c r="U105" i="3" s="1"/>
  <c r="Q105" i="3"/>
  <c r="N105" i="3"/>
  <c r="S105" i="3"/>
  <c r="P105" i="3"/>
  <c r="O105" i="3"/>
  <c r="M105" i="3"/>
  <c r="K105" i="3"/>
  <c r="A104" i="3"/>
  <c r="U104" i="3" s="1"/>
  <c r="Q104" i="3"/>
  <c r="N104" i="3"/>
  <c r="S104" i="3"/>
  <c r="P104" i="3"/>
  <c r="O104" i="3"/>
  <c r="M104" i="3"/>
  <c r="K104" i="3"/>
  <c r="A103" i="3"/>
  <c r="U103" i="3" s="1"/>
  <c r="Q103" i="3"/>
  <c r="N103" i="3"/>
  <c r="P103" i="3"/>
  <c r="O103" i="3"/>
  <c r="M103" i="3"/>
  <c r="K103" i="3"/>
  <c r="A102" i="3"/>
  <c r="U102" i="3" s="1"/>
  <c r="Q102" i="3"/>
  <c r="N102" i="3"/>
  <c r="P102" i="3"/>
  <c r="O102" i="3"/>
  <c r="M102" i="3"/>
  <c r="K102" i="3"/>
  <c r="A101" i="3"/>
  <c r="U101" i="3" s="1"/>
  <c r="Q101" i="3"/>
  <c r="N101" i="3"/>
  <c r="P101" i="3"/>
  <c r="O101" i="3"/>
  <c r="M101" i="3"/>
  <c r="K101" i="3"/>
  <c r="A100" i="3"/>
  <c r="U100" i="3" s="1"/>
  <c r="Q100" i="3"/>
  <c r="N100" i="3"/>
  <c r="P100" i="3"/>
  <c r="O100" i="3"/>
  <c r="M100" i="3"/>
  <c r="K100" i="3"/>
  <c r="A99" i="3"/>
  <c r="U99" i="3" s="1"/>
  <c r="Q99" i="3"/>
  <c r="N99" i="3"/>
  <c r="S99" i="3"/>
  <c r="P99" i="3"/>
  <c r="O99" i="3"/>
  <c r="M99" i="3"/>
  <c r="K99" i="3"/>
  <c r="A98" i="3"/>
  <c r="U98" i="3" s="1"/>
  <c r="Q98" i="3"/>
  <c r="N98" i="3"/>
  <c r="P98" i="3"/>
  <c r="O98" i="3"/>
  <c r="M98" i="3"/>
  <c r="K98" i="3"/>
  <c r="A97" i="3"/>
  <c r="U97" i="3" s="1"/>
  <c r="Q97" i="3"/>
  <c r="N97" i="3"/>
  <c r="P97" i="3"/>
  <c r="O97" i="3"/>
  <c r="M97" i="3"/>
  <c r="K97" i="3"/>
  <c r="A96" i="3"/>
  <c r="U96" i="3" s="1"/>
  <c r="Q96" i="3"/>
  <c r="N96" i="3"/>
  <c r="S96" i="3"/>
  <c r="P96" i="3"/>
  <c r="O96" i="3"/>
  <c r="M96" i="3"/>
  <c r="K96" i="3"/>
  <c r="A95" i="3"/>
  <c r="U95" i="3" s="1"/>
  <c r="Q95" i="3"/>
  <c r="N95" i="3"/>
  <c r="S95" i="3"/>
  <c r="P95" i="3"/>
  <c r="O95" i="3"/>
  <c r="M95" i="3"/>
  <c r="K95" i="3"/>
  <c r="A94" i="3"/>
  <c r="U94" i="3" s="1"/>
  <c r="Q94" i="3"/>
  <c r="N94" i="3"/>
  <c r="P94" i="3"/>
  <c r="O94" i="3"/>
  <c r="M94" i="3"/>
  <c r="K94" i="3"/>
  <c r="A93" i="3"/>
  <c r="U93" i="3" s="1"/>
  <c r="Q93" i="3"/>
  <c r="N93" i="3"/>
  <c r="S93" i="3"/>
  <c r="P93" i="3"/>
  <c r="O93" i="3"/>
  <c r="M93" i="3"/>
  <c r="K93" i="3"/>
  <c r="A92" i="3"/>
  <c r="U92" i="3" s="1"/>
  <c r="Q92" i="3"/>
  <c r="N92" i="3"/>
  <c r="P92" i="3"/>
  <c r="O92" i="3"/>
  <c r="M92" i="3"/>
  <c r="K92" i="3"/>
  <c r="A91" i="3"/>
  <c r="U91" i="3" s="1"/>
  <c r="Q91" i="3"/>
  <c r="N91" i="3"/>
  <c r="S91" i="3"/>
  <c r="P91" i="3"/>
  <c r="O91" i="3"/>
  <c r="M91" i="3"/>
  <c r="K91" i="3"/>
  <c r="A90" i="3"/>
  <c r="U90" i="3" s="1"/>
  <c r="Q90" i="3"/>
  <c r="N90" i="3"/>
  <c r="P90" i="3"/>
  <c r="O90" i="3"/>
  <c r="M90" i="3"/>
  <c r="K90" i="3"/>
  <c r="A89" i="3"/>
  <c r="U89" i="3" s="1"/>
  <c r="Q89" i="3"/>
  <c r="N89" i="3"/>
  <c r="P89" i="3"/>
  <c r="O89" i="3"/>
  <c r="M89" i="3"/>
  <c r="K89" i="3"/>
  <c r="A88" i="3"/>
  <c r="U88" i="3" s="1"/>
  <c r="Q88" i="3"/>
  <c r="N88" i="3"/>
  <c r="P88" i="3"/>
  <c r="O88" i="3"/>
  <c r="M88" i="3"/>
  <c r="K88" i="3"/>
  <c r="A87" i="3"/>
  <c r="U87" i="3" s="1"/>
  <c r="Q87" i="3"/>
  <c r="N87" i="3"/>
  <c r="S87" i="3"/>
  <c r="P87" i="3"/>
  <c r="O87" i="3"/>
  <c r="M87" i="3"/>
  <c r="K87" i="3"/>
  <c r="A86" i="3"/>
  <c r="U86" i="3" s="1"/>
  <c r="Q86" i="3"/>
  <c r="N86" i="3"/>
  <c r="P86" i="3"/>
  <c r="O86" i="3"/>
  <c r="M86" i="3"/>
  <c r="K86" i="3"/>
  <c r="A85" i="3"/>
  <c r="U85" i="3" s="1"/>
  <c r="Q85" i="3"/>
  <c r="N85" i="3"/>
  <c r="S85" i="3"/>
  <c r="P85" i="3"/>
  <c r="O85" i="3"/>
  <c r="M85" i="3"/>
  <c r="K85" i="3"/>
  <c r="A84" i="3"/>
  <c r="U84" i="3" s="1"/>
  <c r="Q84" i="3"/>
  <c r="N84" i="3"/>
  <c r="P84" i="3"/>
  <c r="O84" i="3"/>
  <c r="M84" i="3"/>
  <c r="K84" i="3"/>
  <c r="A83" i="3"/>
  <c r="U83" i="3" s="1"/>
  <c r="Q83" i="3"/>
  <c r="N83" i="3"/>
  <c r="S83" i="3"/>
  <c r="P83" i="3"/>
  <c r="O83" i="3"/>
  <c r="M83" i="3"/>
  <c r="K83" i="3"/>
  <c r="A82" i="3"/>
  <c r="U82" i="3" s="1"/>
  <c r="Q82" i="3"/>
  <c r="N82" i="3"/>
  <c r="P82" i="3"/>
  <c r="O82" i="3"/>
  <c r="M82" i="3"/>
  <c r="K82" i="3"/>
  <c r="A81" i="3"/>
  <c r="U81" i="3" s="1"/>
  <c r="Q81" i="3"/>
  <c r="N81" i="3"/>
  <c r="S81" i="3"/>
  <c r="P81" i="3"/>
  <c r="O81" i="3"/>
  <c r="M81" i="3"/>
  <c r="K81" i="3"/>
  <c r="A80" i="3"/>
  <c r="U80" i="3" s="1"/>
  <c r="Q80" i="3"/>
  <c r="N80" i="3"/>
  <c r="P80" i="3"/>
  <c r="O80" i="3"/>
  <c r="M80" i="3"/>
  <c r="K80" i="3"/>
  <c r="A79" i="3"/>
  <c r="U79" i="3" s="1"/>
  <c r="Q79" i="3"/>
  <c r="N79" i="3"/>
  <c r="P79" i="3"/>
  <c r="O79" i="3"/>
  <c r="M79" i="3"/>
  <c r="K79" i="3"/>
  <c r="A78" i="3"/>
  <c r="U78" i="3" s="1"/>
  <c r="Q78" i="3"/>
  <c r="N78" i="3"/>
  <c r="P78" i="3"/>
  <c r="O78" i="3"/>
  <c r="M78" i="3"/>
  <c r="K78" i="3"/>
  <c r="A77" i="3"/>
  <c r="U77" i="3" s="1"/>
  <c r="Q77" i="3"/>
  <c r="N77" i="3"/>
  <c r="S77" i="3"/>
  <c r="P77" i="3"/>
  <c r="O77" i="3"/>
  <c r="M77" i="3"/>
  <c r="K77" i="3"/>
  <c r="A76" i="3"/>
  <c r="U76" i="3" s="1"/>
  <c r="Q76" i="3"/>
  <c r="N76" i="3"/>
  <c r="P76" i="3"/>
  <c r="O76" i="3"/>
  <c r="M76" i="3"/>
  <c r="K76" i="3"/>
  <c r="A75" i="3"/>
  <c r="U75" i="3" s="1"/>
  <c r="Q75" i="3"/>
  <c r="N75" i="3"/>
  <c r="S75" i="3"/>
  <c r="P75" i="3"/>
  <c r="O75" i="3"/>
  <c r="M75" i="3"/>
  <c r="K75" i="3"/>
  <c r="A74" i="3"/>
  <c r="U74" i="3" s="1"/>
  <c r="Q74" i="3"/>
  <c r="N74" i="3"/>
  <c r="S74" i="3"/>
  <c r="P74" i="3"/>
  <c r="O74" i="3"/>
  <c r="M74" i="3"/>
  <c r="K74" i="3"/>
  <c r="A73" i="3"/>
  <c r="U73" i="3" s="1"/>
  <c r="Q73" i="3"/>
  <c r="N73" i="3"/>
  <c r="S73" i="3"/>
  <c r="P73" i="3"/>
  <c r="O73" i="3"/>
  <c r="M73" i="3"/>
  <c r="K73" i="3"/>
  <c r="A72" i="3"/>
  <c r="U72" i="3" s="1"/>
  <c r="Q72" i="3"/>
  <c r="N72" i="3"/>
  <c r="P72" i="3"/>
  <c r="O72" i="3"/>
  <c r="M72" i="3"/>
  <c r="K72" i="3"/>
  <c r="A71" i="3"/>
  <c r="U71" i="3" s="1"/>
  <c r="Q71" i="3"/>
  <c r="N71" i="3"/>
  <c r="S71" i="3"/>
  <c r="P71" i="3"/>
  <c r="O71" i="3"/>
  <c r="M71" i="3"/>
  <c r="K71" i="3"/>
  <c r="A70" i="3"/>
  <c r="U70" i="3" s="1"/>
  <c r="Q70" i="3"/>
  <c r="N70" i="3"/>
  <c r="P70" i="3"/>
  <c r="O70" i="3"/>
  <c r="M70" i="3"/>
  <c r="K70" i="3"/>
  <c r="A69" i="3"/>
  <c r="U69" i="3" s="1"/>
  <c r="Q69" i="3"/>
  <c r="N69" i="3"/>
  <c r="S69" i="3"/>
  <c r="P69" i="3"/>
  <c r="O69" i="3"/>
  <c r="M69" i="3"/>
  <c r="K69" i="3"/>
  <c r="A68" i="3"/>
  <c r="U68" i="3" s="1"/>
  <c r="Q68" i="3"/>
  <c r="N68" i="3"/>
  <c r="P68" i="3"/>
  <c r="O68" i="3"/>
  <c r="M68" i="3"/>
  <c r="K68" i="3"/>
  <c r="A67" i="3"/>
  <c r="U67" i="3" s="1"/>
  <c r="Q67" i="3"/>
  <c r="N67" i="3"/>
  <c r="P67" i="3"/>
  <c r="O67" i="3"/>
  <c r="M67" i="3"/>
  <c r="K67" i="3"/>
  <c r="A66" i="3"/>
  <c r="U66" i="3" s="1"/>
  <c r="Q66" i="3"/>
  <c r="N66" i="3"/>
  <c r="P66" i="3"/>
  <c r="O66" i="3"/>
  <c r="M66" i="3"/>
  <c r="K66" i="3"/>
  <c r="A65" i="3"/>
  <c r="U65" i="3" s="1"/>
  <c r="Q65" i="3"/>
  <c r="N65" i="3"/>
  <c r="P65" i="3"/>
  <c r="O65" i="3"/>
  <c r="M65" i="3"/>
  <c r="K65" i="3"/>
  <c r="A64" i="3"/>
  <c r="U64" i="3" s="1"/>
  <c r="Q64" i="3"/>
  <c r="N64" i="3"/>
  <c r="P64" i="3"/>
  <c r="O64" i="3"/>
  <c r="M64" i="3"/>
  <c r="K64" i="3"/>
  <c r="A63" i="3"/>
  <c r="U63" i="3" s="1"/>
  <c r="Q63" i="3"/>
  <c r="N63" i="3"/>
  <c r="S63" i="3"/>
  <c r="P63" i="3"/>
  <c r="O63" i="3"/>
  <c r="M63" i="3"/>
  <c r="K63" i="3"/>
  <c r="A62" i="3"/>
  <c r="U62" i="3" s="1"/>
  <c r="Q62" i="3"/>
  <c r="N62" i="3"/>
  <c r="P62" i="3"/>
  <c r="O62" i="3"/>
  <c r="M62" i="3"/>
  <c r="K62" i="3"/>
  <c r="A61" i="3"/>
  <c r="U61" i="3" s="1"/>
  <c r="Q61" i="3"/>
  <c r="N61" i="3"/>
  <c r="S61" i="3"/>
  <c r="P61" i="3"/>
  <c r="O61" i="3"/>
  <c r="M61" i="3"/>
  <c r="K61" i="3"/>
  <c r="A60" i="3"/>
  <c r="U60" i="3" s="1"/>
  <c r="Q60" i="3"/>
  <c r="N60" i="3"/>
  <c r="P60" i="3"/>
  <c r="O60" i="3"/>
  <c r="M60" i="3"/>
  <c r="K60" i="3"/>
  <c r="A59" i="3"/>
  <c r="U59" i="3" s="1"/>
  <c r="Q59" i="3"/>
  <c r="N59" i="3"/>
  <c r="S59" i="3"/>
  <c r="P59" i="3"/>
  <c r="O59" i="3"/>
  <c r="M59" i="3"/>
  <c r="K59" i="3"/>
  <c r="A58" i="3"/>
  <c r="U58" i="3" s="1"/>
  <c r="Q58" i="3"/>
  <c r="N58" i="3"/>
  <c r="P58" i="3"/>
  <c r="O58" i="3"/>
  <c r="M58" i="3"/>
  <c r="K58" i="3"/>
  <c r="A57" i="3"/>
  <c r="U57" i="3" s="1"/>
  <c r="Q57" i="3"/>
  <c r="N57" i="3"/>
  <c r="S57" i="3"/>
  <c r="P57" i="3"/>
  <c r="O57" i="3"/>
  <c r="M57" i="3"/>
  <c r="K57" i="3"/>
  <c r="A56" i="3"/>
  <c r="U56" i="3" s="1"/>
  <c r="Q56" i="3"/>
  <c r="N56" i="3"/>
  <c r="P56" i="3"/>
  <c r="O56" i="3"/>
  <c r="M56" i="3"/>
  <c r="K56" i="3"/>
  <c r="A55" i="3"/>
  <c r="U55" i="3" s="1"/>
  <c r="Q55" i="3"/>
  <c r="N55" i="3"/>
  <c r="S55" i="3"/>
  <c r="P55" i="3"/>
  <c r="O55" i="3"/>
  <c r="M55" i="3"/>
  <c r="K55" i="3"/>
  <c r="A54" i="3"/>
  <c r="U54" i="3" s="1"/>
  <c r="Q54" i="3"/>
  <c r="N54" i="3"/>
  <c r="P54" i="3"/>
  <c r="O54" i="3"/>
  <c r="M54" i="3"/>
  <c r="K54" i="3"/>
  <c r="A53" i="3"/>
  <c r="U53" i="3" s="1"/>
  <c r="Q53" i="3"/>
  <c r="N53" i="3"/>
  <c r="P53" i="3"/>
  <c r="O53" i="3"/>
  <c r="M53" i="3"/>
  <c r="K53" i="3"/>
  <c r="A52" i="3"/>
  <c r="U52" i="3" s="1"/>
  <c r="Q52" i="3"/>
  <c r="N52" i="3"/>
  <c r="P52" i="3"/>
  <c r="O52" i="3"/>
  <c r="M52" i="3"/>
  <c r="K52" i="3"/>
  <c r="A51" i="3"/>
  <c r="U51" i="3" s="1"/>
  <c r="Q51" i="3"/>
  <c r="N51" i="3"/>
  <c r="S51" i="3"/>
  <c r="P51" i="3"/>
  <c r="O51" i="3"/>
  <c r="M51" i="3"/>
  <c r="K51" i="3"/>
  <c r="A50" i="3"/>
  <c r="U50" i="3" s="1"/>
  <c r="Q50" i="3"/>
  <c r="N50" i="3"/>
  <c r="P50" i="3"/>
  <c r="O50" i="3"/>
  <c r="M50" i="3"/>
  <c r="K50" i="3"/>
  <c r="A49" i="3"/>
  <c r="U49" i="3" s="1"/>
  <c r="Q49" i="3"/>
  <c r="N49" i="3"/>
  <c r="S49" i="3"/>
  <c r="P49" i="3"/>
  <c r="O49" i="3"/>
  <c r="M49" i="3"/>
  <c r="K49" i="3"/>
  <c r="A48" i="3"/>
  <c r="U48" i="3" s="1"/>
  <c r="Q48" i="3"/>
  <c r="N48" i="3"/>
  <c r="S48" i="3"/>
  <c r="P48" i="3"/>
  <c r="O48" i="3"/>
  <c r="M48" i="3"/>
  <c r="K48" i="3"/>
  <c r="A47" i="3"/>
  <c r="U47" i="3" s="1"/>
  <c r="Q47" i="3"/>
  <c r="N47" i="3"/>
  <c r="S47" i="3"/>
  <c r="P47" i="3"/>
  <c r="O47" i="3"/>
  <c r="M47" i="3"/>
  <c r="K47" i="3"/>
  <c r="A46" i="3"/>
  <c r="U46" i="3" s="1"/>
  <c r="Q46" i="3"/>
  <c r="N46" i="3"/>
  <c r="P46" i="3"/>
  <c r="O46" i="3"/>
  <c r="M46" i="3"/>
  <c r="K46" i="3"/>
  <c r="A45" i="3"/>
  <c r="U45" i="3" s="1"/>
  <c r="Q45" i="3"/>
  <c r="N45" i="3"/>
  <c r="S45" i="3"/>
  <c r="P45" i="3"/>
  <c r="O45" i="3"/>
  <c r="M45" i="3"/>
  <c r="K45" i="3"/>
  <c r="A44" i="3"/>
  <c r="U44" i="3" s="1"/>
  <c r="Q44" i="3"/>
  <c r="N44" i="3"/>
  <c r="P44" i="3"/>
  <c r="O44" i="3"/>
  <c r="M44" i="3"/>
  <c r="K44" i="3"/>
  <c r="A43" i="3"/>
  <c r="U43" i="3" s="1"/>
  <c r="Q43" i="3"/>
  <c r="N43" i="3"/>
  <c r="P43" i="3"/>
  <c r="O43" i="3"/>
  <c r="M43" i="3"/>
  <c r="K43" i="3"/>
  <c r="A42" i="3"/>
  <c r="U42" i="3" s="1"/>
  <c r="Q42" i="3"/>
  <c r="N42" i="3"/>
  <c r="P42" i="3"/>
  <c r="O42" i="3"/>
  <c r="M42" i="3"/>
  <c r="K42" i="3"/>
  <c r="A41" i="3"/>
  <c r="U41" i="3" s="1"/>
  <c r="Q41" i="3"/>
  <c r="N41" i="3"/>
  <c r="S41" i="3"/>
  <c r="P41" i="3"/>
  <c r="O41" i="3"/>
  <c r="M41" i="3"/>
  <c r="K41" i="3"/>
  <c r="A40" i="3"/>
  <c r="U40" i="3" s="1"/>
  <c r="Q40" i="3"/>
  <c r="N40" i="3"/>
  <c r="P40" i="3"/>
  <c r="O40" i="3"/>
  <c r="M40" i="3"/>
  <c r="K40" i="3"/>
  <c r="A39" i="3"/>
  <c r="U39" i="3" s="1"/>
  <c r="Q39" i="3"/>
  <c r="N39" i="3"/>
  <c r="S39" i="3"/>
  <c r="P39" i="3"/>
  <c r="O39" i="3"/>
  <c r="M39" i="3"/>
  <c r="K39" i="3"/>
  <c r="A38" i="3"/>
  <c r="U38" i="3" s="1"/>
  <c r="Q38" i="3"/>
  <c r="N38" i="3"/>
  <c r="P38" i="3"/>
  <c r="O38" i="3"/>
  <c r="M38" i="3"/>
  <c r="K38" i="3"/>
  <c r="A37" i="3"/>
  <c r="U37" i="3" s="1"/>
  <c r="Q37" i="3"/>
  <c r="N37" i="3"/>
  <c r="S37" i="3"/>
  <c r="P37" i="3"/>
  <c r="O37" i="3"/>
  <c r="M37" i="3"/>
  <c r="K37" i="3"/>
  <c r="A36" i="3"/>
  <c r="U36" i="3" s="1"/>
  <c r="Q36" i="3"/>
  <c r="N36" i="3"/>
  <c r="P36" i="3"/>
  <c r="O36" i="3"/>
  <c r="M36" i="3"/>
  <c r="K36" i="3"/>
  <c r="A35" i="3"/>
  <c r="U35" i="3" s="1"/>
  <c r="Q35" i="3"/>
  <c r="N35" i="3"/>
  <c r="S35" i="3"/>
  <c r="P35" i="3"/>
  <c r="O35" i="3"/>
  <c r="M35" i="3"/>
  <c r="K35" i="3"/>
  <c r="A34" i="3"/>
  <c r="U34" i="3" s="1"/>
  <c r="Q34" i="3"/>
  <c r="N34" i="3"/>
  <c r="P34" i="3"/>
  <c r="O34" i="3"/>
  <c r="M34" i="3"/>
  <c r="K34" i="3"/>
  <c r="A33" i="3"/>
  <c r="U33" i="3" s="1"/>
  <c r="Q33" i="3"/>
  <c r="N33" i="3"/>
  <c r="S33" i="3"/>
  <c r="P33" i="3"/>
  <c r="O33" i="3"/>
  <c r="M33" i="3"/>
  <c r="K33" i="3"/>
  <c r="A32" i="3"/>
  <c r="U32" i="3" s="1"/>
  <c r="Q32" i="3"/>
  <c r="N32" i="3"/>
  <c r="S32" i="3"/>
  <c r="P32" i="3"/>
  <c r="O32" i="3"/>
  <c r="M32" i="3"/>
  <c r="K32" i="3"/>
  <c r="A31" i="3"/>
  <c r="U31" i="3" s="1"/>
  <c r="Q31" i="3"/>
  <c r="N31" i="3"/>
  <c r="P31" i="3"/>
  <c r="O31" i="3"/>
  <c r="M31" i="3"/>
  <c r="K31" i="3"/>
  <c r="A30" i="3"/>
  <c r="U30" i="3" s="1"/>
  <c r="Q30" i="3"/>
  <c r="N30" i="3"/>
  <c r="S30" i="3"/>
  <c r="P30" i="3"/>
  <c r="O30" i="3"/>
  <c r="M30" i="3"/>
  <c r="K30" i="3"/>
  <c r="A29" i="3"/>
  <c r="U29" i="3" s="1"/>
  <c r="Q29" i="3"/>
  <c r="N29" i="3"/>
  <c r="P29" i="3"/>
  <c r="O29" i="3"/>
  <c r="M29" i="3"/>
  <c r="K29" i="3"/>
  <c r="A28" i="3"/>
  <c r="U28" i="3" s="1"/>
  <c r="Q28" i="3"/>
  <c r="N28" i="3"/>
  <c r="P28" i="3"/>
  <c r="O28" i="3"/>
  <c r="M28" i="3"/>
  <c r="K28" i="3"/>
  <c r="A27" i="3"/>
  <c r="U27" i="3" s="1"/>
  <c r="Q27" i="3"/>
  <c r="N27" i="3"/>
  <c r="S27" i="3"/>
  <c r="P27" i="3"/>
  <c r="O27" i="3"/>
  <c r="M27" i="3"/>
  <c r="K27" i="3"/>
  <c r="A26" i="3"/>
  <c r="U26" i="3" s="1"/>
  <c r="Q26" i="3"/>
  <c r="N26" i="3"/>
  <c r="P26" i="3"/>
  <c r="O26" i="3"/>
  <c r="M26" i="3"/>
  <c r="K26" i="3"/>
  <c r="A25" i="3"/>
  <c r="U25" i="3" s="1"/>
  <c r="Q25" i="3"/>
  <c r="N25" i="3"/>
  <c r="S25" i="3"/>
  <c r="P25" i="3"/>
  <c r="O25" i="3"/>
  <c r="M25" i="3"/>
  <c r="K25" i="3"/>
  <c r="A24" i="3"/>
  <c r="U24" i="3" s="1"/>
  <c r="Q24" i="3"/>
  <c r="N24" i="3"/>
  <c r="S24" i="3"/>
  <c r="P24" i="3"/>
  <c r="O24" i="3"/>
  <c r="M24" i="3"/>
  <c r="K24" i="3"/>
  <c r="A23" i="3"/>
  <c r="U23" i="3" s="1"/>
  <c r="Q23" i="3"/>
  <c r="N23" i="3"/>
  <c r="S23" i="3"/>
  <c r="P23" i="3"/>
  <c r="O23" i="3"/>
  <c r="M23" i="3"/>
  <c r="K23" i="3"/>
  <c r="A22" i="3"/>
  <c r="U22" i="3" s="1"/>
  <c r="Q22" i="3"/>
  <c r="N22" i="3"/>
  <c r="P22" i="3"/>
  <c r="O22" i="3"/>
  <c r="M22" i="3"/>
  <c r="K22" i="3"/>
  <c r="A21" i="3"/>
  <c r="U21" i="3" s="1"/>
  <c r="Q21" i="3"/>
  <c r="N21" i="3"/>
  <c r="S21" i="3"/>
  <c r="P21" i="3"/>
  <c r="O21" i="3"/>
  <c r="M21" i="3"/>
  <c r="K21" i="3"/>
  <c r="A20" i="3"/>
  <c r="U20" i="3" s="1"/>
  <c r="Q20" i="3"/>
  <c r="N20" i="3"/>
  <c r="P20" i="3"/>
  <c r="O20" i="3"/>
  <c r="M20" i="3"/>
  <c r="K20" i="3"/>
  <c r="A19" i="3"/>
  <c r="U19" i="3" s="1"/>
  <c r="Q19" i="3"/>
  <c r="N19" i="3"/>
  <c r="S19" i="3"/>
  <c r="P19" i="3"/>
  <c r="O19" i="3"/>
  <c r="M19" i="3"/>
  <c r="K19" i="3"/>
  <c r="A18" i="3"/>
  <c r="U18" i="3" s="1"/>
  <c r="Q18" i="3"/>
  <c r="N18" i="3"/>
  <c r="P18" i="3"/>
  <c r="O18" i="3"/>
  <c r="M18" i="3"/>
  <c r="K18" i="3"/>
  <c r="A17" i="3"/>
  <c r="U17" i="3" s="1"/>
  <c r="Q17" i="3"/>
  <c r="N17" i="3"/>
  <c r="P17" i="3"/>
  <c r="O17" i="3"/>
  <c r="M17" i="3"/>
  <c r="K17" i="3"/>
  <c r="A16" i="3"/>
  <c r="U16" i="3" s="1"/>
  <c r="Q16" i="3"/>
  <c r="N16" i="3"/>
  <c r="P16" i="3"/>
  <c r="O16" i="3"/>
  <c r="M16" i="3"/>
  <c r="K16" i="3"/>
  <c r="A15" i="3"/>
  <c r="U15" i="3" s="1"/>
  <c r="Q15" i="3"/>
  <c r="N15" i="3"/>
  <c r="S15" i="3"/>
  <c r="P15" i="3"/>
  <c r="O15" i="3"/>
  <c r="M15" i="3"/>
  <c r="K15" i="3"/>
  <c r="A14" i="3"/>
  <c r="U14" i="3" s="1"/>
  <c r="Q14" i="3"/>
  <c r="N14" i="3"/>
  <c r="P14" i="3"/>
  <c r="O14" i="3"/>
  <c r="M14" i="3"/>
  <c r="K14" i="3"/>
  <c r="A13" i="3"/>
  <c r="U13" i="3" s="1"/>
  <c r="Q13" i="3"/>
  <c r="N13" i="3"/>
  <c r="P13" i="3"/>
  <c r="O13" i="3"/>
  <c r="M13" i="3"/>
  <c r="K13" i="3"/>
  <c r="K12" i="4"/>
  <c r="X12" i="4"/>
  <c r="AE12" i="4"/>
  <c r="AA12" i="4"/>
  <c r="Q12" i="3"/>
  <c r="B4" i="12"/>
  <c r="B5" i="12"/>
  <c r="A5" i="12"/>
  <c r="B970" i="13"/>
  <c r="D970" i="13"/>
  <c r="B969" i="13"/>
  <c r="D969" i="13"/>
  <c r="B968" i="13"/>
  <c r="D968" i="13"/>
  <c r="B967" i="13"/>
  <c r="D967" i="13"/>
  <c r="B966" i="13"/>
  <c r="D966" i="13"/>
  <c r="B965" i="13"/>
  <c r="D965" i="13"/>
  <c r="B964" i="13"/>
  <c r="D964" i="13"/>
  <c r="B963" i="13"/>
  <c r="D963" i="13"/>
  <c r="B962" i="13"/>
  <c r="D962" i="13"/>
  <c r="B961" i="13"/>
  <c r="D961" i="13"/>
  <c r="B960" i="13"/>
  <c r="D960" i="13"/>
  <c r="B959" i="13"/>
  <c r="D959" i="13"/>
  <c r="B958" i="13"/>
  <c r="D958" i="13"/>
  <c r="B957" i="13"/>
  <c r="D957" i="13"/>
  <c r="B956" i="13"/>
  <c r="D956" i="13"/>
  <c r="B955" i="13"/>
  <c r="D955" i="13"/>
  <c r="B954" i="13"/>
  <c r="D954" i="13"/>
  <c r="B953" i="13"/>
  <c r="D953" i="13"/>
  <c r="B952" i="13"/>
  <c r="D952" i="13"/>
  <c r="B951" i="13"/>
  <c r="D951" i="13"/>
  <c r="B950" i="13"/>
  <c r="D950" i="13" s="1"/>
  <c r="B949" i="13"/>
  <c r="D949" i="13"/>
  <c r="B948" i="13"/>
  <c r="D948" i="13" s="1"/>
  <c r="B947" i="13"/>
  <c r="D947" i="13"/>
  <c r="B946" i="13"/>
  <c r="D946" i="13" s="1"/>
  <c r="B945" i="13"/>
  <c r="D945" i="13" s="1"/>
  <c r="B944" i="13"/>
  <c r="D944" i="13" s="1"/>
  <c r="B943" i="13"/>
  <c r="D943" i="13" s="1"/>
  <c r="B942" i="13"/>
  <c r="D942" i="13" s="1"/>
  <c r="B941" i="13"/>
  <c r="D941" i="13" s="1"/>
  <c r="B940" i="13"/>
  <c r="D940" i="13" s="1"/>
  <c r="B939" i="13"/>
  <c r="D939" i="13" s="1"/>
  <c r="B938" i="13"/>
  <c r="D938" i="13" s="1"/>
  <c r="B937" i="13"/>
  <c r="D937" i="13" s="1"/>
  <c r="B936" i="13"/>
  <c r="D936" i="13" s="1"/>
  <c r="B935" i="13"/>
  <c r="D935" i="13" s="1"/>
  <c r="B934" i="13"/>
  <c r="D934" i="13" s="1"/>
  <c r="B933" i="13"/>
  <c r="D933" i="13"/>
  <c r="B932" i="13"/>
  <c r="D932" i="13"/>
  <c r="B931" i="13"/>
  <c r="D931" i="13" s="1"/>
  <c r="B930" i="13"/>
  <c r="D930" i="13" s="1"/>
  <c r="B929" i="13"/>
  <c r="D929" i="13" s="1"/>
  <c r="B928" i="13"/>
  <c r="D928" i="13" s="1"/>
  <c r="B927" i="13"/>
  <c r="D927" i="13"/>
  <c r="B926" i="13"/>
  <c r="D926" i="13" s="1"/>
  <c r="B925" i="13"/>
  <c r="D925" i="13" s="1"/>
  <c r="B924" i="13"/>
  <c r="D924" i="13" s="1"/>
  <c r="B923" i="13"/>
  <c r="D923" i="13" s="1"/>
  <c r="B922" i="13"/>
  <c r="D922" i="13" s="1"/>
  <c r="B921" i="13"/>
  <c r="D921" i="13" s="1"/>
  <c r="B920" i="13"/>
  <c r="D920" i="13" s="1"/>
  <c r="B919" i="13"/>
  <c r="D919" i="13" s="1"/>
  <c r="B918" i="13"/>
  <c r="D918" i="13" s="1"/>
  <c r="B917" i="13"/>
  <c r="D917" i="13" s="1"/>
  <c r="B916" i="13"/>
  <c r="D916" i="13" s="1"/>
  <c r="B915" i="13"/>
  <c r="D915" i="13" s="1"/>
  <c r="B914" i="13"/>
  <c r="D914" i="13" s="1"/>
  <c r="B913" i="13"/>
  <c r="D913" i="13"/>
  <c r="B912" i="13"/>
  <c r="D912" i="13" s="1"/>
  <c r="B911" i="13"/>
  <c r="D911" i="13" s="1"/>
  <c r="B910" i="13"/>
  <c r="D910" i="13" s="1"/>
  <c r="B909" i="13"/>
  <c r="D909" i="13" s="1"/>
  <c r="B908" i="13"/>
  <c r="D908" i="13" s="1"/>
  <c r="B907" i="13"/>
  <c r="D907" i="13"/>
  <c r="B906" i="13"/>
  <c r="D906" i="13" s="1"/>
  <c r="B905" i="13"/>
  <c r="D905" i="13"/>
  <c r="B904" i="13"/>
  <c r="D904" i="13" s="1"/>
  <c r="B903" i="13"/>
  <c r="D903" i="13" s="1"/>
  <c r="B902" i="13"/>
  <c r="D902" i="13" s="1"/>
  <c r="B901" i="13"/>
  <c r="D901" i="13" s="1"/>
  <c r="B900" i="13"/>
  <c r="D900" i="13" s="1"/>
  <c r="B899" i="13"/>
  <c r="D899" i="13" s="1"/>
  <c r="B898" i="13"/>
  <c r="D898" i="13" s="1"/>
  <c r="B897" i="13"/>
  <c r="D897" i="13" s="1"/>
  <c r="B896" i="13"/>
  <c r="D896" i="13" s="1"/>
  <c r="B895" i="13"/>
  <c r="D895" i="13" s="1"/>
  <c r="B894" i="13"/>
  <c r="D894" i="13" s="1"/>
  <c r="B893" i="13"/>
  <c r="D893" i="13" s="1"/>
  <c r="B892" i="13"/>
  <c r="D892" i="13" s="1"/>
  <c r="B891" i="13"/>
  <c r="D891" i="13" s="1"/>
  <c r="B890" i="13"/>
  <c r="D890" i="13" s="1"/>
  <c r="B889" i="13"/>
  <c r="D889" i="13"/>
  <c r="B888" i="13"/>
  <c r="D888" i="13" s="1"/>
  <c r="B887" i="13"/>
  <c r="D887" i="13" s="1"/>
  <c r="B886" i="13"/>
  <c r="D886" i="13" s="1"/>
  <c r="B885" i="13"/>
  <c r="D885" i="13" s="1"/>
  <c r="B884" i="13"/>
  <c r="D884" i="13"/>
  <c r="B883" i="13"/>
  <c r="D883" i="13" s="1"/>
  <c r="B882" i="13"/>
  <c r="D882" i="13" s="1"/>
  <c r="B881" i="13"/>
  <c r="D881" i="13" s="1"/>
  <c r="B880" i="13"/>
  <c r="D880" i="13" s="1"/>
  <c r="B879" i="13"/>
  <c r="D879" i="13"/>
  <c r="B878" i="13"/>
  <c r="D878" i="13" s="1"/>
  <c r="B877" i="13"/>
  <c r="D877" i="13"/>
  <c r="B876" i="13"/>
  <c r="D876" i="13" s="1"/>
  <c r="B875" i="13"/>
  <c r="D875" i="13" s="1"/>
  <c r="B874" i="13"/>
  <c r="D874" i="13" s="1"/>
  <c r="B873" i="13"/>
  <c r="D873" i="13" s="1"/>
  <c r="B872" i="13"/>
  <c r="D872" i="13" s="1"/>
  <c r="B871" i="13"/>
  <c r="D871" i="13" s="1"/>
  <c r="B870" i="13"/>
  <c r="D870" i="13" s="1"/>
  <c r="B869" i="13"/>
  <c r="D869" i="13" s="1"/>
  <c r="B868" i="13"/>
  <c r="D868" i="13" s="1"/>
  <c r="B867" i="13"/>
  <c r="D867" i="13" s="1"/>
  <c r="B866" i="13"/>
  <c r="D866" i="13" s="1"/>
  <c r="B865" i="13"/>
  <c r="D865" i="13" s="1"/>
  <c r="B864" i="13"/>
  <c r="D864" i="13" s="1"/>
  <c r="B863" i="13"/>
  <c r="D863" i="13" s="1"/>
  <c r="B862" i="13"/>
  <c r="D862" i="13" s="1"/>
  <c r="B861" i="13"/>
  <c r="D861" i="13" s="1"/>
  <c r="B860" i="13"/>
  <c r="D860" i="13"/>
  <c r="B859" i="13"/>
  <c r="D859" i="13" s="1"/>
  <c r="B858" i="13"/>
  <c r="D858" i="13" s="1"/>
  <c r="B857" i="13"/>
  <c r="D857" i="13"/>
  <c r="B856" i="13"/>
  <c r="D856" i="13" s="1"/>
  <c r="B855" i="13"/>
  <c r="D855" i="13" s="1"/>
  <c r="B854" i="13"/>
  <c r="D854" i="13" s="1"/>
  <c r="B853" i="13"/>
  <c r="D853" i="13" s="1"/>
  <c r="B852" i="13"/>
  <c r="D852" i="13" s="1"/>
  <c r="B851" i="13"/>
  <c r="D851" i="13"/>
  <c r="B850" i="13"/>
  <c r="D850" i="13" s="1"/>
  <c r="B849" i="13"/>
  <c r="D849" i="13" s="1"/>
  <c r="B848" i="13"/>
  <c r="D848" i="13"/>
  <c r="B847" i="13"/>
  <c r="D847" i="13" s="1"/>
  <c r="B846" i="13"/>
  <c r="D846" i="13" s="1"/>
  <c r="B845" i="13"/>
  <c r="D845" i="13" s="1"/>
  <c r="B844" i="13"/>
  <c r="D844" i="13" s="1"/>
  <c r="B843" i="13"/>
  <c r="D843" i="13" s="1"/>
  <c r="B842" i="13"/>
  <c r="D842" i="13" s="1"/>
  <c r="B841" i="13"/>
  <c r="D841" i="13" s="1"/>
  <c r="B840" i="13"/>
  <c r="D840" i="13" s="1"/>
  <c r="B839" i="13"/>
  <c r="D839" i="13" s="1"/>
  <c r="B838" i="13"/>
  <c r="D838" i="13" s="1"/>
  <c r="B837" i="13"/>
  <c r="D837" i="13"/>
  <c r="B836" i="13"/>
  <c r="D836" i="13" s="1"/>
  <c r="B835" i="13"/>
  <c r="D835" i="13" s="1"/>
  <c r="B834" i="13"/>
  <c r="D834" i="13" s="1"/>
  <c r="B833" i="13"/>
  <c r="D833" i="13" s="1"/>
  <c r="B832" i="13"/>
  <c r="D832" i="13" s="1"/>
  <c r="B831" i="13"/>
  <c r="D831" i="13" s="1"/>
  <c r="B830" i="13"/>
  <c r="D830" i="13" s="1"/>
  <c r="B829" i="13"/>
  <c r="D829" i="13" s="1"/>
  <c r="B828" i="13"/>
  <c r="D828" i="13"/>
  <c r="B827" i="13"/>
  <c r="D827" i="13" s="1"/>
  <c r="B826" i="13"/>
  <c r="D826" i="13" s="1"/>
  <c r="B825" i="13"/>
  <c r="D825" i="13"/>
  <c r="B824" i="13"/>
  <c r="D824" i="13" s="1"/>
  <c r="B823" i="13"/>
  <c r="D823" i="13" s="1"/>
  <c r="B822" i="13"/>
  <c r="D822" i="13" s="1"/>
  <c r="B821" i="13"/>
  <c r="D821" i="13" s="1"/>
  <c r="B820" i="13"/>
  <c r="D820" i="13" s="1"/>
  <c r="B819" i="13"/>
  <c r="D819" i="13"/>
  <c r="B818" i="13"/>
  <c r="D818" i="13" s="1"/>
  <c r="B817" i="13"/>
  <c r="D817" i="13" s="1"/>
  <c r="B816" i="13"/>
  <c r="D816" i="13" s="1"/>
  <c r="B815" i="13"/>
  <c r="D815" i="13" s="1"/>
  <c r="B814" i="13"/>
  <c r="D814" i="13" s="1"/>
  <c r="B813" i="13"/>
  <c r="D813" i="13"/>
  <c r="B812" i="13"/>
  <c r="D812" i="13" s="1"/>
  <c r="B811" i="13"/>
  <c r="D811" i="13" s="1"/>
  <c r="B810" i="13"/>
  <c r="D810" i="13" s="1"/>
  <c r="B809" i="13"/>
  <c r="D809" i="13" s="1"/>
  <c r="B808" i="13"/>
  <c r="D808" i="13" s="1"/>
  <c r="B807" i="13"/>
  <c r="D807" i="13" s="1"/>
  <c r="B806" i="13"/>
  <c r="D806" i="13" s="1"/>
  <c r="B805" i="13"/>
  <c r="D805" i="13" s="1"/>
  <c r="B804" i="13"/>
  <c r="D804" i="13" s="1"/>
  <c r="B803" i="13"/>
  <c r="D803" i="13" s="1"/>
  <c r="B802" i="13"/>
  <c r="D802" i="13" s="1"/>
  <c r="B801" i="13"/>
  <c r="D801" i="13" s="1"/>
  <c r="B800" i="13"/>
  <c r="D800" i="13" s="1"/>
  <c r="B799" i="13"/>
  <c r="D799" i="13" s="1"/>
  <c r="B798" i="13"/>
  <c r="D798" i="13" s="1"/>
  <c r="B797" i="13"/>
  <c r="D797" i="13"/>
  <c r="B796" i="13"/>
  <c r="D796" i="13" s="1"/>
  <c r="B795" i="13"/>
  <c r="D795" i="13" s="1"/>
  <c r="B794" i="13"/>
  <c r="D794" i="13" s="1"/>
  <c r="B793" i="13"/>
  <c r="D793" i="13" s="1"/>
  <c r="B792" i="13"/>
  <c r="D792" i="13" s="1"/>
  <c r="B791" i="13"/>
  <c r="D791" i="13" s="1"/>
  <c r="B790" i="13"/>
  <c r="D790" i="13" s="1"/>
  <c r="B789" i="13"/>
  <c r="D789" i="13" s="1"/>
  <c r="B788" i="13"/>
  <c r="D788" i="13" s="1"/>
  <c r="B787" i="13"/>
  <c r="D787" i="13" s="1"/>
  <c r="B786" i="13"/>
  <c r="D786" i="13" s="1"/>
  <c r="B785" i="13"/>
  <c r="D785" i="13" s="1"/>
  <c r="B784" i="13"/>
  <c r="D784" i="13" s="1"/>
  <c r="B783" i="13"/>
  <c r="D783" i="13" s="1"/>
  <c r="B782" i="13"/>
  <c r="D782" i="13" s="1"/>
  <c r="B781" i="13"/>
  <c r="D781" i="13" s="1"/>
  <c r="B780" i="13"/>
  <c r="D780" i="13" s="1"/>
  <c r="B779" i="13"/>
  <c r="D779" i="13"/>
  <c r="B778" i="13"/>
  <c r="D778" i="13" s="1"/>
  <c r="B777" i="13"/>
  <c r="D777" i="13" s="1"/>
  <c r="B776" i="13"/>
  <c r="D776" i="13" s="1"/>
  <c r="B775" i="13"/>
  <c r="D775" i="13" s="1"/>
  <c r="B774" i="13"/>
  <c r="D774" i="13" s="1"/>
  <c r="B773" i="13"/>
  <c r="D773" i="13" s="1"/>
  <c r="B772" i="13"/>
  <c r="D772" i="13" s="1"/>
  <c r="B771" i="13"/>
  <c r="D771" i="13" s="1"/>
  <c r="B770" i="13"/>
  <c r="D770" i="13" s="1"/>
  <c r="B769" i="13"/>
  <c r="D769" i="13" s="1"/>
  <c r="B768" i="13"/>
  <c r="D768" i="13"/>
  <c r="B767" i="13"/>
  <c r="D767" i="13" s="1"/>
  <c r="B766" i="13"/>
  <c r="D766" i="13" s="1"/>
  <c r="B765" i="13"/>
  <c r="D765" i="13" s="1"/>
  <c r="B764" i="13"/>
  <c r="D764" i="13" s="1"/>
  <c r="B763" i="13"/>
  <c r="D763" i="13"/>
  <c r="B762" i="13"/>
  <c r="D762" i="13" s="1"/>
  <c r="B761" i="13"/>
  <c r="D761" i="13"/>
  <c r="B760" i="13"/>
  <c r="D760" i="13" s="1"/>
  <c r="B759" i="13"/>
  <c r="D759" i="13" s="1"/>
  <c r="B758" i="13"/>
  <c r="D758" i="13" s="1"/>
  <c r="B757" i="13"/>
  <c r="D757" i="13" s="1"/>
  <c r="B756" i="13"/>
  <c r="D756" i="13" s="1"/>
  <c r="B755" i="13"/>
  <c r="D755" i="13"/>
  <c r="B754" i="13"/>
  <c r="D754" i="13" s="1"/>
  <c r="B753" i="13"/>
  <c r="D753" i="13" s="1"/>
  <c r="B752" i="13"/>
  <c r="D752" i="13" s="1"/>
  <c r="B751" i="13"/>
  <c r="D751" i="13" s="1"/>
  <c r="B750" i="13"/>
  <c r="D750" i="13" s="1"/>
  <c r="B749" i="13"/>
  <c r="D749" i="13" s="1"/>
  <c r="B748" i="13"/>
  <c r="D748" i="13" s="1"/>
  <c r="B747" i="13"/>
  <c r="D747" i="13" s="1"/>
  <c r="B746" i="13"/>
  <c r="D746" i="13" s="1"/>
  <c r="B745" i="13"/>
  <c r="D745" i="13" s="1"/>
  <c r="B744" i="13"/>
  <c r="D744" i="13" s="1"/>
  <c r="B743" i="13"/>
  <c r="D743" i="13"/>
  <c r="B742" i="13"/>
  <c r="D742" i="13" s="1"/>
  <c r="B741" i="13"/>
  <c r="D741" i="13" s="1"/>
  <c r="B740" i="13"/>
  <c r="D740" i="13" s="1"/>
  <c r="B739" i="13"/>
  <c r="D739" i="13" s="1"/>
  <c r="B738" i="13"/>
  <c r="D738" i="13" s="1"/>
  <c r="B737" i="13"/>
  <c r="D737" i="13" s="1"/>
  <c r="B736" i="13"/>
  <c r="D736" i="13" s="1"/>
  <c r="B735" i="13"/>
  <c r="D735" i="13" s="1"/>
  <c r="B734" i="13"/>
  <c r="D734" i="13" s="1"/>
  <c r="B733" i="13"/>
  <c r="D733" i="13"/>
  <c r="B732" i="13"/>
  <c r="D732" i="13" s="1"/>
  <c r="B731" i="13"/>
  <c r="D731" i="13" s="1"/>
  <c r="B730" i="13"/>
  <c r="D730" i="13" s="1"/>
  <c r="B729" i="13"/>
  <c r="D729" i="13"/>
  <c r="B728" i="13"/>
  <c r="D728" i="13" s="1"/>
  <c r="B727" i="13"/>
  <c r="D727" i="13" s="1"/>
  <c r="B726" i="13"/>
  <c r="D726" i="13" s="1"/>
  <c r="B725" i="13"/>
  <c r="D725" i="13" s="1"/>
  <c r="B724" i="13"/>
  <c r="D724" i="13" s="1"/>
  <c r="B723" i="13"/>
  <c r="D723" i="13"/>
  <c r="B722" i="13"/>
  <c r="D722" i="13" s="1"/>
  <c r="B721" i="13"/>
  <c r="D721" i="13" s="1"/>
  <c r="B720" i="13"/>
  <c r="D720" i="13" s="1"/>
  <c r="B719" i="13"/>
  <c r="D719" i="13" s="1"/>
  <c r="B718" i="13"/>
  <c r="D718" i="13" s="1"/>
  <c r="B717" i="13"/>
  <c r="D717" i="13" s="1"/>
  <c r="B716" i="13"/>
  <c r="D716" i="13" s="1"/>
  <c r="B715" i="13"/>
  <c r="D715" i="13" s="1"/>
  <c r="B714" i="13"/>
  <c r="D714" i="13" s="1"/>
  <c r="B713" i="13"/>
  <c r="D713" i="13" s="1"/>
  <c r="B712" i="13"/>
  <c r="D712" i="13" s="1"/>
  <c r="B711" i="13"/>
  <c r="D711" i="13"/>
  <c r="B710" i="13"/>
  <c r="D710" i="13" s="1"/>
  <c r="B709" i="13"/>
  <c r="D709" i="13" s="1"/>
  <c r="B708" i="13"/>
  <c r="D708" i="13" s="1"/>
  <c r="B707" i="13"/>
  <c r="D707" i="13" s="1"/>
  <c r="B706" i="13"/>
  <c r="D706" i="13" s="1"/>
  <c r="B705" i="13"/>
  <c r="D705" i="13" s="1"/>
  <c r="B704" i="13"/>
  <c r="D704" i="13" s="1"/>
  <c r="B703" i="13"/>
  <c r="D703" i="13" s="1"/>
  <c r="B702" i="13"/>
  <c r="D702" i="13"/>
  <c r="B701" i="13"/>
  <c r="D701" i="13" s="1"/>
  <c r="B700" i="13"/>
  <c r="D700" i="13" s="1"/>
  <c r="B699" i="13"/>
  <c r="D699" i="13" s="1"/>
  <c r="B698" i="13"/>
  <c r="D698" i="13" s="1"/>
  <c r="B697" i="13"/>
  <c r="D697" i="13" s="1"/>
  <c r="B696" i="13"/>
  <c r="D696" i="13" s="1"/>
  <c r="B695" i="13"/>
  <c r="D695" i="13" s="1"/>
  <c r="B694" i="13"/>
  <c r="D694" i="13" s="1"/>
  <c r="B693" i="13"/>
  <c r="D693" i="13" s="1"/>
  <c r="B692" i="13"/>
  <c r="D692" i="13"/>
  <c r="B691" i="13"/>
  <c r="D691" i="13" s="1"/>
  <c r="B690" i="13"/>
  <c r="D690" i="13"/>
  <c r="B689" i="13"/>
  <c r="D689" i="13" s="1"/>
  <c r="B688" i="13"/>
  <c r="D688" i="13" s="1"/>
  <c r="B687" i="13"/>
  <c r="D687" i="13" s="1"/>
  <c r="B686" i="13"/>
  <c r="D686" i="13" s="1"/>
  <c r="B685" i="13"/>
  <c r="D685" i="13" s="1"/>
  <c r="B684" i="13"/>
  <c r="D684" i="13" s="1"/>
  <c r="B683" i="13"/>
  <c r="D683" i="13" s="1"/>
  <c r="B682" i="13"/>
  <c r="D682" i="13"/>
  <c r="B681" i="13"/>
  <c r="D681" i="13" s="1"/>
  <c r="B680" i="13"/>
  <c r="D680" i="13" s="1"/>
  <c r="B679" i="13"/>
  <c r="D679" i="13" s="1"/>
  <c r="B678" i="13"/>
  <c r="D678" i="13" s="1"/>
  <c r="B677" i="13"/>
  <c r="D677" i="13" s="1"/>
  <c r="B676" i="13"/>
  <c r="D676" i="13" s="1"/>
  <c r="B675" i="13"/>
  <c r="D675" i="13" s="1"/>
  <c r="B674" i="13"/>
  <c r="D674" i="13" s="1"/>
  <c r="B673" i="13"/>
  <c r="D673" i="13" s="1"/>
  <c r="B672" i="13"/>
  <c r="D672" i="13" s="1"/>
  <c r="B671" i="13"/>
  <c r="D671" i="13" s="1"/>
  <c r="B670" i="13"/>
  <c r="D670" i="13"/>
  <c r="B669" i="13"/>
  <c r="D669" i="13" s="1"/>
  <c r="B668" i="13"/>
  <c r="D668" i="13" s="1"/>
  <c r="B667" i="13"/>
  <c r="D667" i="13" s="1"/>
  <c r="B666" i="13"/>
  <c r="D666" i="13" s="1"/>
  <c r="B665" i="13"/>
  <c r="D665" i="13" s="1"/>
  <c r="B664" i="13"/>
  <c r="D664" i="13" s="1"/>
  <c r="B663" i="13"/>
  <c r="D663" i="13" s="1"/>
  <c r="B662" i="13"/>
  <c r="D662" i="13"/>
  <c r="B661" i="13"/>
  <c r="D661" i="13" s="1"/>
  <c r="B660" i="13"/>
  <c r="D660" i="13" s="1"/>
  <c r="B659" i="13"/>
  <c r="D659" i="13" s="1"/>
  <c r="B658" i="13"/>
  <c r="D658" i="13" s="1"/>
  <c r="B657" i="13"/>
  <c r="D657" i="13" s="1"/>
  <c r="B656" i="13"/>
  <c r="D656" i="13"/>
  <c r="B655" i="13"/>
  <c r="D655" i="13" s="1"/>
  <c r="B654" i="13"/>
  <c r="D654" i="13" s="1"/>
  <c r="B653" i="13"/>
  <c r="D653" i="13" s="1"/>
  <c r="B652" i="13"/>
  <c r="D652" i="13" s="1"/>
  <c r="B651" i="13"/>
  <c r="D651" i="13" s="1"/>
  <c r="B650" i="13"/>
  <c r="D650" i="13" s="1"/>
  <c r="B649" i="13"/>
  <c r="D649" i="13" s="1"/>
  <c r="B648" i="13"/>
  <c r="D648" i="13" s="1"/>
  <c r="B647" i="13"/>
  <c r="D647" i="13" s="1"/>
  <c r="B646" i="13"/>
  <c r="D646" i="13" s="1"/>
  <c r="B645" i="13"/>
  <c r="D645" i="13" s="1"/>
  <c r="B644" i="13"/>
  <c r="D644" i="13" s="1"/>
  <c r="B643" i="13"/>
  <c r="D643" i="13" s="1"/>
  <c r="B642" i="13"/>
  <c r="D642" i="13"/>
  <c r="B641" i="13"/>
  <c r="D641" i="13" s="1"/>
  <c r="B640" i="13"/>
  <c r="D640" i="13" s="1"/>
  <c r="B639" i="13"/>
  <c r="D639" i="13" s="1"/>
  <c r="B638" i="13"/>
  <c r="D638" i="13" s="1"/>
  <c r="B637" i="13"/>
  <c r="D637" i="13" s="1"/>
  <c r="B636" i="13"/>
  <c r="D636" i="13" s="1"/>
  <c r="B635" i="13"/>
  <c r="D635" i="13" s="1"/>
  <c r="B634" i="13"/>
  <c r="D634" i="13" s="1"/>
  <c r="B633" i="13"/>
  <c r="D633" i="13" s="1"/>
  <c r="B632" i="13"/>
  <c r="D632" i="13" s="1"/>
  <c r="B631" i="13"/>
  <c r="D631" i="13" s="1"/>
  <c r="B630" i="13"/>
  <c r="D630" i="13" s="1"/>
  <c r="B629" i="13"/>
  <c r="D629" i="13" s="1"/>
  <c r="B628" i="13"/>
  <c r="D628" i="13" s="1"/>
  <c r="B627" i="13"/>
  <c r="D627" i="13" s="1"/>
  <c r="B626" i="13"/>
  <c r="D626" i="13"/>
  <c r="B625" i="13"/>
  <c r="D625" i="13" s="1"/>
  <c r="B624" i="13"/>
  <c r="D624" i="13"/>
  <c r="B623" i="13"/>
  <c r="D623" i="13" s="1"/>
  <c r="B622" i="13"/>
  <c r="D622" i="13"/>
  <c r="B621" i="13"/>
  <c r="D621" i="13" s="1"/>
  <c r="B620" i="13"/>
  <c r="D620" i="13" s="1"/>
  <c r="B619" i="13"/>
  <c r="D619" i="13" s="1"/>
  <c r="B618" i="13"/>
  <c r="D618" i="13"/>
  <c r="B617" i="13"/>
  <c r="D617" i="13" s="1"/>
  <c r="B616" i="13"/>
  <c r="D616" i="13" s="1"/>
  <c r="B615" i="13"/>
  <c r="D615" i="13" s="1"/>
  <c r="B614" i="13"/>
  <c r="D614" i="13"/>
  <c r="B613" i="13"/>
  <c r="D613" i="13" s="1"/>
  <c r="B612" i="13"/>
  <c r="D612" i="13" s="1"/>
  <c r="B611" i="13"/>
  <c r="D611" i="13" s="1"/>
  <c r="B610" i="13"/>
  <c r="D610" i="13" s="1"/>
  <c r="B609" i="13"/>
  <c r="D609" i="13" s="1"/>
  <c r="B608" i="13"/>
  <c r="D608" i="13" s="1"/>
  <c r="B607" i="13"/>
  <c r="D607" i="13" s="1"/>
  <c r="B606" i="13"/>
  <c r="D606" i="13"/>
  <c r="B605" i="13"/>
  <c r="D605" i="13" s="1"/>
  <c r="B604" i="13"/>
  <c r="D604" i="13" s="1"/>
  <c r="B603" i="13"/>
  <c r="D603" i="13" s="1"/>
  <c r="B602" i="13"/>
  <c r="D602" i="13" s="1"/>
  <c r="B601" i="13"/>
  <c r="D601" i="13" s="1"/>
  <c r="B600" i="13"/>
  <c r="D600" i="13" s="1"/>
  <c r="B599" i="13"/>
  <c r="D599" i="13" s="1"/>
  <c r="B598" i="13"/>
  <c r="D598" i="13"/>
  <c r="B597" i="13"/>
  <c r="D597" i="13" s="1"/>
  <c r="B596" i="13"/>
  <c r="D596" i="13" s="1"/>
  <c r="B595" i="13"/>
  <c r="D595" i="13" s="1"/>
  <c r="B594" i="13"/>
  <c r="D594" i="13" s="1"/>
  <c r="B593" i="13"/>
  <c r="D593" i="13" s="1"/>
  <c r="B592" i="13"/>
  <c r="D592" i="13"/>
  <c r="B591" i="13"/>
  <c r="D591" i="13" s="1"/>
  <c r="B590" i="13"/>
  <c r="D590" i="13" s="1"/>
  <c r="B589" i="13"/>
  <c r="D589" i="13" s="1"/>
  <c r="B588" i="13"/>
  <c r="D588" i="13" s="1"/>
  <c r="B587" i="13"/>
  <c r="D587" i="13" s="1"/>
  <c r="B586" i="13"/>
  <c r="D586" i="13"/>
  <c r="B585" i="13"/>
  <c r="D585" i="13" s="1"/>
  <c r="B584" i="13"/>
  <c r="D584" i="13" s="1"/>
  <c r="B583" i="13"/>
  <c r="D583" i="13" s="1"/>
  <c r="B582" i="13"/>
  <c r="D582" i="13" s="1"/>
  <c r="B581" i="13"/>
  <c r="D581" i="13" s="1"/>
  <c r="B580" i="13"/>
  <c r="D580" i="13" s="1"/>
  <c r="B579" i="13"/>
  <c r="D579" i="13" s="1"/>
  <c r="B578" i="13"/>
  <c r="D578" i="13" s="1"/>
  <c r="B577" i="13"/>
  <c r="D577" i="13" s="1"/>
  <c r="B576" i="13"/>
  <c r="D576" i="13" s="1"/>
  <c r="B575" i="13"/>
  <c r="D575" i="13" s="1"/>
  <c r="B574" i="13"/>
  <c r="D574" i="13"/>
  <c r="B573" i="13"/>
  <c r="D573" i="13" s="1"/>
  <c r="B572" i="13"/>
  <c r="D572" i="13" s="1"/>
  <c r="B571" i="13"/>
  <c r="D571" i="13" s="1"/>
  <c r="B570" i="13"/>
  <c r="D570" i="13" s="1"/>
  <c r="B569" i="13"/>
  <c r="D569" i="13" s="1"/>
  <c r="B568" i="13"/>
  <c r="D568" i="13" s="1"/>
  <c r="B567" i="13"/>
  <c r="D567" i="13" s="1"/>
  <c r="B566" i="13"/>
  <c r="D566" i="13"/>
  <c r="B565" i="13"/>
  <c r="D565" i="13" s="1"/>
  <c r="B564" i="13"/>
  <c r="D564" i="13" s="1"/>
  <c r="B563" i="13"/>
  <c r="D563" i="13" s="1"/>
  <c r="B562" i="13"/>
  <c r="D562" i="13" s="1"/>
  <c r="B561" i="13"/>
  <c r="D561" i="13" s="1"/>
  <c r="B560" i="13"/>
  <c r="D560" i="13"/>
  <c r="B559" i="13"/>
  <c r="D559" i="13" s="1"/>
  <c r="B558" i="13"/>
  <c r="D558" i="13" s="1"/>
  <c r="B557" i="13"/>
  <c r="D557" i="13" s="1"/>
  <c r="B556" i="13"/>
  <c r="D556" i="13" s="1"/>
  <c r="B555" i="13"/>
  <c r="D555" i="13" s="1"/>
  <c r="B554" i="13"/>
  <c r="D554" i="13"/>
  <c r="B553" i="13"/>
  <c r="D553" i="13" s="1"/>
  <c r="B552" i="13"/>
  <c r="D552" i="13" s="1"/>
  <c r="B551" i="13"/>
  <c r="D551" i="13" s="1"/>
  <c r="B550" i="13"/>
  <c r="D550" i="13"/>
  <c r="B549" i="13"/>
  <c r="D549" i="13" s="1"/>
  <c r="B548" i="13"/>
  <c r="D548" i="13"/>
  <c r="B547" i="13"/>
  <c r="D547" i="13" s="1"/>
  <c r="B546" i="13"/>
  <c r="D546" i="13" s="1"/>
  <c r="B545" i="13"/>
  <c r="D545" i="13" s="1"/>
  <c r="B544" i="13"/>
  <c r="D544" i="13" s="1"/>
  <c r="B543" i="13"/>
  <c r="D543" i="13" s="1"/>
  <c r="B542" i="13"/>
  <c r="D542" i="13"/>
  <c r="B541" i="13"/>
  <c r="D541" i="13" s="1"/>
  <c r="B540" i="13"/>
  <c r="D540" i="13" s="1"/>
  <c r="B539" i="13"/>
  <c r="D539" i="13" s="1"/>
  <c r="B538" i="13"/>
  <c r="D538" i="13" s="1"/>
  <c r="B537" i="13"/>
  <c r="D537" i="13" s="1"/>
  <c r="B536" i="13"/>
  <c r="D536" i="13" s="1"/>
  <c r="B535" i="13"/>
  <c r="D535" i="13" s="1"/>
  <c r="B534" i="13"/>
  <c r="D534" i="13" s="1"/>
  <c r="B533" i="13"/>
  <c r="D533" i="13" s="1"/>
  <c r="B532" i="13"/>
  <c r="D532" i="13" s="1"/>
  <c r="B531" i="13"/>
  <c r="D531" i="13" s="1"/>
  <c r="B530" i="13"/>
  <c r="D530" i="13" s="1"/>
  <c r="B529" i="13"/>
  <c r="D529" i="13" s="1"/>
  <c r="B528" i="13"/>
  <c r="D528" i="13"/>
  <c r="B527" i="13"/>
  <c r="D527" i="13" s="1"/>
  <c r="B526" i="13"/>
  <c r="D526" i="13" s="1"/>
  <c r="B525" i="13"/>
  <c r="D525" i="13" s="1"/>
  <c r="B524" i="13"/>
  <c r="D524" i="13" s="1"/>
  <c r="B523" i="13"/>
  <c r="D523" i="13" s="1"/>
  <c r="B522" i="13"/>
  <c r="D522" i="13"/>
  <c r="B521" i="13"/>
  <c r="D521" i="13" s="1"/>
  <c r="B520" i="13"/>
  <c r="D520" i="13" s="1"/>
  <c r="B519" i="13"/>
  <c r="D519" i="13" s="1"/>
  <c r="B518" i="13"/>
  <c r="D518" i="13"/>
  <c r="B517" i="13"/>
  <c r="D517" i="13" s="1"/>
  <c r="B516" i="13"/>
  <c r="D516" i="13"/>
  <c r="B515" i="13"/>
  <c r="D515" i="13" s="1"/>
  <c r="B514" i="13"/>
  <c r="D514" i="13"/>
  <c r="B513" i="13"/>
  <c r="D513" i="13" s="1"/>
  <c r="B512" i="13"/>
  <c r="D512" i="13" s="1"/>
  <c r="B511" i="13"/>
  <c r="D511" i="13" s="1"/>
  <c r="B510" i="13"/>
  <c r="D510" i="13"/>
  <c r="B509" i="13"/>
  <c r="D509" i="13" s="1"/>
  <c r="B508" i="13"/>
  <c r="D508" i="13" s="1"/>
  <c r="B507" i="13"/>
  <c r="D507" i="13" s="1"/>
  <c r="B506" i="13"/>
  <c r="D506" i="13" s="1"/>
  <c r="B505" i="13"/>
  <c r="D505" i="13" s="1"/>
  <c r="B504" i="13"/>
  <c r="D504" i="13" s="1"/>
  <c r="B503" i="13"/>
  <c r="D503" i="13" s="1"/>
  <c r="B502" i="13"/>
  <c r="D502" i="13" s="1"/>
  <c r="B501" i="13"/>
  <c r="D501" i="13" s="1"/>
  <c r="B500" i="13"/>
  <c r="D500" i="13" s="1"/>
  <c r="B499" i="13"/>
  <c r="D499" i="13" s="1"/>
  <c r="B498" i="13"/>
  <c r="D498" i="13"/>
  <c r="B497" i="13"/>
  <c r="D497" i="13" s="1"/>
  <c r="B496" i="13"/>
  <c r="D496" i="13"/>
  <c r="B495" i="13"/>
  <c r="D495" i="13" s="1"/>
  <c r="B494" i="13"/>
  <c r="D494" i="13" s="1"/>
  <c r="B493" i="13"/>
  <c r="D493" i="13" s="1"/>
  <c r="B492" i="13"/>
  <c r="D492" i="13" s="1"/>
  <c r="B491" i="13"/>
  <c r="D491" i="13" s="1"/>
  <c r="B490" i="13"/>
  <c r="D490" i="13" s="1"/>
  <c r="B489" i="13"/>
  <c r="D489" i="13" s="1"/>
  <c r="B488" i="13"/>
  <c r="D488" i="13" s="1"/>
  <c r="B487" i="13"/>
  <c r="D487" i="13" s="1"/>
  <c r="B486" i="13"/>
  <c r="D486" i="13" s="1"/>
  <c r="B485" i="13"/>
  <c r="D485" i="13" s="1"/>
  <c r="B484" i="13"/>
  <c r="D484" i="13" s="1"/>
  <c r="B483" i="13"/>
  <c r="D483" i="13" s="1"/>
  <c r="B482" i="13"/>
  <c r="D482" i="13" s="1"/>
  <c r="B481" i="13"/>
  <c r="D481" i="13" s="1"/>
  <c r="B480" i="13"/>
  <c r="D480" i="13" s="1"/>
  <c r="B479" i="13"/>
  <c r="D479" i="13" s="1"/>
  <c r="B478" i="13"/>
  <c r="D478" i="13" s="1"/>
  <c r="B477" i="13"/>
  <c r="D477" i="13" s="1"/>
  <c r="B476" i="13"/>
  <c r="D476" i="13" s="1"/>
  <c r="B475" i="13"/>
  <c r="D475" i="13" s="1"/>
  <c r="B474" i="13"/>
  <c r="D474" i="13" s="1"/>
  <c r="B473" i="13"/>
  <c r="D473" i="13" s="1"/>
  <c r="B472" i="13"/>
  <c r="D472" i="13" s="1"/>
  <c r="B471" i="13"/>
  <c r="D471" i="13" s="1"/>
  <c r="B470" i="13"/>
  <c r="D470" i="13" s="1"/>
  <c r="B469" i="13"/>
  <c r="D469" i="13" s="1"/>
  <c r="B468" i="13"/>
  <c r="D468" i="13" s="1"/>
  <c r="B467" i="13"/>
  <c r="D467" i="13" s="1"/>
  <c r="B466" i="13"/>
  <c r="D466" i="13"/>
  <c r="B465" i="13"/>
  <c r="D465" i="13" s="1"/>
  <c r="B464" i="13"/>
  <c r="D464" i="13" s="1"/>
  <c r="B463" i="13"/>
  <c r="D463" i="13" s="1"/>
  <c r="B462" i="13"/>
  <c r="D462" i="13" s="1"/>
  <c r="B461" i="13"/>
  <c r="D461" i="13" s="1"/>
  <c r="B460" i="13"/>
  <c r="D460" i="13" s="1"/>
  <c r="B459" i="13"/>
  <c r="D459" i="13" s="1"/>
  <c r="B458" i="13"/>
  <c r="D458" i="13" s="1"/>
  <c r="B457" i="13"/>
  <c r="D457" i="13" s="1"/>
  <c r="B456" i="13"/>
  <c r="D456" i="13" s="1"/>
  <c r="B455" i="13"/>
  <c r="D455" i="13" s="1"/>
  <c r="B454" i="13"/>
  <c r="D454" i="13" s="1"/>
  <c r="B453" i="13"/>
  <c r="D453" i="13" s="1"/>
  <c r="B452" i="13"/>
  <c r="D452" i="13"/>
  <c r="B451" i="13"/>
  <c r="D451" i="13" s="1"/>
  <c r="B450" i="13"/>
  <c r="D450" i="13"/>
  <c r="B449" i="13"/>
  <c r="D449" i="13" s="1"/>
  <c r="B448" i="13"/>
  <c r="D448" i="13"/>
  <c r="B447" i="13"/>
  <c r="D447" i="13" s="1"/>
  <c r="B446" i="13"/>
  <c r="D446" i="13" s="1"/>
  <c r="B445" i="13"/>
  <c r="D445" i="13" s="1"/>
  <c r="B444" i="13"/>
  <c r="D444" i="13" s="1"/>
  <c r="B443" i="13"/>
  <c r="D443" i="13"/>
  <c r="B442" i="13"/>
  <c r="D442" i="13"/>
  <c r="B441" i="13"/>
  <c r="D441" i="13" s="1"/>
  <c r="B440" i="13"/>
  <c r="D440" i="13" s="1"/>
  <c r="B439" i="13"/>
  <c r="D439" i="13" s="1"/>
  <c r="B438" i="13"/>
  <c r="D438" i="13" s="1"/>
  <c r="B437" i="13"/>
  <c r="D437" i="13" s="1"/>
  <c r="B436" i="13"/>
  <c r="D436" i="13" s="1"/>
  <c r="B435" i="13"/>
  <c r="D435" i="13" s="1"/>
  <c r="B434" i="13"/>
  <c r="D434" i="13" s="1"/>
  <c r="B433" i="13"/>
  <c r="D433" i="13" s="1"/>
  <c r="B432" i="13"/>
  <c r="D432" i="13" s="1"/>
  <c r="B431" i="13"/>
  <c r="D431" i="13" s="1"/>
  <c r="B430" i="13"/>
  <c r="D430" i="13"/>
  <c r="B429" i="13"/>
  <c r="D429" i="13" s="1"/>
  <c r="B428" i="13"/>
  <c r="D428" i="13" s="1"/>
  <c r="B427" i="13"/>
  <c r="D427" i="13"/>
  <c r="B426" i="13"/>
  <c r="D426" i="13" s="1"/>
  <c r="B425" i="13"/>
  <c r="D425" i="13" s="1"/>
  <c r="B424" i="13"/>
  <c r="D424" i="13" s="1"/>
  <c r="B423" i="13"/>
  <c r="D423" i="13" s="1"/>
  <c r="B422" i="13"/>
  <c r="D422" i="13" s="1"/>
  <c r="B421" i="13"/>
  <c r="D421" i="13" s="1"/>
  <c r="B420" i="13"/>
  <c r="D420" i="13" s="1"/>
  <c r="B419" i="13"/>
  <c r="D419" i="13" s="1"/>
  <c r="B418" i="13"/>
  <c r="D418" i="13" s="1"/>
  <c r="B417" i="13"/>
  <c r="D417" i="13" s="1"/>
  <c r="B416" i="13"/>
  <c r="D416" i="13" s="1"/>
  <c r="B415" i="13"/>
  <c r="D415" i="13" s="1"/>
  <c r="B414" i="13"/>
  <c r="D414" i="13" s="1"/>
  <c r="B413" i="13"/>
  <c r="D413" i="13" s="1"/>
  <c r="B412" i="13"/>
  <c r="D412" i="13" s="1"/>
  <c r="B411" i="13"/>
  <c r="D411" i="13" s="1"/>
  <c r="B410" i="13"/>
  <c r="D410" i="13" s="1"/>
  <c r="B409" i="13"/>
  <c r="D409" i="13" s="1"/>
  <c r="B408" i="13"/>
  <c r="D408" i="13" s="1"/>
  <c r="B407" i="13"/>
  <c r="D407" i="13" s="1"/>
  <c r="B406" i="13"/>
  <c r="D406" i="13" s="1"/>
  <c r="B405" i="13"/>
  <c r="D405" i="13" s="1"/>
  <c r="B404" i="13"/>
  <c r="D404" i="13" s="1"/>
  <c r="B403" i="13"/>
  <c r="D403" i="13" s="1"/>
  <c r="B402" i="13"/>
  <c r="D402" i="13" s="1"/>
  <c r="B401" i="13"/>
  <c r="D401" i="13" s="1"/>
  <c r="B400" i="13"/>
  <c r="D400" i="13" s="1"/>
  <c r="B399" i="13"/>
  <c r="D399" i="13" s="1"/>
  <c r="B398" i="13"/>
  <c r="D398" i="13"/>
  <c r="B397" i="13"/>
  <c r="D397" i="13" s="1"/>
  <c r="B396" i="13"/>
  <c r="D396" i="13" s="1"/>
  <c r="B395" i="13"/>
  <c r="D395" i="13"/>
  <c r="B394" i="13"/>
  <c r="D394" i="13" s="1"/>
  <c r="B393" i="13"/>
  <c r="D393" i="13" s="1"/>
  <c r="B392" i="13"/>
  <c r="D392" i="13" s="1"/>
  <c r="B391" i="13"/>
  <c r="D391" i="13" s="1"/>
  <c r="B390" i="13"/>
  <c r="D390" i="13" s="1"/>
  <c r="B389" i="13"/>
  <c r="D389" i="13" s="1"/>
  <c r="B388" i="13"/>
  <c r="D388" i="13" s="1"/>
  <c r="B387" i="13"/>
  <c r="D387" i="13" s="1"/>
  <c r="B386" i="13"/>
  <c r="D386" i="13" s="1"/>
  <c r="B385" i="13"/>
  <c r="D385" i="13" s="1"/>
  <c r="B384" i="13"/>
  <c r="D384" i="13" s="1"/>
  <c r="B383" i="13"/>
  <c r="D383" i="13" s="1"/>
  <c r="B382" i="13"/>
  <c r="D382" i="13" s="1"/>
  <c r="B381" i="13"/>
  <c r="D381" i="13" s="1"/>
  <c r="B380" i="13"/>
  <c r="D380" i="13" s="1"/>
  <c r="B379" i="13"/>
  <c r="D379" i="13" s="1"/>
  <c r="B378" i="13"/>
  <c r="D378" i="13" s="1"/>
  <c r="B377" i="13"/>
  <c r="D377" i="13" s="1"/>
  <c r="B376" i="13"/>
  <c r="D376" i="13" s="1"/>
  <c r="B375" i="13"/>
  <c r="D375" i="13" s="1"/>
  <c r="B374" i="13"/>
  <c r="D374" i="13" s="1"/>
  <c r="B373" i="13"/>
  <c r="D373" i="13" s="1"/>
  <c r="B372" i="13"/>
  <c r="D372" i="13" s="1"/>
  <c r="B371" i="13"/>
  <c r="D371" i="13"/>
  <c r="B370" i="13"/>
  <c r="D370" i="13" s="1"/>
  <c r="B369" i="13"/>
  <c r="D369" i="13" s="1"/>
  <c r="B368" i="13"/>
  <c r="D368" i="13" s="1"/>
  <c r="B367" i="13"/>
  <c r="D367" i="13" s="1"/>
  <c r="B366" i="13"/>
  <c r="D366" i="13"/>
  <c r="B365" i="13"/>
  <c r="D365" i="13" s="1"/>
  <c r="B364" i="13"/>
  <c r="D364" i="13" s="1"/>
  <c r="B363" i="13"/>
  <c r="D363" i="13" s="1"/>
  <c r="B362" i="13"/>
  <c r="D362" i="13" s="1"/>
  <c r="B361" i="13"/>
  <c r="D361" i="13" s="1"/>
  <c r="B360" i="13"/>
  <c r="D360" i="13" s="1"/>
  <c r="B359" i="13"/>
  <c r="D359" i="13" s="1"/>
  <c r="B358" i="13"/>
  <c r="D358" i="13"/>
  <c r="B357" i="13"/>
  <c r="D357" i="13" s="1"/>
  <c r="B356" i="13"/>
  <c r="D356" i="13" s="1"/>
  <c r="B355" i="13"/>
  <c r="D355" i="13" s="1"/>
  <c r="B354" i="13"/>
  <c r="D354" i="13" s="1"/>
  <c r="B353" i="13"/>
  <c r="D353" i="13" s="1"/>
  <c r="B352" i="13"/>
  <c r="D352" i="13" s="1"/>
  <c r="B351" i="13"/>
  <c r="D351" i="13" s="1"/>
  <c r="B350" i="13"/>
  <c r="D350" i="13"/>
  <c r="B349" i="13"/>
  <c r="D349" i="13" s="1"/>
  <c r="B348" i="13"/>
  <c r="D348" i="13" s="1"/>
  <c r="B347" i="13"/>
  <c r="D347" i="13"/>
  <c r="B346" i="13"/>
  <c r="D346" i="13" s="1"/>
  <c r="B345" i="13"/>
  <c r="D345" i="13" s="1"/>
  <c r="B344" i="13"/>
  <c r="D344" i="13" s="1"/>
  <c r="B343" i="13"/>
  <c r="D343" i="13" s="1"/>
  <c r="B342" i="13"/>
  <c r="D342" i="13" s="1"/>
  <c r="B341" i="13"/>
  <c r="D341" i="13" s="1"/>
  <c r="B340" i="13"/>
  <c r="D340" i="13" s="1"/>
  <c r="B339" i="13"/>
  <c r="D339" i="13" s="1"/>
  <c r="B338" i="13"/>
  <c r="D338" i="13"/>
  <c r="B337" i="13"/>
  <c r="D337" i="13" s="1"/>
  <c r="B336" i="13"/>
  <c r="D336" i="13" s="1"/>
  <c r="B335" i="13"/>
  <c r="D335" i="13"/>
  <c r="B334" i="13"/>
  <c r="D334" i="13"/>
  <c r="B333" i="13"/>
  <c r="D333" i="13" s="1"/>
  <c r="B332" i="13"/>
  <c r="D332" i="13" s="1"/>
  <c r="B331" i="13"/>
  <c r="D331" i="13" s="1"/>
  <c r="B330" i="13"/>
  <c r="D330" i="13" s="1"/>
  <c r="B329" i="13"/>
  <c r="D329" i="13" s="1"/>
  <c r="B328" i="13"/>
  <c r="D328" i="13" s="1"/>
  <c r="B327" i="13"/>
  <c r="D327" i="13" s="1"/>
  <c r="B326" i="13"/>
  <c r="D326" i="13" s="1"/>
  <c r="B325" i="13"/>
  <c r="D325" i="13" s="1"/>
  <c r="B324" i="13"/>
  <c r="D324" i="13" s="1"/>
  <c r="B323" i="13"/>
  <c r="D323" i="13"/>
  <c r="B322" i="13"/>
  <c r="D322" i="13" s="1"/>
  <c r="B321" i="13"/>
  <c r="D321" i="13" s="1"/>
  <c r="B320" i="13"/>
  <c r="D320" i="13" s="1"/>
  <c r="B319" i="13"/>
  <c r="D319" i="13" s="1"/>
  <c r="B318" i="13"/>
  <c r="D318" i="13" s="1"/>
  <c r="B317" i="13"/>
  <c r="D317" i="13" s="1"/>
  <c r="B316" i="13"/>
  <c r="D316" i="13" s="1"/>
  <c r="B315" i="13"/>
  <c r="D315" i="13" s="1"/>
  <c r="B314" i="13"/>
  <c r="D314" i="13" s="1"/>
  <c r="B313" i="13"/>
  <c r="D313" i="13" s="1"/>
  <c r="B312" i="13"/>
  <c r="D312" i="13" s="1"/>
  <c r="B311" i="13"/>
  <c r="D311" i="13" s="1"/>
  <c r="B310" i="13"/>
  <c r="D310" i="13"/>
  <c r="B309" i="13"/>
  <c r="D309" i="13" s="1"/>
  <c r="B308" i="13"/>
  <c r="D308" i="13" s="1"/>
  <c r="B307" i="13"/>
  <c r="D307" i="13" s="1"/>
  <c r="B306" i="13"/>
  <c r="D306" i="13" s="1"/>
  <c r="B305" i="13"/>
  <c r="D305" i="13" s="1"/>
  <c r="B304" i="13"/>
  <c r="D304" i="13" s="1"/>
  <c r="B303" i="13"/>
  <c r="D303" i="13" s="1"/>
  <c r="B302" i="13"/>
  <c r="D302" i="13" s="1"/>
  <c r="B301" i="13"/>
  <c r="D301" i="13" s="1"/>
  <c r="B300" i="13"/>
  <c r="D300" i="13" s="1"/>
  <c r="B299" i="13"/>
  <c r="D299" i="13" s="1"/>
  <c r="B298" i="13"/>
  <c r="D298" i="13" s="1"/>
  <c r="B297" i="13"/>
  <c r="D297" i="13" s="1"/>
  <c r="B296" i="13"/>
  <c r="D296" i="13" s="1"/>
  <c r="B295" i="13"/>
  <c r="D295" i="13" s="1"/>
  <c r="B294" i="13"/>
  <c r="D294" i="13" s="1"/>
  <c r="B293" i="13"/>
  <c r="D293" i="13" s="1"/>
  <c r="B292" i="13"/>
  <c r="D292" i="13" s="1"/>
  <c r="B291" i="13"/>
  <c r="D291" i="13" s="1"/>
  <c r="B290" i="13"/>
  <c r="D290" i="13" s="1"/>
  <c r="B289" i="13"/>
  <c r="D289" i="13" s="1"/>
  <c r="B288" i="13"/>
  <c r="D288" i="13" s="1"/>
  <c r="B287" i="13"/>
  <c r="D287" i="13" s="1"/>
  <c r="B286" i="13"/>
  <c r="D286" i="13" s="1"/>
  <c r="B285" i="13"/>
  <c r="D285" i="13" s="1"/>
  <c r="B284" i="13"/>
  <c r="D284" i="13" s="1"/>
  <c r="B283" i="13"/>
  <c r="D283" i="13" s="1"/>
  <c r="B282" i="13"/>
  <c r="D282" i="13"/>
  <c r="B281" i="13"/>
  <c r="D281" i="13" s="1"/>
  <c r="B280" i="13"/>
  <c r="D280" i="13" s="1"/>
  <c r="B279" i="13"/>
  <c r="D279" i="13" s="1"/>
  <c r="B278" i="13"/>
  <c r="D278" i="13" s="1"/>
  <c r="B277" i="13"/>
  <c r="D277" i="13" s="1"/>
  <c r="B276" i="13"/>
  <c r="D276" i="13" s="1"/>
  <c r="B275" i="13"/>
  <c r="D275" i="13" s="1"/>
  <c r="B274" i="13"/>
  <c r="D274" i="13" s="1"/>
  <c r="B273" i="13"/>
  <c r="D273" i="13" s="1"/>
  <c r="B272" i="13"/>
  <c r="D272" i="13" s="1"/>
  <c r="B271" i="13"/>
  <c r="D271" i="13" s="1"/>
  <c r="B270" i="13"/>
  <c r="D270" i="13"/>
  <c r="B269" i="13"/>
  <c r="D269" i="13" s="1"/>
  <c r="B268" i="13"/>
  <c r="D268" i="13" s="1"/>
  <c r="B267" i="13"/>
  <c r="D267" i="13" s="1"/>
  <c r="B266" i="13"/>
  <c r="D266" i="13"/>
  <c r="B265" i="13"/>
  <c r="D265" i="13" s="1"/>
  <c r="B264" i="13"/>
  <c r="D264" i="13" s="1"/>
  <c r="B263" i="13"/>
  <c r="D263" i="13" s="1"/>
  <c r="B262" i="13"/>
  <c r="D262" i="13" s="1"/>
  <c r="B261" i="13"/>
  <c r="D261" i="13" s="1"/>
  <c r="B260" i="13"/>
  <c r="D260" i="13" s="1"/>
  <c r="B259" i="13"/>
  <c r="D259" i="13" s="1"/>
  <c r="B258" i="13"/>
  <c r="D258" i="13" s="1"/>
  <c r="B257" i="13"/>
  <c r="D257" i="13" s="1"/>
  <c r="B256" i="13"/>
  <c r="D256" i="13" s="1"/>
  <c r="B255" i="13"/>
  <c r="D255" i="13" s="1"/>
  <c r="B254" i="13"/>
  <c r="D254" i="13" s="1"/>
  <c r="B253" i="13"/>
  <c r="D253" i="13" s="1"/>
  <c r="B252" i="13"/>
  <c r="D252" i="13" s="1"/>
  <c r="B251" i="13"/>
  <c r="D251" i="13" s="1"/>
  <c r="B250" i="13"/>
  <c r="D250" i="13"/>
  <c r="B249" i="13"/>
  <c r="D249" i="13" s="1"/>
  <c r="B248" i="13"/>
  <c r="D248" i="13" s="1"/>
  <c r="B247" i="13"/>
  <c r="D247" i="13" s="1"/>
  <c r="B246" i="13"/>
  <c r="D246" i="13"/>
  <c r="B245" i="13"/>
  <c r="D245" i="13" s="1"/>
  <c r="B244" i="13"/>
  <c r="D244" i="13" s="1"/>
  <c r="B243" i="13"/>
  <c r="D243" i="13" s="1"/>
  <c r="B242" i="13"/>
  <c r="D242" i="13" s="1"/>
  <c r="B241" i="13"/>
  <c r="D241" i="13" s="1"/>
  <c r="B240" i="13"/>
  <c r="D240" i="13" s="1"/>
  <c r="B239" i="13"/>
  <c r="D239" i="13" s="1"/>
  <c r="B238" i="13"/>
  <c r="D238" i="13" s="1"/>
  <c r="B237" i="13"/>
  <c r="D237" i="13" s="1"/>
  <c r="B236" i="13"/>
  <c r="D236" i="13" s="1"/>
  <c r="B235" i="13"/>
  <c r="D235" i="13" s="1"/>
  <c r="B234" i="13"/>
  <c r="D234" i="13" s="1"/>
  <c r="B233" i="13"/>
  <c r="D233" i="13" s="1"/>
  <c r="B232" i="13"/>
  <c r="D232" i="13" s="1"/>
  <c r="B231" i="13"/>
  <c r="D231" i="13" s="1"/>
  <c r="B230" i="13"/>
  <c r="D230" i="13" s="1"/>
  <c r="B229" i="13"/>
  <c r="D229" i="13" s="1"/>
  <c r="B228" i="13"/>
  <c r="D228" i="13" s="1"/>
  <c r="B227" i="13"/>
  <c r="D227" i="13" s="1"/>
  <c r="B226" i="13"/>
  <c r="D226" i="13"/>
  <c r="B225" i="13"/>
  <c r="D225" i="13" s="1"/>
  <c r="B224" i="13"/>
  <c r="D224" i="13" s="1"/>
  <c r="B223" i="13"/>
  <c r="D223" i="13" s="1"/>
  <c r="B222" i="13"/>
  <c r="D222" i="13" s="1"/>
  <c r="B221" i="13"/>
  <c r="D221" i="13" s="1"/>
  <c r="B220" i="13"/>
  <c r="D220" i="13" s="1"/>
  <c r="B219" i="13"/>
  <c r="D219" i="13" s="1"/>
  <c r="B218" i="13"/>
  <c r="D218" i="13" s="1"/>
  <c r="B217" i="13"/>
  <c r="D217" i="13" s="1"/>
  <c r="B216" i="13"/>
  <c r="D216" i="13" s="1"/>
  <c r="B215" i="13"/>
  <c r="D215" i="13" s="1"/>
  <c r="B214" i="13"/>
  <c r="D214" i="13" s="1"/>
  <c r="B213" i="13"/>
  <c r="D213" i="13" s="1"/>
  <c r="B212" i="13"/>
  <c r="D212" i="13" s="1"/>
  <c r="B211" i="13"/>
  <c r="D211" i="13" s="1"/>
  <c r="B210" i="13"/>
  <c r="D210" i="13" s="1"/>
  <c r="B209" i="13"/>
  <c r="D209" i="13" s="1"/>
  <c r="B208" i="13"/>
  <c r="D208" i="13" s="1"/>
  <c r="B207" i="13"/>
  <c r="D207" i="13" s="1"/>
  <c r="B206" i="13"/>
  <c r="D206" i="13" s="1"/>
  <c r="B205" i="13"/>
  <c r="D205" i="13" s="1"/>
  <c r="B204" i="13"/>
  <c r="D204" i="13" s="1"/>
  <c r="B203" i="13"/>
  <c r="D203" i="13" s="1"/>
  <c r="B202" i="13"/>
  <c r="D202" i="13" s="1"/>
  <c r="B201" i="13"/>
  <c r="D201" i="13" s="1"/>
  <c r="B200" i="13"/>
  <c r="D200" i="13" s="1"/>
  <c r="B199" i="13"/>
  <c r="D199" i="13" s="1"/>
  <c r="B198" i="13"/>
  <c r="D198" i="13" s="1"/>
  <c r="B197" i="13"/>
  <c r="D197" i="13" s="1"/>
  <c r="B196" i="13"/>
  <c r="D196" i="13" s="1"/>
  <c r="B195" i="13"/>
  <c r="D195" i="13" s="1"/>
  <c r="B194" i="13"/>
  <c r="D194" i="13" s="1"/>
  <c r="B193" i="13"/>
  <c r="D193" i="13" s="1"/>
  <c r="B192" i="13"/>
  <c r="D192" i="13" s="1"/>
  <c r="B191" i="13"/>
  <c r="D191" i="13" s="1"/>
  <c r="B190" i="13"/>
  <c r="D190" i="13" s="1"/>
  <c r="B189" i="13"/>
  <c r="D189" i="13" s="1"/>
  <c r="B188" i="13"/>
  <c r="D188" i="13" s="1"/>
  <c r="B187" i="13"/>
  <c r="D187" i="13" s="1"/>
  <c r="B186" i="13"/>
  <c r="D186" i="13" s="1"/>
  <c r="B185" i="13"/>
  <c r="D185" i="13" s="1"/>
  <c r="B184" i="13"/>
  <c r="D184" i="13" s="1"/>
  <c r="B183" i="13"/>
  <c r="D183" i="13" s="1"/>
  <c r="B182" i="13"/>
  <c r="D182" i="13" s="1"/>
  <c r="B181" i="13"/>
  <c r="D181" i="13" s="1"/>
  <c r="B180" i="13"/>
  <c r="D180" i="13" s="1"/>
  <c r="B179" i="13"/>
  <c r="D179" i="13" s="1"/>
  <c r="B178" i="13"/>
  <c r="D178" i="13"/>
  <c r="B177" i="13"/>
  <c r="D177" i="13" s="1"/>
  <c r="B176" i="13"/>
  <c r="D176" i="13" s="1"/>
  <c r="B175" i="13"/>
  <c r="D175" i="13" s="1"/>
  <c r="B174" i="13"/>
  <c r="D174" i="13" s="1"/>
  <c r="B173" i="13"/>
  <c r="D173" i="13" s="1"/>
  <c r="B172" i="13"/>
  <c r="D172" i="13" s="1"/>
  <c r="B171" i="13"/>
  <c r="D171" i="13" s="1"/>
  <c r="B170" i="13"/>
  <c r="B169" i="13"/>
  <c r="B168" i="13"/>
  <c r="D168" i="13" s="1"/>
  <c r="B167" i="13"/>
  <c r="B166" i="13"/>
  <c r="B165" i="13"/>
  <c r="B164" i="13"/>
  <c r="B163" i="13"/>
  <c r="B162" i="13"/>
  <c r="D162" i="13" s="1"/>
  <c r="B161" i="13"/>
  <c r="B160" i="13"/>
  <c r="B159" i="13"/>
  <c r="B158" i="13"/>
  <c r="B157" i="13"/>
  <c r="B156" i="13"/>
  <c r="B155" i="13"/>
  <c r="B154" i="13"/>
  <c r="D154" i="13" s="1"/>
  <c r="B153" i="13"/>
  <c r="B152" i="13"/>
  <c r="B151" i="13"/>
  <c r="D151" i="13" s="1"/>
  <c r="B150" i="13"/>
  <c r="B149" i="13"/>
  <c r="B148" i="13"/>
  <c r="B147" i="13"/>
  <c r="D147" i="13" s="1"/>
  <c r="B146" i="13"/>
  <c r="B145" i="13"/>
  <c r="B144" i="13"/>
  <c r="B143" i="13"/>
  <c r="B142" i="13"/>
  <c r="B141" i="13"/>
  <c r="B140" i="13"/>
  <c r="D140" i="13" s="1"/>
  <c r="B139" i="13"/>
  <c r="B138" i="13"/>
  <c r="B137" i="13"/>
  <c r="B136" i="13"/>
  <c r="B135" i="13"/>
  <c r="B134" i="13"/>
  <c r="B133" i="13"/>
  <c r="B132" i="13"/>
  <c r="B131" i="13"/>
  <c r="B130" i="13"/>
  <c r="B129" i="13"/>
  <c r="B128" i="13"/>
  <c r="B127" i="13"/>
  <c r="B126" i="13"/>
  <c r="B125" i="13"/>
  <c r="B124" i="13"/>
  <c r="B123" i="13"/>
  <c r="B122" i="13"/>
  <c r="B121" i="13"/>
  <c r="B120" i="13"/>
  <c r="B119" i="13"/>
  <c r="B118" i="13"/>
  <c r="B117" i="13"/>
  <c r="B116" i="13"/>
  <c r="B115" i="13"/>
  <c r="B114" i="13"/>
  <c r="B113" i="13"/>
  <c r="B112" i="13"/>
  <c r="B111" i="13"/>
  <c r="B110" i="13"/>
  <c r="B109" i="13"/>
  <c r="B108" i="13"/>
  <c r="B107" i="13"/>
  <c r="C107" i="13"/>
  <c r="B106" i="13"/>
  <c r="D106" i="13" s="1"/>
  <c r="C106" i="13"/>
  <c r="B105" i="13"/>
  <c r="C105" i="13"/>
  <c r="B104" i="13"/>
  <c r="C104" i="13"/>
  <c r="B103" i="13"/>
  <c r="C103" i="13"/>
  <c r="B102" i="13"/>
  <c r="C102" i="13"/>
  <c r="B101" i="13"/>
  <c r="C101" i="13"/>
  <c r="B100" i="13"/>
  <c r="C100" i="13"/>
  <c r="B99" i="13"/>
  <c r="C99" i="13"/>
  <c r="B98" i="13"/>
  <c r="C98" i="13"/>
  <c r="B97" i="13"/>
  <c r="C97" i="13"/>
  <c r="B96" i="13"/>
  <c r="C96" i="13"/>
  <c r="B95" i="13"/>
  <c r="C95" i="13"/>
  <c r="B94" i="13"/>
  <c r="C94" i="13"/>
  <c r="B93" i="13"/>
  <c r="C93" i="13"/>
  <c r="B92" i="13"/>
  <c r="C92" i="13"/>
  <c r="B91" i="13"/>
  <c r="C91" i="13"/>
  <c r="B90" i="13"/>
  <c r="C90" i="13"/>
  <c r="B89" i="13"/>
  <c r="C89" i="13"/>
  <c r="B88" i="13"/>
  <c r="C88" i="13"/>
  <c r="B87" i="13"/>
  <c r="C87" i="13"/>
  <c r="B86" i="13"/>
  <c r="C86" i="13"/>
  <c r="B85" i="13"/>
  <c r="C85" i="13"/>
  <c r="B84" i="13"/>
  <c r="C84" i="13"/>
  <c r="B83" i="13"/>
  <c r="C83" i="13"/>
  <c r="B82" i="13"/>
  <c r="C82" i="13"/>
  <c r="B81" i="13"/>
  <c r="C81" i="13"/>
  <c r="B80" i="13"/>
  <c r="C80" i="13"/>
  <c r="B79" i="13"/>
  <c r="C79" i="13"/>
  <c r="B78" i="13"/>
  <c r="C78" i="13"/>
  <c r="B77" i="13"/>
  <c r="C77" i="13"/>
  <c r="B76" i="13"/>
  <c r="C76" i="13"/>
  <c r="B75" i="13"/>
  <c r="C75" i="13"/>
  <c r="B74" i="13"/>
  <c r="C74" i="13"/>
  <c r="B73" i="13"/>
  <c r="C73" i="13"/>
  <c r="B72" i="13"/>
  <c r="C72" i="13"/>
  <c r="B71" i="13"/>
  <c r="C71" i="13"/>
  <c r="B70" i="13"/>
  <c r="C70" i="13"/>
  <c r="B69" i="13"/>
  <c r="C69" i="13"/>
  <c r="B68" i="13"/>
  <c r="C68" i="13"/>
  <c r="B67" i="13"/>
  <c r="C67" i="13"/>
  <c r="B66" i="13"/>
  <c r="C66" i="13"/>
  <c r="B65" i="13"/>
  <c r="C65" i="13"/>
  <c r="B64" i="13"/>
  <c r="C64" i="13"/>
  <c r="B63" i="13"/>
  <c r="C63" i="13"/>
  <c r="B62" i="13"/>
  <c r="C62" i="13"/>
  <c r="B61" i="13"/>
  <c r="C61" i="13"/>
  <c r="B60" i="13"/>
  <c r="C60" i="13"/>
  <c r="B59" i="13"/>
  <c r="C59" i="13"/>
  <c r="B58" i="13"/>
  <c r="C58" i="13"/>
  <c r="B57" i="13"/>
  <c r="C57" i="13"/>
  <c r="B56" i="13"/>
  <c r="C56" i="13"/>
  <c r="B55" i="13"/>
  <c r="C55" i="13"/>
  <c r="B54" i="13"/>
  <c r="C54" i="13"/>
  <c r="B53" i="13"/>
  <c r="C53" i="13"/>
  <c r="B52" i="13"/>
  <c r="C52" i="13"/>
  <c r="B51" i="13"/>
  <c r="C51" i="13"/>
  <c r="B50" i="13"/>
  <c r="C50" i="13"/>
  <c r="B49" i="13"/>
  <c r="C49" i="13"/>
  <c r="B48" i="13"/>
  <c r="D48" i="13" s="1"/>
  <c r="C48" i="13"/>
  <c r="B47" i="13"/>
  <c r="C47" i="13"/>
  <c r="B46" i="13"/>
  <c r="C46" i="13"/>
  <c r="B45" i="13"/>
  <c r="C45" i="13"/>
  <c r="D45" i="13" s="1"/>
  <c r="B44" i="13"/>
  <c r="C44" i="13"/>
  <c r="B43" i="13"/>
  <c r="C43" i="13"/>
  <c r="D43" i="13" s="1"/>
  <c r="B42" i="13"/>
  <c r="C42" i="13"/>
  <c r="B41" i="13"/>
  <c r="C41" i="13"/>
  <c r="B40" i="13"/>
  <c r="C40" i="13"/>
  <c r="B39" i="13"/>
  <c r="C39" i="13"/>
  <c r="B38" i="13"/>
  <c r="C38" i="13"/>
  <c r="B37" i="13"/>
  <c r="C37" i="13"/>
  <c r="B36" i="13"/>
  <c r="C36" i="13"/>
  <c r="D36" i="13" s="1"/>
  <c r="B35" i="13"/>
  <c r="C35" i="13"/>
  <c r="B34" i="13"/>
  <c r="C34" i="13"/>
  <c r="B33" i="13"/>
  <c r="C33" i="13"/>
  <c r="B32" i="13"/>
  <c r="C32" i="13"/>
  <c r="B31" i="13"/>
  <c r="C31" i="13"/>
  <c r="B30" i="13"/>
  <c r="C30" i="13"/>
  <c r="B29" i="13"/>
  <c r="C29" i="13"/>
  <c r="B28" i="13"/>
  <c r="C28" i="13"/>
  <c r="B27" i="13"/>
  <c r="C27" i="13"/>
  <c r="B26" i="13"/>
  <c r="C26" i="13"/>
  <c r="B25" i="13"/>
  <c r="C25" i="13"/>
  <c r="B24" i="13"/>
  <c r="C24" i="13"/>
  <c r="D24" i="13" s="1"/>
  <c r="B23" i="13"/>
  <c r="C23" i="13"/>
  <c r="B22" i="13"/>
  <c r="D22" i="13" s="1"/>
  <c r="C22" i="13"/>
  <c r="B21" i="13"/>
  <c r="C21" i="13"/>
  <c r="B20" i="13"/>
  <c r="C20" i="13"/>
  <c r="B19" i="13"/>
  <c r="C19" i="13"/>
  <c r="D19" i="13" s="1"/>
  <c r="B18" i="13"/>
  <c r="C18" i="13"/>
  <c r="B17" i="13"/>
  <c r="C17" i="13"/>
  <c r="B16" i="13"/>
  <c r="C16" i="13"/>
  <c r="B15" i="13"/>
  <c r="C15" i="13"/>
  <c r="B14" i="13"/>
  <c r="C14" i="13"/>
  <c r="B13" i="13"/>
  <c r="C13" i="13"/>
  <c r="B12" i="13"/>
  <c r="C12" i="13"/>
  <c r="B11" i="13"/>
  <c r="C11" i="13"/>
  <c r="B10" i="13"/>
  <c r="C10" i="13"/>
  <c r="B9" i="13"/>
  <c r="C9" i="13"/>
  <c r="B8" i="13"/>
  <c r="C8" i="13"/>
  <c r="B7" i="13"/>
  <c r="C7" i="13"/>
  <c r="B6" i="13"/>
  <c r="D6" i="13" s="1"/>
  <c r="C6" i="13"/>
  <c r="B5" i="13"/>
  <c r="C5" i="13"/>
  <c r="B4" i="13"/>
  <c r="C4" i="13"/>
  <c r="B13" i="6"/>
  <c r="E1" i="5"/>
  <c r="B4" i="10"/>
  <c r="B5" i="10"/>
  <c r="Z12" i="4"/>
  <c r="AG12" i="4" s="1"/>
  <c r="B6" i="10"/>
  <c r="B7" i="10"/>
  <c r="B8" i="10"/>
  <c r="A5" i="10"/>
  <c r="B4" i="11"/>
  <c r="B5" i="11"/>
  <c r="B4" i="14"/>
  <c r="B5" i="14"/>
  <c r="AJ12" i="4"/>
  <c r="B6" i="14"/>
  <c r="B7" i="14"/>
  <c r="B8" i="14"/>
  <c r="B9" i="14"/>
  <c r="B10" i="14"/>
  <c r="B11" i="14"/>
  <c r="A4" i="10"/>
  <c r="C11" i="14"/>
  <c r="D11" i="14"/>
  <c r="B6" i="12"/>
  <c r="B7" i="12"/>
  <c r="B8" i="12"/>
  <c r="B9" i="12"/>
  <c r="B10" i="12"/>
  <c r="B11" i="12"/>
  <c r="B4" i="9"/>
  <c r="B5" i="9"/>
  <c r="B4" i="8"/>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N12" i="3"/>
  <c r="A12" i="3"/>
  <c r="U12" i="3" s="1"/>
  <c r="P12" i="3"/>
  <c r="B5" i="8"/>
  <c r="O12" i="3"/>
  <c r="M12" i="3"/>
  <c r="B4" i="6"/>
  <c r="B5" i="6"/>
  <c r="B6" i="6"/>
  <c r="B7" i="6"/>
  <c r="B8" i="6"/>
  <c r="B9" i="6"/>
  <c r="B10" i="6"/>
  <c r="B11" i="6"/>
  <c r="B12" i="6"/>
  <c r="A13" i="6"/>
  <c r="A1" i="5"/>
  <c r="D1" i="5"/>
  <c r="A6" i="13"/>
  <c r="A4" i="12"/>
  <c r="A5" i="11"/>
  <c r="A5" i="9"/>
  <c r="A4" i="8"/>
  <c r="A36" i="13"/>
  <c r="A6" i="12"/>
  <c r="A4" i="11"/>
  <c r="A80" i="9"/>
  <c r="A10" i="13"/>
  <c r="A8" i="12"/>
  <c r="A4" i="9"/>
  <c r="A7" i="13"/>
  <c r="A11" i="12"/>
  <c r="A5" i="8"/>
  <c r="A11" i="14"/>
  <c r="A5" i="13"/>
  <c r="B12" i="14"/>
  <c r="B13" i="14"/>
  <c r="B14" i="14"/>
  <c r="B15" i="14"/>
  <c r="B16" i="14"/>
  <c r="B17" i="14"/>
  <c r="B18" i="14"/>
  <c r="B19" i="14"/>
  <c r="B20" i="14"/>
  <c r="C4" i="14"/>
  <c r="D4" i="14"/>
  <c r="C7" i="14"/>
  <c r="D7" i="14"/>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AL12" i="4"/>
  <c r="A4" i="14"/>
  <c r="A4" i="13"/>
  <c r="A15" i="9"/>
  <c r="A16" i="13"/>
  <c r="A17" i="13"/>
  <c r="K12" i="3"/>
  <c r="D170" i="14"/>
  <c r="C170" i="14"/>
  <c r="D169" i="14"/>
  <c r="C169" i="14"/>
  <c r="D168" i="14"/>
  <c r="C168" i="14"/>
  <c r="D167" i="14"/>
  <c r="C167" i="14"/>
  <c r="D166" i="14"/>
  <c r="C166" i="14"/>
  <c r="D165" i="14"/>
  <c r="C165" i="14"/>
  <c r="D164" i="14"/>
  <c r="C164" i="14"/>
  <c r="D163" i="14"/>
  <c r="C163" i="14"/>
  <c r="D162" i="14"/>
  <c r="C162" i="14"/>
  <c r="D161" i="14"/>
  <c r="C161" i="14"/>
  <c r="D160" i="14"/>
  <c r="C160" i="14"/>
  <c r="D159" i="14"/>
  <c r="C159" i="14"/>
  <c r="D158" i="14"/>
  <c r="C158" i="14"/>
  <c r="D157" i="14"/>
  <c r="C157" i="14"/>
  <c r="D156" i="14"/>
  <c r="C156" i="14"/>
  <c r="D155" i="14"/>
  <c r="C155" i="14"/>
  <c r="D154" i="14"/>
  <c r="C154" i="14"/>
  <c r="D153" i="14"/>
  <c r="C153" i="14"/>
  <c r="D152" i="14"/>
  <c r="C152" i="14"/>
  <c r="D151" i="14"/>
  <c r="C151" i="14"/>
  <c r="D150" i="14"/>
  <c r="C150" i="14"/>
  <c r="D149" i="14"/>
  <c r="C149" i="14"/>
  <c r="D148" i="14"/>
  <c r="C148" i="14"/>
  <c r="D147" i="14"/>
  <c r="C147" i="14"/>
  <c r="D146" i="14"/>
  <c r="C146" i="14"/>
  <c r="D145" i="14"/>
  <c r="C145" i="14"/>
  <c r="D144" i="14"/>
  <c r="C144" i="14"/>
  <c r="D143" i="14"/>
  <c r="C143" i="14"/>
  <c r="D142" i="14"/>
  <c r="C142" i="14"/>
  <c r="D141" i="14"/>
  <c r="C141" i="14"/>
  <c r="D140" i="14"/>
  <c r="C140" i="14"/>
  <c r="D139" i="14"/>
  <c r="C139" i="14"/>
  <c r="D138" i="14"/>
  <c r="C138" i="14"/>
  <c r="D137" i="14"/>
  <c r="C137" i="14"/>
  <c r="D136" i="14"/>
  <c r="C136" i="14"/>
  <c r="D135" i="14"/>
  <c r="C135" i="14"/>
  <c r="D134" i="14"/>
  <c r="C134" i="14"/>
  <c r="D133" i="14"/>
  <c r="C133" i="14"/>
  <c r="D132" i="14"/>
  <c r="C132" i="14"/>
  <c r="D131" i="14"/>
  <c r="C131" i="14"/>
  <c r="D130" i="14"/>
  <c r="C130" i="14"/>
  <c r="D129" i="14"/>
  <c r="C129" i="14"/>
  <c r="D128" i="14"/>
  <c r="C128" i="14"/>
  <c r="D127" i="14"/>
  <c r="C127" i="14"/>
  <c r="D126" i="14"/>
  <c r="C126" i="14"/>
  <c r="D125" i="14"/>
  <c r="C125" i="14"/>
  <c r="D124" i="14"/>
  <c r="C124" i="14"/>
  <c r="D123" i="14"/>
  <c r="C123" i="14"/>
  <c r="D122" i="14"/>
  <c r="C122" i="14"/>
  <c r="D121" i="14"/>
  <c r="C121" i="14"/>
  <c r="D120" i="14"/>
  <c r="C120" i="14"/>
  <c r="D119" i="14"/>
  <c r="C119" i="14"/>
  <c r="D118" i="14"/>
  <c r="C118" i="14"/>
  <c r="D117" i="14"/>
  <c r="C117" i="14"/>
  <c r="D116" i="14"/>
  <c r="C116" i="14"/>
  <c r="D115" i="14"/>
  <c r="C115" i="14"/>
  <c r="D114" i="14"/>
  <c r="C114" i="14"/>
  <c r="D113" i="14"/>
  <c r="C113" i="14"/>
  <c r="D112" i="14"/>
  <c r="C112" i="14"/>
  <c r="D111" i="14"/>
  <c r="C111" i="14"/>
  <c r="D110" i="14"/>
  <c r="C110" i="14"/>
  <c r="D109" i="14"/>
  <c r="C109" i="14"/>
  <c r="D108" i="14"/>
  <c r="C108" i="14"/>
  <c r="D107" i="14"/>
  <c r="C107" i="14"/>
  <c r="D106" i="14"/>
  <c r="C106" i="14"/>
  <c r="D105" i="14"/>
  <c r="C105" i="14"/>
  <c r="D104" i="14"/>
  <c r="C104" i="14"/>
  <c r="D103" i="14"/>
  <c r="C103" i="14"/>
  <c r="D102" i="14"/>
  <c r="C102" i="14"/>
  <c r="D101" i="14"/>
  <c r="C101" i="14"/>
  <c r="D100" i="14"/>
  <c r="C100" i="14"/>
  <c r="D99" i="14"/>
  <c r="C99" i="14"/>
  <c r="D98" i="14"/>
  <c r="C98" i="14"/>
  <c r="D97" i="14"/>
  <c r="C97" i="14"/>
  <c r="D96" i="14"/>
  <c r="C96" i="14"/>
  <c r="D95" i="14"/>
  <c r="C95" i="14"/>
  <c r="D94" i="14"/>
  <c r="C94" i="14"/>
  <c r="D93" i="14"/>
  <c r="C93" i="14"/>
  <c r="D92" i="14"/>
  <c r="C92" i="14"/>
  <c r="D91" i="14"/>
  <c r="C91" i="14"/>
  <c r="D90" i="14"/>
  <c r="C90" i="14"/>
  <c r="D89" i="14"/>
  <c r="C89" i="14"/>
  <c r="D88" i="14"/>
  <c r="C88" i="14"/>
  <c r="D87" i="14"/>
  <c r="C87" i="14"/>
  <c r="D86" i="14"/>
  <c r="C86" i="14"/>
  <c r="D85" i="14"/>
  <c r="C85" i="14"/>
  <c r="D84" i="14"/>
  <c r="C84" i="14"/>
  <c r="D83" i="14"/>
  <c r="C83" i="14"/>
  <c r="D82" i="14"/>
  <c r="C82" i="14"/>
  <c r="D81" i="14"/>
  <c r="C81" i="14"/>
  <c r="D80" i="14"/>
  <c r="C80" i="14"/>
  <c r="D79" i="14"/>
  <c r="C79" i="14"/>
  <c r="D78" i="14"/>
  <c r="C78" i="14"/>
  <c r="D77" i="14"/>
  <c r="C77" i="14"/>
  <c r="D76" i="14"/>
  <c r="C76" i="14"/>
  <c r="D75" i="14"/>
  <c r="C75" i="14"/>
  <c r="D74" i="14"/>
  <c r="C74" i="14"/>
  <c r="D73" i="14"/>
  <c r="C73" i="14"/>
  <c r="D72" i="14"/>
  <c r="C72" i="14"/>
  <c r="D71" i="14"/>
  <c r="C71" i="14"/>
  <c r="D70" i="14"/>
  <c r="C70" i="14"/>
  <c r="D69" i="14"/>
  <c r="C69" i="14"/>
  <c r="D68" i="14"/>
  <c r="C68" i="14"/>
  <c r="D67" i="14"/>
  <c r="C67" i="14"/>
  <c r="D66" i="14"/>
  <c r="C66" i="14"/>
  <c r="D65" i="14"/>
  <c r="C65" i="14"/>
  <c r="D64" i="14"/>
  <c r="C64" i="14"/>
  <c r="D63" i="14"/>
  <c r="C63" i="14"/>
  <c r="D62" i="14"/>
  <c r="C62" i="14"/>
  <c r="D61" i="14"/>
  <c r="C61" i="14"/>
  <c r="D60" i="14"/>
  <c r="C60" i="14"/>
  <c r="D59" i="14"/>
  <c r="C59" i="14"/>
  <c r="D58" i="14"/>
  <c r="C58" i="14"/>
  <c r="D57" i="14"/>
  <c r="C57" i="14"/>
  <c r="D56" i="14"/>
  <c r="C56" i="14"/>
  <c r="D55" i="14"/>
  <c r="C55" i="14"/>
  <c r="D54" i="14"/>
  <c r="C54" i="14"/>
  <c r="D53" i="14"/>
  <c r="C53" i="14"/>
  <c r="D52" i="14"/>
  <c r="C52" i="14"/>
  <c r="D51" i="14"/>
  <c r="C51" i="14"/>
  <c r="D50" i="14"/>
  <c r="C50" i="14"/>
  <c r="D49" i="14"/>
  <c r="C49" i="14"/>
  <c r="D48" i="14"/>
  <c r="C48" i="14"/>
  <c r="D47" i="14"/>
  <c r="C47" i="14"/>
  <c r="D46" i="14"/>
  <c r="C46" i="14"/>
  <c r="D45" i="14"/>
  <c r="C45" i="14"/>
  <c r="D44" i="14"/>
  <c r="C44" i="14"/>
  <c r="D43" i="14"/>
  <c r="C43" i="14"/>
  <c r="D42" i="14"/>
  <c r="C42" i="14"/>
  <c r="D41" i="14"/>
  <c r="C41" i="14"/>
  <c r="D40" i="14"/>
  <c r="C40" i="14"/>
  <c r="D39" i="14"/>
  <c r="C39" i="14"/>
  <c r="D38" i="14"/>
  <c r="C38" i="14"/>
  <c r="D37" i="14"/>
  <c r="C37" i="14"/>
  <c r="D36" i="14"/>
  <c r="C36" i="14"/>
  <c r="D35" i="14"/>
  <c r="C35" i="14"/>
  <c r="D34" i="14"/>
  <c r="C34" i="14"/>
  <c r="D33" i="14"/>
  <c r="C33" i="14"/>
  <c r="D32" i="14"/>
  <c r="C32" i="14"/>
  <c r="D31" i="14"/>
  <c r="C31" i="14"/>
  <c r="D30" i="14"/>
  <c r="C30" i="14"/>
  <c r="D29" i="14"/>
  <c r="C29" i="14"/>
  <c r="D28" i="14"/>
  <c r="C28" i="14"/>
  <c r="D27" i="14"/>
  <c r="C27" i="14"/>
  <c r="D26" i="14"/>
  <c r="C26" i="14"/>
  <c r="D25" i="14"/>
  <c r="C25" i="14"/>
  <c r="D24" i="14"/>
  <c r="C24" i="14"/>
  <c r="D23" i="14"/>
  <c r="C23" i="14"/>
  <c r="D22" i="14"/>
  <c r="C22" i="14"/>
  <c r="D21" i="14"/>
  <c r="C21" i="14"/>
  <c r="D20" i="14"/>
  <c r="C20" i="14"/>
  <c r="D19" i="14"/>
  <c r="C19" i="14"/>
  <c r="D18" i="14"/>
  <c r="C18" i="14"/>
  <c r="D17" i="14"/>
  <c r="C17" i="14"/>
  <c r="D16" i="14"/>
  <c r="C16" i="14"/>
  <c r="D15" i="14"/>
  <c r="C15" i="14"/>
  <c r="D14" i="14"/>
  <c r="C14" i="14"/>
  <c r="D13" i="14"/>
  <c r="C13" i="14"/>
  <c r="D12" i="14"/>
  <c r="C12" i="14"/>
  <c r="D10" i="14"/>
  <c r="C10" i="14"/>
  <c r="D9" i="14"/>
  <c r="C9" i="14"/>
  <c r="D8" i="14"/>
  <c r="C8" i="14"/>
  <c r="D6" i="14"/>
  <c r="C6" i="14"/>
  <c r="D5" i="14"/>
  <c r="C5"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108" i="14"/>
  <c r="B109" i="14"/>
  <c r="B110" i="14"/>
  <c r="B111" i="14"/>
  <c r="B112" i="14"/>
  <c r="B113" i="14"/>
  <c r="B114" i="14"/>
  <c r="B115" i="14"/>
  <c r="B116" i="14"/>
  <c r="B117" i="14"/>
  <c r="B118" i="14"/>
  <c r="B119" i="14"/>
  <c r="B120" i="14"/>
  <c r="B121" i="14"/>
  <c r="B122" i="14"/>
  <c r="B123" i="14"/>
  <c r="B124" i="14"/>
  <c r="B125" i="14"/>
  <c r="B126" i="14"/>
  <c r="B127" i="14"/>
  <c r="B128" i="14"/>
  <c r="B129" i="14"/>
  <c r="B130" i="14"/>
  <c r="B131" i="14"/>
  <c r="B132" i="14"/>
  <c r="B133" i="14"/>
  <c r="B134" i="14"/>
  <c r="B135" i="14"/>
  <c r="B136" i="14"/>
  <c r="B137" i="14"/>
  <c r="B138" i="14"/>
  <c r="B139" i="14"/>
  <c r="B140" i="14"/>
  <c r="B141" i="14"/>
  <c r="B142" i="14"/>
  <c r="B143" i="14"/>
  <c r="B144" i="14"/>
  <c r="B145" i="14"/>
  <c r="B146" i="14"/>
  <c r="B147" i="14"/>
  <c r="B148" i="14"/>
  <c r="B149" i="14"/>
  <c r="B150" i="14"/>
  <c r="B151" i="14"/>
  <c r="B170" i="14"/>
  <c r="A170" i="14"/>
  <c r="B169" i="14"/>
  <c r="A169" i="14"/>
  <c r="B168" i="14"/>
  <c r="A168" i="14"/>
  <c r="B167" i="14"/>
  <c r="A167" i="14"/>
  <c r="B166" i="14"/>
  <c r="A166" i="14"/>
  <c r="B165" i="14"/>
  <c r="A165" i="14"/>
  <c r="B164" i="14"/>
  <c r="A164" i="14"/>
  <c r="B163" i="14"/>
  <c r="A163" i="14"/>
  <c r="B162" i="14"/>
  <c r="A162" i="14"/>
  <c r="B161" i="14"/>
  <c r="A161" i="14"/>
  <c r="B160" i="14"/>
  <c r="A160" i="14"/>
  <c r="B159" i="14"/>
  <c r="A159" i="14"/>
  <c r="B158" i="14"/>
  <c r="A158" i="14"/>
  <c r="B157" i="14"/>
  <c r="A157" i="14"/>
  <c r="B156" i="14"/>
  <c r="A156" i="14"/>
  <c r="B155" i="14"/>
  <c r="A155" i="14"/>
  <c r="B154" i="14"/>
  <c r="A154" i="14"/>
  <c r="B153" i="14"/>
  <c r="A153" i="14"/>
  <c r="B152" i="14"/>
  <c r="A152" i="14"/>
  <c r="A151" i="14"/>
  <c r="C970" i="13"/>
  <c r="A970" i="13"/>
  <c r="C969" i="13"/>
  <c r="A969" i="13"/>
  <c r="C968" i="13"/>
  <c r="A968" i="13"/>
  <c r="C967" i="13"/>
  <c r="A967" i="13"/>
  <c r="C966" i="13"/>
  <c r="A966" i="13"/>
  <c r="C965" i="13"/>
  <c r="A965" i="13"/>
  <c r="C964" i="13"/>
  <c r="A964" i="13"/>
  <c r="C963" i="13"/>
  <c r="A963" i="13"/>
  <c r="C962" i="13"/>
  <c r="A962" i="13"/>
  <c r="C961" i="13"/>
  <c r="A961" i="13"/>
  <c r="C960" i="13"/>
  <c r="A960" i="13"/>
  <c r="C959" i="13"/>
  <c r="A959" i="13"/>
  <c r="C958" i="13"/>
  <c r="A958" i="13"/>
  <c r="C957" i="13"/>
  <c r="A957" i="13"/>
  <c r="C956" i="13"/>
  <c r="A956" i="13"/>
  <c r="C955" i="13"/>
  <c r="A955" i="13"/>
  <c r="C954" i="13"/>
  <c r="A954" i="13"/>
  <c r="C953" i="13"/>
  <c r="A953" i="13"/>
  <c r="C952" i="13"/>
  <c r="A952" i="13"/>
  <c r="C951" i="13"/>
  <c r="A951" i="13"/>
  <c r="A7"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0" i="14"/>
  <c r="A9" i="14"/>
  <c r="A8" i="14"/>
  <c r="A6" i="14"/>
  <c r="A5" i="14"/>
  <c r="C950" i="13"/>
  <c r="A950" i="13"/>
  <c r="C949" i="13"/>
  <c r="A949" i="13"/>
  <c r="C948" i="13"/>
  <c r="A948" i="13"/>
  <c r="C947" i="13"/>
  <c r="A947" i="13"/>
  <c r="C946" i="13"/>
  <c r="A946" i="13"/>
  <c r="C945" i="13"/>
  <c r="A945" i="13"/>
  <c r="C944" i="13"/>
  <c r="A944" i="13"/>
  <c r="C943" i="13"/>
  <c r="A943" i="13"/>
  <c r="C942" i="13"/>
  <c r="A942" i="13"/>
  <c r="C941" i="13"/>
  <c r="A941" i="13"/>
  <c r="C940" i="13"/>
  <c r="A940" i="13"/>
  <c r="C939" i="13"/>
  <c r="A939" i="13"/>
  <c r="C938" i="13"/>
  <c r="A938" i="13"/>
  <c r="C937" i="13"/>
  <c r="A937" i="13"/>
  <c r="C936" i="13"/>
  <c r="A936" i="13"/>
  <c r="C935" i="13"/>
  <c r="A935" i="13"/>
  <c r="C934" i="13"/>
  <c r="A934" i="13"/>
  <c r="C933" i="13"/>
  <c r="A933" i="13"/>
  <c r="C932" i="13"/>
  <c r="A932" i="13"/>
  <c r="C931" i="13"/>
  <c r="A931" i="13"/>
  <c r="C930" i="13"/>
  <c r="A930" i="13"/>
  <c r="C929" i="13"/>
  <c r="A929" i="13"/>
  <c r="C928" i="13"/>
  <c r="A928" i="13"/>
  <c r="C927" i="13"/>
  <c r="A927" i="13"/>
  <c r="C926" i="13"/>
  <c r="A926" i="13"/>
  <c r="C925" i="13"/>
  <c r="A925" i="13"/>
  <c r="C924" i="13"/>
  <c r="A924" i="13"/>
  <c r="C923" i="13"/>
  <c r="A923" i="13"/>
  <c r="C922" i="13"/>
  <c r="A922" i="13"/>
  <c r="C921" i="13"/>
  <c r="A921" i="13"/>
  <c r="C920" i="13"/>
  <c r="A920" i="13"/>
  <c r="C919" i="13"/>
  <c r="A919" i="13"/>
  <c r="C918" i="13"/>
  <c r="A918" i="13"/>
  <c r="C917" i="13"/>
  <c r="A917" i="13"/>
  <c r="C916" i="13"/>
  <c r="A916" i="13"/>
  <c r="C915" i="13"/>
  <c r="A915" i="13"/>
  <c r="C914" i="13"/>
  <c r="A914" i="13"/>
  <c r="C913" i="13"/>
  <c r="A913" i="13"/>
  <c r="C912" i="13"/>
  <c r="A912" i="13"/>
  <c r="C911" i="13"/>
  <c r="A911" i="13"/>
  <c r="C910" i="13"/>
  <c r="A910" i="13"/>
  <c r="C909" i="13"/>
  <c r="A909" i="13"/>
  <c r="C908" i="13"/>
  <c r="A908" i="13"/>
  <c r="C907" i="13"/>
  <c r="A907" i="13"/>
  <c r="C906" i="13"/>
  <c r="A906" i="13"/>
  <c r="C905" i="13"/>
  <c r="A905" i="13"/>
  <c r="C904" i="13"/>
  <c r="A904" i="13"/>
  <c r="C903" i="13"/>
  <c r="A903" i="13"/>
  <c r="C902" i="13"/>
  <c r="A902" i="13"/>
  <c r="C901" i="13"/>
  <c r="A901" i="13"/>
  <c r="C900" i="13"/>
  <c r="A900" i="13"/>
  <c r="C899" i="13"/>
  <c r="A899" i="13"/>
  <c r="C898" i="13"/>
  <c r="A898" i="13"/>
  <c r="C897" i="13"/>
  <c r="A897" i="13"/>
  <c r="C896" i="13"/>
  <c r="A896" i="13"/>
  <c r="C895" i="13"/>
  <c r="A895" i="13"/>
  <c r="C894" i="13"/>
  <c r="A894" i="13"/>
  <c r="C893" i="13"/>
  <c r="A893" i="13"/>
  <c r="C892" i="13"/>
  <c r="A892" i="13"/>
  <c r="C891" i="13"/>
  <c r="A891" i="13"/>
  <c r="C890" i="13"/>
  <c r="A890" i="13"/>
  <c r="C889" i="13"/>
  <c r="A889" i="13"/>
  <c r="C888" i="13"/>
  <c r="A888" i="13"/>
  <c r="C887" i="13"/>
  <c r="A887" i="13"/>
  <c r="C886" i="13"/>
  <c r="A886" i="13"/>
  <c r="C885" i="13"/>
  <c r="A885" i="13"/>
  <c r="C884" i="13"/>
  <c r="A884" i="13"/>
  <c r="C883" i="13"/>
  <c r="A883" i="13"/>
  <c r="C882" i="13"/>
  <c r="A882" i="13"/>
  <c r="C881" i="13"/>
  <c r="A881" i="13"/>
  <c r="C880" i="13"/>
  <c r="A880" i="13"/>
  <c r="C879" i="13"/>
  <c r="A879" i="13"/>
  <c r="C878" i="13"/>
  <c r="A878" i="13"/>
  <c r="C877" i="13"/>
  <c r="A877" i="13"/>
  <c r="C876" i="13"/>
  <c r="A876" i="13"/>
  <c r="C875" i="13"/>
  <c r="A875" i="13"/>
  <c r="C874" i="13"/>
  <c r="A874" i="13"/>
  <c r="C873" i="13"/>
  <c r="A873" i="13"/>
  <c r="C872" i="13"/>
  <c r="A872" i="13"/>
  <c r="C871" i="13"/>
  <c r="A871" i="13"/>
  <c r="C870" i="13"/>
  <c r="A870" i="13"/>
  <c r="C869" i="13"/>
  <c r="A869" i="13"/>
  <c r="C868" i="13"/>
  <c r="A868" i="13"/>
  <c r="C867" i="13"/>
  <c r="A867" i="13"/>
  <c r="C866" i="13"/>
  <c r="A866" i="13"/>
  <c r="C865" i="13"/>
  <c r="A865" i="13"/>
  <c r="C864" i="13"/>
  <c r="A864" i="13"/>
  <c r="C863" i="13"/>
  <c r="A863" i="13"/>
  <c r="C862" i="13"/>
  <c r="A862" i="13"/>
  <c r="C861" i="13"/>
  <c r="A861" i="13"/>
  <c r="C860" i="13"/>
  <c r="A860" i="13"/>
  <c r="C859" i="13"/>
  <c r="A859" i="13"/>
  <c r="C858" i="13"/>
  <c r="A858" i="13"/>
  <c r="C857" i="13"/>
  <c r="A857" i="13"/>
  <c r="C856" i="13"/>
  <c r="A856" i="13"/>
  <c r="C855" i="13"/>
  <c r="A855" i="13"/>
  <c r="C854" i="13"/>
  <c r="A854" i="13"/>
  <c r="C853" i="13"/>
  <c r="A853" i="13"/>
  <c r="C852" i="13"/>
  <c r="A852" i="13"/>
  <c r="C851" i="13"/>
  <c r="A851" i="13"/>
  <c r="C850" i="13"/>
  <c r="A850" i="13"/>
  <c r="C849" i="13"/>
  <c r="A849" i="13"/>
  <c r="C848" i="13"/>
  <c r="A848" i="13"/>
  <c r="C847" i="13"/>
  <c r="A847" i="13"/>
  <c r="C846" i="13"/>
  <c r="A846" i="13"/>
  <c r="C845" i="13"/>
  <c r="A845" i="13"/>
  <c r="C844" i="13"/>
  <c r="A844" i="13"/>
  <c r="C843" i="13"/>
  <c r="A843" i="13"/>
  <c r="C842" i="13"/>
  <c r="A842" i="13"/>
  <c r="C841" i="13"/>
  <c r="A841" i="13"/>
  <c r="C840" i="13"/>
  <c r="A840" i="13"/>
  <c r="C839" i="13"/>
  <c r="A839" i="13"/>
  <c r="C838" i="13"/>
  <c r="A838" i="13"/>
  <c r="C837" i="13"/>
  <c r="A837" i="13"/>
  <c r="C836" i="13"/>
  <c r="A836" i="13"/>
  <c r="C835" i="13"/>
  <c r="A835" i="13"/>
  <c r="C834" i="13"/>
  <c r="A834" i="13"/>
  <c r="C833" i="13"/>
  <c r="A833" i="13"/>
  <c r="C832" i="13"/>
  <c r="A832" i="13"/>
  <c r="C831" i="13"/>
  <c r="A831" i="13"/>
  <c r="C830" i="13"/>
  <c r="A830" i="13"/>
  <c r="C829" i="13"/>
  <c r="A829" i="13"/>
  <c r="C828" i="13"/>
  <c r="A828" i="13"/>
  <c r="C827" i="13"/>
  <c r="A827" i="13"/>
  <c r="C826" i="13"/>
  <c r="A826" i="13"/>
  <c r="C825" i="13"/>
  <c r="A825" i="13"/>
  <c r="C824" i="13"/>
  <c r="A824" i="13"/>
  <c r="C823" i="13"/>
  <c r="A823" i="13"/>
  <c r="C822" i="13"/>
  <c r="A822" i="13"/>
  <c r="C821" i="13"/>
  <c r="A821" i="13"/>
  <c r="C820" i="13"/>
  <c r="A820" i="13"/>
  <c r="C819" i="13"/>
  <c r="A819" i="13"/>
  <c r="C818" i="13"/>
  <c r="A818" i="13"/>
  <c r="C817" i="13"/>
  <c r="A817" i="13"/>
  <c r="C816" i="13"/>
  <c r="A816" i="13"/>
  <c r="C815" i="13"/>
  <c r="A815" i="13"/>
  <c r="C814" i="13"/>
  <c r="A814" i="13"/>
  <c r="C813" i="13"/>
  <c r="A813" i="13"/>
  <c r="C812" i="13"/>
  <c r="A812" i="13"/>
  <c r="C811" i="13"/>
  <c r="A811" i="13"/>
  <c r="C810" i="13"/>
  <c r="A810" i="13"/>
  <c r="C809" i="13"/>
  <c r="A809" i="13"/>
  <c r="C808" i="13"/>
  <c r="A808" i="13"/>
  <c r="C807" i="13"/>
  <c r="A807" i="13"/>
  <c r="C806" i="13"/>
  <c r="A806" i="13"/>
  <c r="C805" i="13"/>
  <c r="A805" i="13"/>
  <c r="C804" i="13"/>
  <c r="A804" i="13"/>
  <c r="C803" i="13"/>
  <c r="A803" i="13"/>
  <c r="C802" i="13"/>
  <c r="A802" i="13"/>
  <c r="C801" i="13"/>
  <c r="A801" i="13"/>
  <c r="C800" i="13"/>
  <c r="A800" i="13"/>
  <c r="C799" i="13"/>
  <c r="A799" i="13"/>
  <c r="C798" i="13"/>
  <c r="A798" i="13"/>
  <c r="C797" i="13"/>
  <c r="A797" i="13"/>
  <c r="C796" i="13"/>
  <c r="A796" i="13"/>
  <c r="C795" i="13"/>
  <c r="A795" i="13"/>
  <c r="C794" i="13"/>
  <c r="A794" i="13"/>
  <c r="C793" i="13"/>
  <c r="A793" i="13"/>
  <c r="C792" i="13"/>
  <c r="A792" i="13"/>
  <c r="C791" i="13"/>
  <c r="A791" i="13"/>
  <c r="C790" i="13"/>
  <c r="A790" i="13"/>
  <c r="C789" i="13"/>
  <c r="A789" i="13"/>
  <c r="C788" i="13"/>
  <c r="A788" i="13"/>
  <c r="C787" i="13"/>
  <c r="A787" i="13"/>
  <c r="C786" i="13"/>
  <c r="A786" i="13"/>
  <c r="C785" i="13"/>
  <c r="A785" i="13"/>
  <c r="C784" i="13"/>
  <c r="A784" i="13"/>
  <c r="C783" i="13"/>
  <c r="A783" i="13"/>
  <c r="C782" i="13"/>
  <c r="A782" i="13"/>
  <c r="C781" i="13"/>
  <c r="A781" i="13"/>
  <c r="C780" i="13"/>
  <c r="A780" i="13"/>
  <c r="C779" i="13"/>
  <c r="A779" i="13"/>
  <c r="C778" i="13"/>
  <c r="A778" i="13"/>
  <c r="C777" i="13"/>
  <c r="A777" i="13"/>
  <c r="C776" i="13"/>
  <c r="A776" i="13"/>
  <c r="C775" i="13"/>
  <c r="A775" i="13"/>
  <c r="C774" i="13"/>
  <c r="A774" i="13"/>
  <c r="C773" i="13"/>
  <c r="A773" i="13"/>
  <c r="C772" i="13"/>
  <c r="A772" i="13"/>
  <c r="C771" i="13"/>
  <c r="A771" i="13"/>
  <c r="C770" i="13"/>
  <c r="A770" i="13"/>
  <c r="C769" i="13"/>
  <c r="A769" i="13"/>
  <c r="C768" i="13"/>
  <c r="A768" i="13"/>
  <c r="C767" i="13"/>
  <c r="A767" i="13"/>
  <c r="C766" i="13"/>
  <c r="A766" i="13"/>
  <c r="C765" i="13"/>
  <c r="A765" i="13"/>
  <c r="C764" i="13"/>
  <c r="A764" i="13"/>
  <c r="C763" i="13"/>
  <c r="A763" i="13"/>
  <c r="C762" i="13"/>
  <c r="A762" i="13"/>
  <c r="C761" i="13"/>
  <c r="A761" i="13"/>
  <c r="C760" i="13"/>
  <c r="A760" i="13"/>
  <c r="C759" i="13"/>
  <c r="A759" i="13"/>
  <c r="C758" i="13"/>
  <c r="A758" i="13"/>
  <c r="C757" i="13"/>
  <c r="A757" i="13"/>
  <c r="C756" i="13"/>
  <c r="A756" i="13"/>
  <c r="C755" i="13"/>
  <c r="A755" i="13"/>
  <c r="C754" i="13"/>
  <c r="A754" i="13"/>
  <c r="C753" i="13"/>
  <c r="A753" i="13"/>
  <c r="C752" i="13"/>
  <c r="A752" i="13"/>
  <c r="C751" i="13"/>
  <c r="A751" i="13"/>
  <c r="C750" i="13"/>
  <c r="A750" i="13"/>
  <c r="C749" i="13"/>
  <c r="A749" i="13"/>
  <c r="C748" i="13"/>
  <c r="A748" i="13"/>
  <c r="C747" i="13"/>
  <c r="A747" i="13"/>
  <c r="C746" i="13"/>
  <c r="A746" i="13"/>
  <c r="C745" i="13"/>
  <c r="A745" i="13"/>
  <c r="C744" i="13"/>
  <c r="A744" i="13"/>
  <c r="C743" i="13"/>
  <c r="A743" i="13"/>
  <c r="C742" i="13"/>
  <c r="A742" i="13"/>
  <c r="C741" i="13"/>
  <c r="A741" i="13"/>
  <c r="C740" i="13"/>
  <c r="A740" i="13"/>
  <c r="C739" i="13"/>
  <c r="A739" i="13"/>
  <c r="C738" i="13"/>
  <c r="A738" i="13"/>
  <c r="C737" i="13"/>
  <c r="A737" i="13"/>
  <c r="C736" i="13"/>
  <c r="A736" i="13"/>
  <c r="C735" i="13"/>
  <c r="A735" i="13"/>
  <c r="C734" i="13"/>
  <c r="A734" i="13"/>
  <c r="C733" i="13"/>
  <c r="A733" i="13"/>
  <c r="C732" i="13"/>
  <c r="A732" i="13"/>
  <c r="C731" i="13"/>
  <c r="A731" i="13"/>
  <c r="C730" i="13"/>
  <c r="A730" i="13"/>
  <c r="C729" i="13"/>
  <c r="A729" i="13"/>
  <c r="C728" i="13"/>
  <c r="A728" i="13"/>
  <c r="C727" i="13"/>
  <c r="A727" i="13"/>
  <c r="C726" i="13"/>
  <c r="A726" i="13"/>
  <c r="C725" i="13"/>
  <c r="A725" i="13"/>
  <c r="C724" i="13"/>
  <c r="A724" i="13"/>
  <c r="C723" i="13"/>
  <c r="A723" i="13"/>
  <c r="C722" i="13"/>
  <c r="A722" i="13"/>
  <c r="C721" i="13"/>
  <c r="A721" i="13"/>
  <c r="C720" i="13"/>
  <c r="A720" i="13"/>
  <c r="C719" i="13"/>
  <c r="A719" i="13"/>
  <c r="C718" i="13"/>
  <c r="A718" i="13"/>
  <c r="C717" i="13"/>
  <c r="A717" i="13"/>
  <c r="C716" i="13"/>
  <c r="A716" i="13"/>
  <c r="C715" i="13"/>
  <c r="A715" i="13"/>
  <c r="C714" i="13"/>
  <c r="A714" i="13"/>
  <c r="C713" i="13"/>
  <c r="A713" i="13"/>
  <c r="C712" i="13"/>
  <c r="A712" i="13"/>
  <c r="C711" i="13"/>
  <c r="A711" i="13"/>
  <c r="C710" i="13"/>
  <c r="A710" i="13"/>
  <c r="C709" i="13"/>
  <c r="A709" i="13"/>
  <c r="C708" i="13"/>
  <c r="A708" i="13"/>
  <c r="C707" i="13"/>
  <c r="A707" i="13"/>
  <c r="C706" i="13"/>
  <c r="A706" i="13"/>
  <c r="C705" i="13"/>
  <c r="A705" i="13"/>
  <c r="C704" i="13"/>
  <c r="A704" i="13"/>
  <c r="C703" i="13"/>
  <c r="A703" i="13"/>
  <c r="C702" i="13"/>
  <c r="A702" i="13"/>
  <c r="C701" i="13"/>
  <c r="A701" i="13"/>
  <c r="C700" i="13"/>
  <c r="A700" i="13"/>
  <c r="C699" i="13"/>
  <c r="A699" i="13"/>
  <c r="C698" i="13"/>
  <c r="A698" i="13"/>
  <c r="C697" i="13"/>
  <c r="A697" i="13"/>
  <c r="C696" i="13"/>
  <c r="A696" i="13"/>
  <c r="C695" i="13"/>
  <c r="A695" i="13"/>
  <c r="C694" i="13"/>
  <c r="A694" i="13"/>
  <c r="C693" i="13"/>
  <c r="A693" i="13"/>
  <c r="C692" i="13"/>
  <c r="A692" i="13"/>
  <c r="C691" i="13"/>
  <c r="A691" i="13"/>
  <c r="C690" i="13"/>
  <c r="A690" i="13"/>
  <c r="C689" i="13"/>
  <c r="A689" i="13"/>
  <c r="C688" i="13"/>
  <c r="A688" i="13"/>
  <c r="C687" i="13"/>
  <c r="A687" i="13"/>
  <c r="C686" i="13"/>
  <c r="A686" i="13"/>
  <c r="C685" i="13"/>
  <c r="A685" i="13"/>
  <c r="C684" i="13"/>
  <c r="A684" i="13"/>
  <c r="C683" i="13"/>
  <c r="A683" i="13"/>
  <c r="C682" i="13"/>
  <c r="A682" i="13"/>
  <c r="C681" i="13"/>
  <c r="A681" i="13"/>
  <c r="C680" i="13"/>
  <c r="A680" i="13"/>
  <c r="C679" i="13"/>
  <c r="A679" i="13"/>
  <c r="C678" i="13"/>
  <c r="A678" i="13"/>
  <c r="C677" i="13"/>
  <c r="A677" i="13"/>
  <c r="C676" i="13"/>
  <c r="A676" i="13"/>
  <c r="C675" i="13"/>
  <c r="A675" i="13"/>
  <c r="C674" i="13"/>
  <c r="A674" i="13"/>
  <c r="C673" i="13"/>
  <c r="A673" i="13"/>
  <c r="C672" i="13"/>
  <c r="A672" i="13"/>
  <c r="C671" i="13"/>
  <c r="A671" i="13"/>
  <c r="C670" i="13"/>
  <c r="A670" i="13"/>
  <c r="C669" i="13"/>
  <c r="A669" i="13"/>
  <c r="C668" i="13"/>
  <c r="A668" i="13"/>
  <c r="C667" i="13"/>
  <c r="A667" i="13"/>
  <c r="C666" i="13"/>
  <c r="A666" i="13"/>
  <c r="C665" i="13"/>
  <c r="A665" i="13"/>
  <c r="C664" i="13"/>
  <c r="A664" i="13"/>
  <c r="C663" i="13"/>
  <c r="A663" i="13"/>
  <c r="C662" i="13"/>
  <c r="A662" i="13"/>
  <c r="C661" i="13"/>
  <c r="A661" i="13"/>
  <c r="C660" i="13"/>
  <c r="A660" i="13"/>
  <c r="C659" i="13"/>
  <c r="A659" i="13"/>
  <c r="C658" i="13"/>
  <c r="A658" i="13"/>
  <c r="C657" i="13"/>
  <c r="A657" i="13"/>
  <c r="C656" i="13"/>
  <c r="A656" i="13"/>
  <c r="C655" i="13"/>
  <c r="A655" i="13"/>
  <c r="C654" i="13"/>
  <c r="A654" i="13"/>
  <c r="C653" i="13"/>
  <c r="A653" i="13"/>
  <c r="C652" i="13"/>
  <c r="A652" i="13"/>
  <c r="C651" i="13"/>
  <c r="A651" i="13"/>
  <c r="C650" i="13"/>
  <c r="A650" i="13"/>
  <c r="C649" i="13"/>
  <c r="A649" i="13"/>
  <c r="C648" i="13"/>
  <c r="A648" i="13"/>
  <c r="C647" i="13"/>
  <c r="A647" i="13"/>
  <c r="C646" i="13"/>
  <c r="A646" i="13"/>
  <c r="C645" i="13"/>
  <c r="A645" i="13"/>
  <c r="C644" i="13"/>
  <c r="A644" i="13"/>
  <c r="C643" i="13"/>
  <c r="A643" i="13"/>
  <c r="C642" i="13"/>
  <c r="A642" i="13"/>
  <c r="C641" i="13"/>
  <c r="A641" i="13"/>
  <c r="C640" i="13"/>
  <c r="A640" i="13"/>
  <c r="C639" i="13"/>
  <c r="A639" i="13"/>
  <c r="C638" i="13"/>
  <c r="A638" i="13"/>
  <c r="C637" i="13"/>
  <c r="A637" i="13"/>
  <c r="C636" i="13"/>
  <c r="A636" i="13"/>
  <c r="C635" i="13"/>
  <c r="A635" i="13"/>
  <c r="C634" i="13"/>
  <c r="A634" i="13"/>
  <c r="C633" i="13"/>
  <c r="A633" i="13"/>
  <c r="C632" i="13"/>
  <c r="A632" i="13"/>
  <c r="C631" i="13"/>
  <c r="A631" i="13"/>
  <c r="C630" i="13"/>
  <c r="A630" i="13"/>
  <c r="C629" i="13"/>
  <c r="A629" i="13"/>
  <c r="C628" i="13"/>
  <c r="A628" i="13"/>
  <c r="C627" i="13"/>
  <c r="A627" i="13"/>
  <c r="C626" i="13"/>
  <c r="A626" i="13"/>
  <c r="C625" i="13"/>
  <c r="A625" i="13"/>
  <c r="C624" i="13"/>
  <c r="A624" i="13"/>
  <c r="C623" i="13"/>
  <c r="A623" i="13"/>
  <c r="C622" i="13"/>
  <c r="A622" i="13"/>
  <c r="C621" i="13"/>
  <c r="A621" i="13"/>
  <c r="C620" i="13"/>
  <c r="A620" i="13"/>
  <c r="C619" i="13"/>
  <c r="A619" i="13"/>
  <c r="C618" i="13"/>
  <c r="A618" i="13"/>
  <c r="C617" i="13"/>
  <c r="A617" i="13"/>
  <c r="C616" i="13"/>
  <c r="A616" i="13"/>
  <c r="C615" i="13"/>
  <c r="A615" i="13"/>
  <c r="C614" i="13"/>
  <c r="A614" i="13"/>
  <c r="C613" i="13"/>
  <c r="A613" i="13"/>
  <c r="C612" i="13"/>
  <c r="A612" i="13"/>
  <c r="C611" i="13"/>
  <c r="A611" i="13"/>
  <c r="C610" i="13"/>
  <c r="A610" i="13"/>
  <c r="C609" i="13"/>
  <c r="A609" i="13"/>
  <c r="C608" i="13"/>
  <c r="A608" i="13"/>
  <c r="C607" i="13"/>
  <c r="A607" i="13"/>
  <c r="C606" i="13"/>
  <c r="A606" i="13"/>
  <c r="C605" i="13"/>
  <c r="A605" i="13"/>
  <c r="C604" i="13"/>
  <c r="A604" i="13"/>
  <c r="C603" i="13"/>
  <c r="A603" i="13"/>
  <c r="C602" i="13"/>
  <c r="A602" i="13"/>
  <c r="C601" i="13"/>
  <c r="A601" i="13"/>
  <c r="C600" i="13"/>
  <c r="A600" i="13"/>
  <c r="C599" i="13"/>
  <c r="A599" i="13"/>
  <c r="C598" i="13"/>
  <c r="A598" i="13"/>
  <c r="C597" i="13"/>
  <c r="A597" i="13"/>
  <c r="C596" i="13"/>
  <c r="A596" i="13"/>
  <c r="C595" i="13"/>
  <c r="A595" i="13"/>
  <c r="C594" i="13"/>
  <c r="A594" i="13"/>
  <c r="C593" i="13"/>
  <c r="A593" i="13"/>
  <c r="C592" i="13"/>
  <c r="A592" i="13"/>
  <c r="C591" i="13"/>
  <c r="A591" i="13"/>
  <c r="C590" i="13"/>
  <c r="A590" i="13"/>
  <c r="C589" i="13"/>
  <c r="A589" i="13"/>
  <c r="C588" i="13"/>
  <c r="A588" i="13"/>
  <c r="C587" i="13"/>
  <c r="A587" i="13"/>
  <c r="C586" i="13"/>
  <c r="A586" i="13"/>
  <c r="C585" i="13"/>
  <c r="A585" i="13"/>
  <c r="C584" i="13"/>
  <c r="A584" i="13"/>
  <c r="C583" i="13"/>
  <c r="A583" i="13"/>
  <c r="C582" i="13"/>
  <c r="A582" i="13"/>
  <c r="C581" i="13"/>
  <c r="A581" i="13"/>
  <c r="C580" i="13"/>
  <c r="A580" i="13"/>
  <c r="C579" i="13"/>
  <c r="A579" i="13"/>
  <c r="C578" i="13"/>
  <c r="A578" i="13"/>
  <c r="C577" i="13"/>
  <c r="A577" i="13"/>
  <c r="C576" i="13"/>
  <c r="A576" i="13"/>
  <c r="C575" i="13"/>
  <c r="A575" i="13"/>
  <c r="C574" i="13"/>
  <c r="A574" i="13"/>
  <c r="C573" i="13"/>
  <c r="A573" i="13"/>
  <c r="C572" i="13"/>
  <c r="A572" i="13"/>
  <c r="C571" i="13"/>
  <c r="A571" i="13"/>
  <c r="C570" i="13"/>
  <c r="A570" i="13"/>
  <c r="C569" i="13"/>
  <c r="A569" i="13"/>
  <c r="C568" i="13"/>
  <c r="A568" i="13"/>
  <c r="C567" i="13"/>
  <c r="A567" i="13"/>
  <c r="C566" i="13"/>
  <c r="A566" i="13"/>
  <c r="C565" i="13"/>
  <c r="A565" i="13"/>
  <c r="C564" i="13"/>
  <c r="A564" i="13"/>
  <c r="C563" i="13"/>
  <c r="A563" i="13"/>
  <c r="C562" i="13"/>
  <c r="A562" i="13"/>
  <c r="C561" i="13"/>
  <c r="A561" i="13"/>
  <c r="C560" i="13"/>
  <c r="A560" i="13"/>
  <c r="C559" i="13"/>
  <c r="A559" i="13"/>
  <c r="C558" i="13"/>
  <c r="A558" i="13"/>
  <c r="C557" i="13"/>
  <c r="A557" i="13"/>
  <c r="C556" i="13"/>
  <c r="A556" i="13"/>
  <c r="C555" i="13"/>
  <c r="A555" i="13"/>
  <c r="C554" i="13"/>
  <c r="A554" i="13"/>
  <c r="C553" i="13"/>
  <c r="A553" i="13"/>
  <c r="C552" i="13"/>
  <c r="A552" i="13"/>
  <c r="C551" i="13"/>
  <c r="A551" i="13"/>
  <c r="C550" i="13"/>
  <c r="A550" i="13"/>
  <c r="C549" i="13"/>
  <c r="A549" i="13"/>
  <c r="C548" i="13"/>
  <c r="A548" i="13"/>
  <c r="C547" i="13"/>
  <c r="A547" i="13"/>
  <c r="C546" i="13"/>
  <c r="A546" i="13"/>
  <c r="C545" i="13"/>
  <c r="A545" i="13"/>
  <c r="C544" i="13"/>
  <c r="A544" i="13"/>
  <c r="C543" i="13"/>
  <c r="A543" i="13"/>
  <c r="C542" i="13"/>
  <c r="A542" i="13"/>
  <c r="C541" i="13"/>
  <c r="A541" i="13"/>
  <c r="C540" i="13"/>
  <c r="A540" i="13"/>
  <c r="C539" i="13"/>
  <c r="A539" i="13"/>
  <c r="C538" i="13"/>
  <c r="A538" i="13"/>
  <c r="C537" i="13"/>
  <c r="A537" i="13"/>
  <c r="C536" i="13"/>
  <c r="A536" i="13"/>
  <c r="C535" i="13"/>
  <c r="A535" i="13"/>
  <c r="C534" i="13"/>
  <c r="A534" i="13"/>
  <c r="C533" i="13"/>
  <c r="A533" i="13"/>
  <c r="C532" i="13"/>
  <c r="A532" i="13"/>
  <c r="C531" i="13"/>
  <c r="A531" i="13"/>
  <c r="C530" i="13"/>
  <c r="A530" i="13"/>
  <c r="C529" i="13"/>
  <c r="A529" i="13"/>
  <c r="C528" i="13"/>
  <c r="A528" i="13"/>
  <c r="C527" i="13"/>
  <c r="A527" i="13"/>
  <c r="C526" i="13"/>
  <c r="A526" i="13"/>
  <c r="C525" i="13"/>
  <c r="A525" i="13"/>
  <c r="C524" i="13"/>
  <c r="A524" i="13"/>
  <c r="C523" i="13"/>
  <c r="A523" i="13"/>
  <c r="C522" i="13"/>
  <c r="A522" i="13"/>
  <c r="C521" i="13"/>
  <c r="A521" i="13"/>
  <c r="C520" i="13"/>
  <c r="A520" i="13"/>
  <c r="C519" i="13"/>
  <c r="A519" i="13"/>
  <c r="C518" i="13"/>
  <c r="A518" i="13"/>
  <c r="C517" i="13"/>
  <c r="A517" i="13"/>
  <c r="C516" i="13"/>
  <c r="A516" i="13"/>
  <c r="C515" i="13"/>
  <c r="A515" i="13"/>
  <c r="C514" i="13"/>
  <c r="A514" i="13"/>
  <c r="C513" i="13"/>
  <c r="A513" i="13"/>
  <c r="C512" i="13"/>
  <c r="A512" i="13"/>
  <c r="C511" i="13"/>
  <c r="A511" i="13"/>
  <c r="C510" i="13"/>
  <c r="A510" i="13"/>
  <c r="C509" i="13"/>
  <c r="A509" i="13"/>
  <c r="C508" i="13"/>
  <c r="A508" i="13"/>
  <c r="C507" i="13"/>
  <c r="A507" i="13"/>
  <c r="C506" i="13"/>
  <c r="A506" i="13"/>
  <c r="C505" i="13"/>
  <c r="A505" i="13"/>
  <c r="C504" i="13"/>
  <c r="A504" i="13"/>
  <c r="C503" i="13"/>
  <c r="A503" i="13"/>
  <c r="C502" i="13"/>
  <c r="A502" i="13"/>
  <c r="C501" i="13"/>
  <c r="A501" i="13"/>
  <c r="C500" i="13"/>
  <c r="A500" i="13"/>
  <c r="C499" i="13"/>
  <c r="A499" i="13"/>
  <c r="C498" i="13"/>
  <c r="A498" i="13"/>
  <c r="C497" i="13"/>
  <c r="A497" i="13"/>
  <c r="C496" i="13"/>
  <c r="A496" i="13"/>
  <c r="C495" i="13"/>
  <c r="A495" i="13"/>
  <c r="C494" i="13"/>
  <c r="A494" i="13"/>
  <c r="C493" i="13"/>
  <c r="A493" i="13"/>
  <c r="C492" i="13"/>
  <c r="A492" i="13"/>
  <c r="C491" i="13"/>
  <c r="A491" i="13"/>
  <c r="C490" i="13"/>
  <c r="A490" i="13"/>
  <c r="C489" i="13"/>
  <c r="A489" i="13"/>
  <c r="C488" i="13"/>
  <c r="A488" i="13"/>
  <c r="C487" i="13"/>
  <c r="A487" i="13"/>
  <c r="C486" i="13"/>
  <c r="A486" i="13"/>
  <c r="C485" i="13"/>
  <c r="A485" i="13"/>
  <c r="C484" i="13"/>
  <c r="A484" i="13"/>
  <c r="C483" i="13"/>
  <c r="A483" i="13"/>
  <c r="C482" i="13"/>
  <c r="A482" i="13"/>
  <c r="C481" i="13"/>
  <c r="A481" i="13"/>
  <c r="C480" i="13"/>
  <c r="A480" i="13"/>
  <c r="C479" i="13"/>
  <c r="A479" i="13"/>
  <c r="C478" i="13"/>
  <c r="A478" i="13"/>
  <c r="C477" i="13"/>
  <c r="A477" i="13"/>
  <c r="C476" i="13"/>
  <c r="A476" i="13"/>
  <c r="C475" i="13"/>
  <c r="A475" i="13"/>
  <c r="C474" i="13"/>
  <c r="A474" i="13"/>
  <c r="C473" i="13"/>
  <c r="A473" i="13"/>
  <c r="C472" i="13"/>
  <c r="A472" i="13"/>
  <c r="C471" i="13"/>
  <c r="A471" i="13"/>
  <c r="C470" i="13"/>
  <c r="A470" i="13"/>
  <c r="C469" i="13"/>
  <c r="A469" i="13"/>
  <c r="C468" i="13"/>
  <c r="A468" i="13"/>
  <c r="C467" i="13"/>
  <c r="A467" i="13"/>
  <c r="C466" i="13"/>
  <c r="A466" i="13"/>
  <c r="C465" i="13"/>
  <c r="A465" i="13"/>
  <c r="C464" i="13"/>
  <c r="A464" i="13"/>
  <c r="C463" i="13"/>
  <c r="A463" i="13"/>
  <c r="C462" i="13"/>
  <c r="A462" i="13"/>
  <c r="C461" i="13"/>
  <c r="A461" i="13"/>
  <c r="C460" i="13"/>
  <c r="A460" i="13"/>
  <c r="C459" i="13"/>
  <c r="A459" i="13"/>
  <c r="C458" i="13"/>
  <c r="A458" i="13"/>
  <c r="C457" i="13"/>
  <c r="A457" i="13"/>
  <c r="C456" i="13"/>
  <c r="A456" i="13"/>
  <c r="C455" i="13"/>
  <c r="A455" i="13"/>
  <c r="C454" i="13"/>
  <c r="A454" i="13"/>
  <c r="C453" i="13"/>
  <c r="A453" i="13"/>
  <c r="C452" i="13"/>
  <c r="A452" i="13"/>
  <c r="C451" i="13"/>
  <c r="A451" i="13"/>
  <c r="C450" i="13"/>
  <c r="A450" i="13"/>
  <c r="C449" i="13"/>
  <c r="A449" i="13"/>
  <c r="C448" i="13"/>
  <c r="A448" i="13"/>
  <c r="C447" i="13"/>
  <c r="A447" i="13"/>
  <c r="C446" i="13"/>
  <c r="A446" i="13"/>
  <c r="C445" i="13"/>
  <c r="A445" i="13"/>
  <c r="C444" i="13"/>
  <c r="A444" i="13"/>
  <c r="C443" i="13"/>
  <c r="A443" i="13"/>
  <c r="C442" i="13"/>
  <c r="A442" i="13"/>
  <c r="C441" i="13"/>
  <c r="A441" i="13"/>
  <c r="C440" i="13"/>
  <c r="A440" i="13"/>
  <c r="C439" i="13"/>
  <c r="A439" i="13"/>
  <c r="C438" i="13"/>
  <c r="A438" i="13"/>
  <c r="C437" i="13"/>
  <c r="A437" i="13"/>
  <c r="C436" i="13"/>
  <c r="A436" i="13"/>
  <c r="C435" i="13"/>
  <c r="A435" i="13"/>
  <c r="C434" i="13"/>
  <c r="A434" i="13"/>
  <c r="C433" i="13"/>
  <c r="A433" i="13"/>
  <c r="C432" i="13"/>
  <c r="A432" i="13"/>
  <c r="C431" i="13"/>
  <c r="A431" i="13"/>
  <c r="C430" i="13"/>
  <c r="A430" i="13"/>
  <c r="C429" i="13"/>
  <c r="A429" i="13"/>
  <c r="C428" i="13"/>
  <c r="A428" i="13"/>
  <c r="C427" i="13"/>
  <c r="A427" i="13"/>
  <c r="C426" i="13"/>
  <c r="A426" i="13"/>
  <c r="C425" i="13"/>
  <c r="A425" i="13"/>
  <c r="C424" i="13"/>
  <c r="A424" i="13"/>
  <c r="C423" i="13"/>
  <c r="A423" i="13"/>
  <c r="C422" i="13"/>
  <c r="A422" i="13"/>
  <c r="C421" i="13"/>
  <c r="A421" i="13"/>
  <c r="C420" i="13"/>
  <c r="A420" i="13"/>
  <c r="C419" i="13"/>
  <c r="A419" i="13"/>
  <c r="C418" i="13"/>
  <c r="A418" i="13"/>
  <c r="C417" i="13"/>
  <c r="A417" i="13"/>
  <c r="C416" i="13"/>
  <c r="A416" i="13"/>
  <c r="C415" i="13"/>
  <c r="A415" i="13"/>
  <c r="C414" i="13"/>
  <c r="A414" i="13"/>
  <c r="C413" i="13"/>
  <c r="A413" i="13"/>
  <c r="C412" i="13"/>
  <c r="A412" i="13"/>
  <c r="C411" i="13"/>
  <c r="A411" i="13"/>
  <c r="C410" i="13"/>
  <c r="A410" i="13"/>
  <c r="C409" i="13"/>
  <c r="A409" i="13"/>
  <c r="C408" i="13"/>
  <c r="A408" i="13"/>
  <c r="C407" i="13"/>
  <c r="A407" i="13"/>
  <c r="C406" i="13"/>
  <c r="A406" i="13"/>
  <c r="C405" i="13"/>
  <c r="A405" i="13"/>
  <c r="C404" i="13"/>
  <c r="A404" i="13"/>
  <c r="C403" i="13"/>
  <c r="A403" i="13"/>
  <c r="C402" i="13"/>
  <c r="A402" i="13"/>
  <c r="C401" i="13"/>
  <c r="A401" i="13"/>
  <c r="C400" i="13"/>
  <c r="A400" i="13"/>
  <c r="C399" i="13"/>
  <c r="A399" i="13"/>
  <c r="C398" i="13"/>
  <c r="A398" i="13"/>
  <c r="C397" i="13"/>
  <c r="A397" i="13"/>
  <c r="C396" i="13"/>
  <c r="A396" i="13"/>
  <c r="C395" i="13"/>
  <c r="A395" i="13"/>
  <c r="C394" i="13"/>
  <c r="A394" i="13"/>
  <c r="C393" i="13"/>
  <c r="A393" i="13"/>
  <c r="C392" i="13"/>
  <c r="A392" i="13"/>
  <c r="C391" i="13"/>
  <c r="A391" i="13"/>
  <c r="C390" i="13"/>
  <c r="A390" i="13"/>
  <c r="C389" i="13"/>
  <c r="A389" i="13"/>
  <c r="C388" i="13"/>
  <c r="A388" i="13"/>
  <c r="C387" i="13"/>
  <c r="A387" i="13"/>
  <c r="C386" i="13"/>
  <c r="A386" i="13"/>
  <c r="C385" i="13"/>
  <c r="A385" i="13"/>
  <c r="C384" i="13"/>
  <c r="A384" i="13"/>
  <c r="C383" i="13"/>
  <c r="A383" i="13"/>
  <c r="C382" i="13"/>
  <c r="A382" i="13"/>
  <c r="C381" i="13"/>
  <c r="A381" i="13"/>
  <c r="C380" i="13"/>
  <c r="A380" i="13"/>
  <c r="C379" i="13"/>
  <c r="A379" i="13"/>
  <c r="C378" i="13"/>
  <c r="A378" i="13"/>
  <c r="C377" i="13"/>
  <c r="A377" i="13"/>
  <c r="C376" i="13"/>
  <c r="A376" i="13"/>
  <c r="C375" i="13"/>
  <c r="A375" i="13"/>
  <c r="C374" i="13"/>
  <c r="A374" i="13"/>
  <c r="C373" i="13"/>
  <c r="A373" i="13"/>
  <c r="C372" i="13"/>
  <c r="A372" i="13"/>
  <c r="C371" i="13"/>
  <c r="A371" i="13"/>
  <c r="C370" i="13"/>
  <c r="A370" i="13"/>
  <c r="C369" i="13"/>
  <c r="A369" i="13"/>
  <c r="C368" i="13"/>
  <c r="A368" i="13"/>
  <c r="C367" i="13"/>
  <c r="A367" i="13"/>
  <c r="C366" i="13"/>
  <c r="A366" i="13"/>
  <c r="C365" i="13"/>
  <c r="A365" i="13"/>
  <c r="C364" i="13"/>
  <c r="A364" i="13"/>
  <c r="C363" i="13"/>
  <c r="A363" i="13"/>
  <c r="C362" i="13"/>
  <c r="A362" i="13"/>
  <c r="C361" i="13"/>
  <c r="A361" i="13"/>
  <c r="C360" i="13"/>
  <c r="A360" i="13"/>
  <c r="C359" i="13"/>
  <c r="A359" i="13"/>
  <c r="C358" i="13"/>
  <c r="A358" i="13"/>
  <c r="C357" i="13"/>
  <c r="A357" i="13"/>
  <c r="C356" i="13"/>
  <c r="A356" i="13"/>
  <c r="C355" i="13"/>
  <c r="A355" i="13"/>
  <c r="C354" i="13"/>
  <c r="A354" i="13"/>
  <c r="C353" i="13"/>
  <c r="A353" i="13"/>
  <c r="C352" i="13"/>
  <c r="A352" i="13"/>
  <c r="C351" i="13"/>
  <c r="A351" i="13"/>
  <c r="C350" i="13"/>
  <c r="A350" i="13"/>
  <c r="C349" i="13"/>
  <c r="A349" i="13"/>
  <c r="C348" i="13"/>
  <c r="A348" i="13"/>
  <c r="C347" i="13"/>
  <c r="A347" i="13"/>
  <c r="C346" i="13"/>
  <c r="A346" i="13"/>
  <c r="C345" i="13"/>
  <c r="A345" i="13"/>
  <c r="C344" i="13"/>
  <c r="A344" i="13"/>
  <c r="C343" i="13"/>
  <c r="A343" i="13"/>
  <c r="C342" i="13"/>
  <c r="A342" i="13"/>
  <c r="C341" i="13"/>
  <c r="A341" i="13"/>
  <c r="C340" i="13"/>
  <c r="A340" i="13"/>
  <c r="C339" i="13"/>
  <c r="A339" i="13"/>
  <c r="C338" i="13"/>
  <c r="A338" i="13"/>
  <c r="C337" i="13"/>
  <c r="A337" i="13"/>
  <c r="C336" i="13"/>
  <c r="A336" i="13"/>
  <c r="C335" i="13"/>
  <c r="A335" i="13"/>
  <c r="C334" i="13"/>
  <c r="A334" i="13"/>
  <c r="C333" i="13"/>
  <c r="A333" i="13"/>
  <c r="C332" i="13"/>
  <c r="A332" i="13"/>
  <c r="C331" i="13"/>
  <c r="A331" i="13"/>
  <c r="C330" i="13"/>
  <c r="A330" i="13"/>
  <c r="C329" i="13"/>
  <c r="A329" i="13"/>
  <c r="C328" i="13"/>
  <c r="A328" i="13"/>
  <c r="C327" i="13"/>
  <c r="A327" i="13"/>
  <c r="C326" i="13"/>
  <c r="A326" i="13"/>
  <c r="C325" i="13"/>
  <c r="A325" i="13"/>
  <c r="C324" i="13"/>
  <c r="A324" i="13"/>
  <c r="C323" i="13"/>
  <c r="A323" i="13"/>
  <c r="C322" i="13"/>
  <c r="A322" i="13"/>
  <c r="C321" i="13"/>
  <c r="A321" i="13"/>
  <c r="C320" i="13"/>
  <c r="A320" i="13"/>
  <c r="C319" i="13"/>
  <c r="A319" i="13"/>
  <c r="C318" i="13"/>
  <c r="A318" i="13"/>
  <c r="C317" i="13"/>
  <c r="A317" i="13"/>
  <c r="C316" i="13"/>
  <c r="A316" i="13"/>
  <c r="C315" i="13"/>
  <c r="A315" i="13"/>
  <c r="C314" i="13"/>
  <c r="A314" i="13"/>
  <c r="C313" i="13"/>
  <c r="A313" i="13"/>
  <c r="C312" i="13"/>
  <c r="A312" i="13"/>
  <c r="C311" i="13"/>
  <c r="A311" i="13"/>
  <c r="C310" i="13"/>
  <c r="A310" i="13"/>
  <c r="C309" i="13"/>
  <c r="A309" i="13"/>
  <c r="C308" i="13"/>
  <c r="A308" i="13"/>
  <c r="C307" i="13"/>
  <c r="A307" i="13"/>
  <c r="C306" i="13"/>
  <c r="A306" i="13"/>
  <c r="C305" i="13"/>
  <c r="A305" i="13"/>
  <c r="C304" i="13"/>
  <c r="A304" i="13"/>
  <c r="C303" i="13"/>
  <c r="A303" i="13"/>
  <c r="C302" i="13"/>
  <c r="A302" i="13"/>
  <c r="C301" i="13"/>
  <c r="A301" i="13"/>
  <c r="C300" i="13"/>
  <c r="A300" i="13"/>
  <c r="C299" i="13"/>
  <c r="A299" i="13"/>
  <c r="C298" i="13"/>
  <c r="A298" i="13"/>
  <c r="C297" i="13"/>
  <c r="A297" i="13"/>
  <c r="C296" i="13"/>
  <c r="A296" i="13"/>
  <c r="C295" i="13"/>
  <c r="A295" i="13"/>
  <c r="C294" i="13"/>
  <c r="A294" i="13"/>
  <c r="C293" i="13"/>
  <c r="A293" i="13"/>
  <c r="C292" i="13"/>
  <c r="A292" i="13"/>
  <c r="C291" i="13"/>
  <c r="A291" i="13"/>
  <c r="C290" i="13"/>
  <c r="A290" i="13"/>
  <c r="C289" i="13"/>
  <c r="A289" i="13"/>
  <c r="C288" i="13"/>
  <c r="A288" i="13"/>
  <c r="C287" i="13"/>
  <c r="A287" i="13"/>
  <c r="C286" i="13"/>
  <c r="A286" i="13"/>
  <c r="C285" i="13"/>
  <c r="A285" i="13"/>
  <c r="C284" i="13"/>
  <c r="A284" i="13"/>
  <c r="C283" i="13"/>
  <c r="A283" i="13"/>
  <c r="C282" i="13"/>
  <c r="A282" i="13"/>
  <c r="C281" i="13"/>
  <c r="A281" i="13"/>
  <c r="C280" i="13"/>
  <c r="A280" i="13"/>
  <c r="C279" i="13"/>
  <c r="A279" i="13"/>
  <c r="C278" i="13"/>
  <c r="A278" i="13"/>
  <c r="C277" i="13"/>
  <c r="A277" i="13"/>
  <c r="C276" i="13"/>
  <c r="A276" i="13"/>
  <c r="C275" i="13"/>
  <c r="A275" i="13"/>
  <c r="C274" i="13"/>
  <c r="A274" i="13"/>
  <c r="C273" i="13"/>
  <c r="A273" i="13"/>
  <c r="C272" i="13"/>
  <c r="A272" i="13"/>
  <c r="C271" i="13"/>
  <c r="A271" i="13"/>
  <c r="C270" i="13"/>
  <c r="A270" i="13"/>
  <c r="C269" i="13"/>
  <c r="A269" i="13"/>
  <c r="C268" i="13"/>
  <c r="A268" i="13"/>
  <c r="C267" i="13"/>
  <c r="A267" i="13"/>
  <c r="C266" i="13"/>
  <c r="A266" i="13"/>
  <c r="C265" i="13"/>
  <c r="A265" i="13"/>
  <c r="C264" i="13"/>
  <c r="A264" i="13"/>
  <c r="C263" i="13"/>
  <c r="A263" i="13"/>
  <c r="C262" i="13"/>
  <c r="A262" i="13"/>
  <c r="C261" i="13"/>
  <c r="A261" i="13"/>
  <c r="C260" i="13"/>
  <c r="A260" i="13"/>
  <c r="C259" i="13"/>
  <c r="A259" i="13"/>
  <c r="C258" i="13"/>
  <c r="A258" i="13"/>
  <c r="C257" i="13"/>
  <c r="A257" i="13"/>
  <c r="C256" i="13"/>
  <c r="A256" i="13"/>
  <c r="C255" i="13"/>
  <c r="A255" i="13"/>
  <c r="C254" i="13"/>
  <c r="A254" i="13"/>
  <c r="C253" i="13"/>
  <c r="A253" i="13"/>
  <c r="C252" i="13"/>
  <c r="A252" i="13"/>
  <c r="C251" i="13"/>
  <c r="A251" i="13"/>
  <c r="C250" i="13"/>
  <c r="A250" i="13"/>
  <c r="C249" i="13"/>
  <c r="A249" i="13"/>
  <c r="C248" i="13"/>
  <c r="A248" i="13"/>
  <c r="C247" i="13"/>
  <c r="A247" i="13"/>
  <c r="C246" i="13"/>
  <c r="A246" i="13"/>
  <c r="C245" i="13"/>
  <c r="A245" i="13"/>
  <c r="C244" i="13"/>
  <c r="A244" i="13"/>
  <c r="C243" i="13"/>
  <c r="A243" i="13"/>
  <c r="C242" i="13"/>
  <c r="A242" i="13"/>
  <c r="C241" i="13"/>
  <c r="A241" i="13"/>
  <c r="C240" i="13"/>
  <c r="A240" i="13"/>
  <c r="C239" i="13"/>
  <c r="A239" i="13"/>
  <c r="C238" i="13"/>
  <c r="A238" i="13"/>
  <c r="C237" i="13"/>
  <c r="A237" i="13"/>
  <c r="C236" i="13"/>
  <c r="A236" i="13"/>
  <c r="C235" i="13"/>
  <c r="A235" i="13"/>
  <c r="C234" i="13"/>
  <c r="A234" i="13"/>
  <c r="C233" i="13"/>
  <c r="A233" i="13"/>
  <c r="C232" i="13"/>
  <c r="A232" i="13"/>
  <c r="C231" i="13"/>
  <c r="A231" i="13"/>
  <c r="C230" i="13"/>
  <c r="A230" i="13"/>
  <c r="C229" i="13"/>
  <c r="A229" i="13"/>
  <c r="C228" i="13"/>
  <c r="A228" i="13"/>
  <c r="C227" i="13"/>
  <c r="A227" i="13"/>
  <c r="C226" i="13"/>
  <c r="A226" i="13"/>
  <c r="C225" i="13"/>
  <c r="A225" i="13"/>
  <c r="C224" i="13"/>
  <c r="A224" i="13"/>
  <c r="C223" i="13"/>
  <c r="A223" i="13"/>
  <c r="C222" i="13"/>
  <c r="A222" i="13"/>
  <c r="C221" i="13"/>
  <c r="A221" i="13"/>
  <c r="C220" i="13"/>
  <c r="A220" i="13"/>
  <c r="C219" i="13"/>
  <c r="A219" i="13"/>
  <c r="C218" i="13"/>
  <c r="A218" i="13"/>
  <c r="C217" i="13"/>
  <c r="A217" i="13"/>
  <c r="C216" i="13"/>
  <c r="A216" i="13"/>
  <c r="C215" i="13"/>
  <c r="A215" i="13"/>
  <c r="C214" i="13"/>
  <c r="A214" i="13"/>
  <c r="C213" i="13"/>
  <c r="A213" i="13"/>
  <c r="C212" i="13"/>
  <c r="A212" i="13"/>
  <c r="C211" i="13"/>
  <c r="A211" i="13"/>
  <c r="C210" i="13"/>
  <c r="A210" i="13"/>
  <c r="C209" i="13"/>
  <c r="A209" i="13"/>
  <c r="C208" i="13"/>
  <c r="A208" i="13"/>
  <c r="C207" i="13"/>
  <c r="A207" i="13"/>
  <c r="C206" i="13"/>
  <c r="A206" i="13"/>
  <c r="C205" i="13"/>
  <c r="A205" i="13"/>
  <c r="C204" i="13"/>
  <c r="A204" i="13"/>
  <c r="C203" i="13"/>
  <c r="A203" i="13"/>
  <c r="C202" i="13"/>
  <c r="A202" i="13"/>
  <c r="C201" i="13"/>
  <c r="A201" i="13"/>
  <c r="C200" i="13"/>
  <c r="A200" i="13"/>
  <c r="C199" i="13"/>
  <c r="A199" i="13"/>
  <c r="C198" i="13"/>
  <c r="A198" i="13"/>
  <c r="C197" i="13"/>
  <c r="A197" i="13"/>
  <c r="C196" i="13"/>
  <c r="A196" i="13"/>
  <c r="C195" i="13"/>
  <c r="A195" i="13"/>
  <c r="C194" i="13"/>
  <c r="A194" i="13"/>
  <c r="C193" i="13"/>
  <c r="A193" i="13"/>
  <c r="C192" i="13"/>
  <c r="A192" i="13"/>
  <c r="C191" i="13"/>
  <c r="A191" i="13"/>
  <c r="C190" i="13"/>
  <c r="A190" i="13"/>
  <c r="C189" i="13"/>
  <c r="A189" i="13"/>
  <c r="C188" i="13"/>
  <c r="A188" i="13"/>
  <c r="C187" i="13"/>
  <c r="A187" i="13"/>
  <c r="C186" i="13"/>
  <c r="A186" i="13"/>
  <c r="C185" i="13"/>
  <c r="A185" i="13"/>
  <c r="C184" i="13"/>
  <c r="A184" i="13"/>
  <c r="C183" i="13"/>
  <c r="A183" i="13"/>
  <c r="C182" i="13"/>
  <c r="A182" i="13"/>
  <c r="C181" i="13"/>
  <c r="A181" i="13"/>
  <c r="C180" i="13"/>
  <c r="A180" i="13"/>
  <c r="C179" i="13"/>
  <c r="A179" i="13"/>
  <c r="C178" i="13"/>
  <c r="A178" i="13"/>
  <c r="C177" i="13"/>
  <c r="A177" i="13"/>
  <c r="C176" i="13"/>
  <c r="A176" i="13"/>
  <c r="C175" i="13"/>
  <c r="A175" i="13"/>
  <c r="C174" i="13"/>
  <c r="A174" i="13"/>
  <c r="C173" i="13"/>
  <c r="A173" i="13"/>
  <c r="C172" i="13"/>
  <c r="A172" i="13"/>
  <c r="C171" i="13"/>
  <c r="A171" i="13"/>
  <c r="C170" i="13"/>
  <c r="A170" i="13"/>
  <c r="C169" i="13"/>
  <c r="A169" i="13"/>
  <c r="C168" i="13"/>
  <c r="A168" i="13"/>
  <c r="C167" i="13"/>
  <c r="A167" i="13"/>
  <c r="C166" i="13"/>
  <c r="A166" i="13"/>
  <c r="C165" i="13"/>
  <c r="A165" i="13"/>
  <c r="C164" i="13"/>
  <c r="A164" i="13"/>
  <c r="C163" i="13"/>
  <c r="A163" i="13"/>
  <c r="C162" i="13"/>
  <c r="A162" i="13"/>
  <c r="C161" i="13"/>
  <c r="A161" i="13"/>
  <c r="C160" i="13"/>
  <c r="A160" i="13"/>
  <c r="C159" i="13"/>
  <c r="A159" i="13"/>
  <c r="C158" i="13"/>
  <c r="A158" i="13"/>
  <c r="C157" i="13"/>
  <c r="A157" i="13"/>
  <c r="C156" i="13"/>
  <c r="A156" i="13"/>
  <c r="C155" i="13"/>
  <c r="A155" i="13"/>
  <c r="C154" i="13"/>
  <c r="A154" i="13"/>
  <c r="C153" i="13"/>
  <c r="A153" i="13"/>
  <c r="C152" i="13"/>
  <c r="A152" i="13"/>
  <c r="C151" i="13"/>
  <c r="A151" i="13"/>
  <c r="C150" i="13"/>
  <c r="A150" i="13"/>
  <c r="C149" i="13"/>
  <c r="A149" i="13"/>
  <c r="C148" i="13"/>
  <c r="A148" i="13"/>
  <c r="C147" i="13"/>
  <c r="A147" i="13"/>
  <c r="C146" i="13"/>
  <c r="D146" i="13" s="1"/>
  <c r="A146" i="13"/>
  <c r="C145" i="13"/>
  <c r="A145" i="13"/>
  <c r="C144" i="13"/>
  <c r="A144" i="13"/>
  <c r="C143" i="13"/>
  <c r="A143" i="13"/>
  <c r="C142" i="13"/>
  <c r="A142" i="13"/>
  <c r="C141" i="13"/>
  <c r="A141" i="13"/>
  <c r="C140" i="13"/>
  <c r="A140" i="13"/>
  <c r="C139" i="13"/>
  <c r="A139" i="13"/>
  <c r="C138" i="13"/>
  <c r="A138" i="13"/>
  <c r="C137" i="13"/>
  <c r="A137" i="13"/>
  <c r="C136" i="13"/>
  <c r="A136" i="13"/>
  <c r="C135" i="13"/>
  <c r="A135" i="13"/>
  <c r="C134" i="13"/>
  <c r="A134" i="13"/>
  <c r="C133" i="13"/>
  <c r="A133" i="13"/>
  <c r="C132" i="13"/>
  <c r="A132" i="13"/>
  <c r="C131" i="13"/>
  <c r="A131" i="13"/>
  <c r="C130" i="13"/>
  <c r="A130" i="13"/>
  <c r="C129" i="13"/>
  <c r="A129" i="13"/>
  <c r="C128" i="13"/>
  <c r="A128" i="13"/>
  <c r="C127" i="13"/>
  <c r="A127" i="13"/>
  <c r="C126" i="13"/>
  <c r="A126" i="13"/>
  <c r="C125" i="13"/>
  <c r="A125" i="13"/>
  <c r="C124" i="13"/>
  <c r="A124" i="13"/>
  <c r="C123" i="13"/>
  <c r="A123" i="13"/>
  <c r="C122" i="13"/>
  <c r="A122" i="13"/>
  <c r="C121" i="13"/>
  <c r="A121" i="13"/>
  <c r="C120" i="13"/>
  <c r="A120" i="13"/>
  <c r="C119" i="13"/>
  <c r="A119" i="13"/>
  <c r="C118" i="13"/>
  <c r="A118" i="13"/>
  <c r="C117" i="13"/>
  <c r="A117" i="13"/>
  <c r="C116" i="13"/>
  <c r="A116" i="13"/>
  <c r="C115" i="13"/>
  <c r="A115" i="13"/>
  <c r="C114" i="13"/>
  <c r="A114" i="13"/>
  <c r="C113" i="13"/>
  <c r="A113" i="13"/>
  <c r="C112" i="13"/>
  <c r="A112" i="13"/>
  <c r="C111" i="13"/>
  <c r="A111" i="13"/>
  <c r="C110" i="13"/>
  <c r="A110" i="13"/>
  <c r="C109" i="13"/>
  <c r="A109" i="13"/>
  <c r="C108"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5" i="13"/>
  <c r="A34" i="13"/>
  <c r="A33" i="13"/>
  <c r="A32" i="13"/>
  <c r="A31" i="13"/>
  <c r="A30" i="13"/>
  <c r="A29" i="13"/>
  <c r="A28" i="13"/>
  <c r="A27" i="13"/>
  <c r="A26" i="13"/>
  <c r="A25" i="13"/>
  <c r="A24" i="13"/>
  <c r="A23" i="13"/>
  <c r="A22" i="13"/>
  <c r="A21" i="13"/>
  <c r="A20" i="13"/>
  <c r="A19" i="13"/>
  <c r="A18" i="13"/>
  <c r="A15" i="13"/>
  <c r="A14" i="13"/>
  <c r="A13" i="13"/>
  <c r="A12" i="13"/>
  <c r="A11" i="13"/>
  <c r="A9" i="13"/>
  <c r="A8" i="13"/>
  <c r="B7" i="11"/>
  <c r="A7" i="11"/>
  <c r="B6" i="11"/>
  <c r="A6" i="11"/>
  <c r="B21" i="12"/>
  <c r="A21" i="12"/>
  <c r="B20" i="12"/>
  <c r="A20" i="12"/>
  <c r="B19" i="12"/>
  <c r="A19" i="12"/>
  <c r="B18" i="12"/>
  <c r="A18" i="12"/>
  <c r="B17" i="12"/>
  <c r="A17" i="12"/>
  <c r="B16" i="12"/>
  <c r="A16" i="12"/>
  <c r="B15" i="12"/>
  <c r="A15" i="12"/>
  <c r="B14" i="12"/>
  <c r="A14" i="12"/>
  <c r="B13" i="12"/>
  <c r="A13" i="12"/>
  <c r="B12" i="12"/>
  <c r="A12" i="12"/>
  <c r="A10" i="12"/>
  <c r="A9" i="12"/>
  <c r="A7" i="12"/>
  <c r="B319" i="9"/>
  <c r="A319" i="9"/>
  <c r="B318" i="9"/>
  <c r="A318" i="9"/>
  <c r="B317" i="9"/>
  <c r="A317" i="9"/>
  <c r="B316" i="9"/>
  <c r="A316" i="9"/>
  <c r="B315" i="9"/>
  <c r="A315" i="9"/>
  <c r="B314" i="9"/>
  <c r="A314" i="9"/>
  <c r="B313" i="9"/>
  <c r="A313" i="9"/>
  <c r="B312" i="9"/>
  <c r="A312" i="9"/>
  <c r="B311" i="9"/>
  <c r="A311" i="9"/>
  <c r="B310" i="9"/>
  <c r="A310" i="9"/>
  <c r="B309" i="9"/>
  <c r="A309" i="9"/>
  <c r="B308" i="9"/>
  <c r="A308" i="9"/>
  <c r="B307" i="9"/>
  <c r="A307" i="9"/>
  <c r="B306" i="9"/>
  <c r="A306" i="9"/>
  <c r="B305" i="9"/>
  <c r="A305" i="9"/>
  <c r="B304" i="9"/>
  <c r="A304" i="9"/>
  <c r="B303" i="9"/>
  <c r="A303" i="9"/>
  <c r="B302" i="9"/>
  <c r="A302" i="9"/>
  <c r="B301" i="9"/>
  <c r="A301" i="9"/>
  <c r="B300" i="9"/>
  <c r="A300" i="9"/>
  <c r="B299" i="9"/>
  <c r="A299" i="9"/>
  <c r="B298" i="9"/>
  <c r="A298" i="9"/>
  <c r="B297" i="9"/>
  <c r="A297" i="9"/>
  <c r="B296" i="9"/>
  <c r="A296" i="9"/>
  <c r="B295" i="9"/>
  <c r="A295" i="9"/>
  <c r="B294" i="9"/>
  <c r="A294" i="9"/>
  <c r="A293" i="9"/>
  <c r="A292" i="9"/>
  <c r="A291" i="9"/>
  <c r="A290" i="9"/>
  <c r="A289" i="9"/>
  <c r="A288" i="9"/>
  <c r="A287" i="9"/>
  <c r="A286" i="9"/>
  <c r="A285" i="9"/>
  <c r="A284" i="9"/>
  <c r="A283" i="9"/>
  <c r="A282" i="9"/>
  <c r="A281" i="9"/>
  <c r="A280" i="9"/>
  <c r="A279" i="9"/>
  <c r="A278" i="9"/>
  <c r="A277" i="9"/>
  <c r="A276" i="9"/>
  <c r="A275" i="9"/>
  <c r="A274" i="9"/>
  <c r="A273" i="9"/>
  <c r="A272" i="9"/>
  <c r="A271" i="9"/>
  <c r="A270" i="9"/>
  <c r="A269" i="9"/>
  <c r="A268" i="9"/>
  <c r="A267" i="9"/>
  <c r="A266" i="9"/>
  <c r="A265" i="9"/>
  <c r="A264" i="9"/>
  <c r="A263" i="9"/>
  <c r="A262" i="9"/>
  <c r="A261" i="9"/>
  <c r="A260" i="9"/>
  <c r="A259" i="9"/>
  <c r="A258" i="9"/>
  <c r="A257" i="9"/>
  <c r="A256" i="9"/>
  <c r="A255" i="9"/>
  <c r="A254" i="9"/>
  <c r="A253" i="9"/>
  <c r="A252" i="9"/>
  <c r="A251" i="9"/>
  <c r="A250" i="9"/>
  <c r="A249" i="9"/>
  <c r="A248" i="9"/>
  <c r="A247"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8"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4" i="9"/>
  <c r="A13" i="9"/>
  <c r="A12" i="9"/>
  <c r="A11" i="9"/>
  <c r="A10" i="9"/>
  <c r="A9" i="9"/>
  <c r="A8" i="9"/>
  <c r="A7" i="9"/>
  <c r="A6" i="9"/>
  <c r="A8" i="10"/>
  <c r="A7" i="10"/>
  <c r="A6" i="10"/>
  <c r="B20" i="7"/>
  <c r="B19" i="7"/>
  <c r="B18" i="7"/>
  <c r="B17" i="7"/>
  <c r="B16" i="7"/>
  <c r="B15" i="7"/>
  <c r="B14" i="7"/>
  <c r="B13" i="7"/>
  <c r="B12" i="7"/>
  <c r="B11" i="7"/>
  <c r="B10" i="7"/>
  <c r="B9" i="7"/>
  <c r="B8" i="7"/>
  <c r="B7" i="7"/>
  <c r="B6" i="7"/>
  <c r="B5" i="7"/>
  <c r="B4" i="7"/>
  <c r="B32" i="6"/>
  <c r="A32" i="6"/>
  <c r="B31" i="6"/>
  <c r="A31" i="6"/>
  <c r="B30" i="6"/>
  <c r="A30" i="6"/>
  <c r="B29" i="6"/>
  <c r="A29" i="6"/>
  <c r="B28" i="6"/>
  <c r="A28" i="6"/>
  <c r="B27" i="6"/>
  <c r="A27" i="6"/>
  <c r="B26" i="6"/>
  <c r="A26" i="6"/>
  <c r="B25" i="6"/>
  <c r="A25" i="6"/>
  <c r="B24" i="6"/>
  <c r="A24" i="6"/>
  <c r="B23" i="6"/>
  <c r="A23" i="6"/>
  <c r="B22" i="6"/>
  <c r="A22" i="6"/>
  <c r="B21" i="6"/>
  <c r="A21" i="6"/>
  <c r="B20" i="6"/>
  <c r="A20" i="6"/>
  <c r="B19" i="6"/>
  <c r="A19" i="6"/>
  <c r="B18" i="6"/>
  <c r="A18" i="6"/>
  <c r="B17" i="6"/>
  <c r="A17" i="6"/>
  <c r="B16" i="6"/>
  <c r="A16" i="6"/>
  <c r="B15" i="6"/>
  <c r="A15" i="6"/>
  <c r="B14" i="6"/>
  <c r="A14" i="6"/>
  <c r="A12" i="6"/>
  <c r="A11" i="6"/>
  <c r="A10" i="6"/>
  <c r="A9" i="6"/>
  <c r="A8" i="6"/>
  <c r="A7" i="6"/>
  <c r="A6" i="6"/>
  <c r="A5" i="6"/>
  <c r="A4" i="6"/>
  <c r="I155" i="4"/>
  <c r="H66" i="4"/>
  <c r="C267" i="4"/>
  <c r="H198" i="4"/>
  <c r="F198" i="4"/>
  <c r="M89" i="4"/>
  <c r="I142" i="4"/>
  <c r="C233" i="4"/>
  <c r="I37" i="4"/>
  <c r="M210" i="4"/>
  <c r="D210" i="4"/>
  <c r="M151" i="4"/>
  <c r="J210" i="4"/>
  <c r="I73" i="4"/>
  <c r="M222" i="4"/>
  <c r="L226" i="4"/>
  <c r="H267" i="4"/>
  <c r="L129" i="4"/>
  <c r="G133" i="4"/>
  <c r="I222" i="4"/>
  <c r="L158" i="4"/>
  <c r="E158" i="4"/>
  <c r="D162" i="4"/>
  <c r="F253" i="4"/>
  <c r="I170" i="4"/>
  <c r="G245" i="4"/>
  <c r="M186" i="4"/>
  <c r="C186" i="4"/>
  <c r="J250" i="4"/>
  <c r="H261" i="4"/>
  <c r="E261" i="4"/>
  <c r="M309" i="4"/>
  <c r="J218" i="4"/>
  <c r="E218" i="4"/>
  <c r="G229" i="4"/>
  <c r="J202" i="4"/>
  <c r="M202" i="4"/>
  <c r="L81" i="4"/>
  <c r="D264" i="4"/>
  <c r="M296" i="4"/>
  <c r="AG85" i="4"/>
  <c r="D4" i="13"/>
  <c r="D74" i="13"/>
  <c r="I21" i="4"/>
  <c r="G29" i="4"/>
  <c r="M58" i="4"/>
  <c r="M524" i="4"/>
  <c r="M173" i="4"/>
  <c r="I234" i="4"/>
  <c r="I241" i="4"/>
  <c r="C325" i="4"/>
  <c r="H21" i="4"/>
  <c r="M17" i="4"/>
  <c r="C25" i="4"/>
  <c r="H353" i="4"/>
  <c r="G564" i="4"/>
  <c r="H369" i="4"/>
  <c r="J29" i="4"/>
  <c r="D357" i="4"/>
  <c r="C357" i="4"/>
  <c r="M525" i="4"/>
  <c r="J85" i="4"/>
  <c r="E230" i="4"/>
  <c r="F233" i="4"/>
  <c r="J237" i="4"/>
  <c r="H514" i="4"/>
  <c r="C194" i="4"/>
  <c r="E194" i="4"/>
  <c r="J366" i="4"/>
  <c r="D374" i="4"/>
  <c r="D471" i="4"/>
  <c r="H471" i="4"/>
  <c r="G225" i="4"/>
  <c r="L318" i="4"/>
  <c r="C318" i="4"/>
  <c r="G318" i="4"/>
  <c r="D485" i="4"/>
  <c r="J457" i="4"/>
  <c r="M519" i="4"/>
  <c r="H546" i="4"/>
  <c r="H368" i="4"/>
  <c r="J371" i="4"/>
  <c r="C467" i="4"/>
  <c r="E467" i="4"/>
  <c r="H522" i="4"/>
  <c r="L510" i="4"/>
  <c r="L513" i="4"/>
  <c r="L552" i="4"/>
  <c r="M559" i="4"/>
  <c r="H583" i="4"/>
  <c r="L484" i="4"/>
  <c r="L557" i="4"/>
  <c r="D382" i="4"/>
  <c r="I386" i="4"/>
  <c r="L434" i="4"/>
  <c r="E438" i="4"/>
  <c r="F318" i="4"/>
  <c r="J318" i="4"/>
  <c r="J323" i="4"/>
  <c r="F325" i="4"/>
  <c r="J325" i="4"/>
  <c r="J386" i="4"/>
  <c r="I334" i="4"/>
  <c r="I357" i="4"/>
  <c r="E366" i="4"/>
  <c r="E367" i="4"/>
  <c r="I371" i="4"/>
  <c r="L374" i="4"/>
  <c r="E374" i="4"/>
  <c r="L417" i="4"/>
  <c r="H417" i="4"/>
  <c r="M315" i="4"/>
  <c r="E318" i="4"/>
  <c r="I318" i="4"/>
  <c r="M318" i="4"/>
  <c r="E323" i="4"/>
  <c r="E325" i="4"/>
  <c r="I325" i="4"/>
  <c r="L334" i="4"/>
  <c r="G344" i="4"/>
  <c r="L353" i="4"/>
  <c r="G367" i="4"/>
  <c r="G371" i="4"/>
  <c r="G374" i="4"/>
  <c r="C407" i="4"/>
  <c r="M407" i="4"/>
  <c r="AG555" i="4"/>
  <c r="C404" i="4"/>
  <c r="M404" i="4"/>
  <c r="I416" i="4"/>
  <c r="E416" i="4"/>
  <c r="H420" i="4"/>
  <c r="E420" i="4"/>
  <c r="E424" i="4"/>
  <c r="D318" i="4"/>
  <c r="H318" i="4"/>
  <c r="H323" i="4"/>
  <c r="D325" i="4"/>
  <c r="H325" i="4"/>
  <c r="F407" i="4"/>
  <c r="I502" i="4"/>
  <c r="M505" i="4"/>
  <c r="C505" i="4"/>
  <c r="H505" i="4"/>
  <c r="I488" i="4"/>
  <c r="H488" i="4"/>
  <c r="M486" i="4"/>
  <c r="AG533" i="4"/>
  <c r="F457" i="4"/>
  <c r="F467" i="4"/>
  <c r="F468" i="4"/>
  <c r="G507" i="4"/>
  <c r="C522" i="4"/>
  <c r="G523" i="4"/>
  <c r="C540" i="4"/>
  <c r="C542" i="4"/>
  <c r="C543" i="4"/>
  <c r="G546" i="4"/>
  <c r="C547" i="4"/>
  <c r="AG585" i="4"/>
  <c r="J512" i="4"/>
  <c r="F522" i="4"/>
  <c r="J523" i="4"/>
  <c r="F540" i="4"/>
  <c r="F542" i="4"/>
  <c r="J546" i="4"/>
  <c r="J547" i="4"/>
  <c r="I514" i="4"/>
  <c r="E522" i="4"/>
  <c r="I545" i="4"/>
  <c r="E546" i="4"/>
  <c r="F568" i="4"/>
  <c r="S223" i="3"/>
  <c r="S147" i="3"/>
  <c r="S189" i="3"/>
  <c r="S192" i="3"/>
  <c r="S227" i="3"/>
  <c r="S183" i="3"/>
  <c r="S279" i="3"/>
  <c r="S171" i="3"/>
  <c r="S235" i="3"/>
  <c r="S283" i="3"/>
  <c r="S299" i="3"/>
  <c r="AG387" i="4"/>
  <c r="AG563" i="4"/>
  <c r="AG137" i="4"/>
  <c r="AG199" i="4"/>
  <c r="AG341" i="4"/>
  <c r="AG359" i="4"/>
  <c r="AG42" i="4"/>
  <c r="AG600" i="4"/>
  <c r="AG161" i="4"/>
  <c r="AG508" i="4"/>
  <c r="AG608" i="4"/>
  <c r="AG241" i="4"/>
  <c r="AG67" i="4"/>
  <c r="AG74" i="4"/>
  <c r="AG272" i="4"/>
  <c r="AG227" i="4"/>
  <c r="AG463" i="4"/>
  <c r="AG33" i="4"/>
  <c r="AG58" i="4"/>
  <c r="AG312" i="4"/>
  <c r="AG595" i="4"/>
  <c r="AG182" i="4"/>
  <c r="AG388" i="4"/>
  <c r="AG171" i="4"/>
  <c r="AG17" i="4"/>
  <c r="AG69" i="4"/>
  <c r="AG191" i="4"/>
  <c r="AG304" i="4"/>
  <c r="AG207" i="4"/>
  <c r="AG566" i="4"/>
  <c r="AG448" i="4"/>
  <c r="AG461" i="4"/>
  <c r="AG596" i="4"/>
  <c r="AG122" i="4"/>
  <c r="AG229" i="4"/>
  <c r="AG239" i="4"/>
  <c r="AG360" i="4"/>
  <c r="AG394" i="4"/>
  <c r="AG323" i="4"/>
  <c r="AG70" i="4"/>
  <c r="I607" i="4"/>
  <c r="H437" i="4"/>
  <c r="M547" i="4"/>
  <c r="I548" i="4"/>
  <c r="I260" i="4"/>
  <c r="I264" i="4"/>
  <c r="G264" i="4"/>
  <c r="D547" i="4"/>
  <c r="G547" i="4"/>
  <c r="I498" i="4"/>
  <c r="E359" i="4"/>
  <c r="F315" i="4"/>
  <c r="C438" i="4"/>
  <c r="D481" i="4"/>
  <c r="E547" i="4"/>
  <c r="F377" i="4"/>
  <c r="D315" i="4"/>
  <c r="G359" i="4"/>
  <c r="E315" i="4"/>
  <c r="J315" i="4"/>
  <c r="H438" i="4"/>
  <c r="H547" i="4"/>
  <c r="H479" i="4"/>
  <c r="C580" i="4"/>
  <c r="M264" i="4"/>
  <c r="D253" i="4"/>
  <c r="I547" i="4"/>
  <c r="F547" i="4"/>
  <c r="F479" i="4"/>
  <c r="F448" i="4"/>
  <c r="H315" i="4"/>
  <c r="L412" i="4"/>
  <c r="I315" i="4"/>
  <c r="M438" i="4"/>
  <c r="D280" i="4"/>
  <c r="AC12" i="4"/>
  <c r="AB12" i="4"/>
  <c r="AI111" i="4"/>
  <c r="AI171" i="4"/>
  <c r="AI175" i="4"/>
  <c r="AI191" i="4"/>
  <c r="AI359" i="4"/>
  <c r="AG410" i="4"/>
  <c r="AI461" i="4"/>
  <c r="AI577" i="4"/>
  <c r="AG186" i="4"/>
  <c r="AI549" i="4"/>
  <c r="AG571" i="4"/>
  <c r="AG490" i="4"/>
  <c r="AI116" i="4"/>
  <c r="AI122" i="4"/>
  <c r="AI290" i="4"/>
  <c r="AG174" i="4"/>
  <c r="AG166" i="4"/>
  <c r="AG502" i="4"/>
  <c r="AG34" i="4"/>
  <c r="AI237" i="4"/>
  <c r="AI239" i="4"/>
  <c r="AI241" i="4"/>
  <c r="AI247" i="4"/>
  <c r="AI259" i="4"/>
  <c r="AI317" i="4"/>
  <c r="AG426" i="4"/>
  <c r="AG106" i="4"/>
  <c r="AG26" i="4"/>
  <c r="AG14" i="4"/>
  <c r="AG75" i="4"/>
  <c r="AI172" i="4"/>
  <c r="AI227" i="4"/>
  <c r="AI229" i="4"/>
  <c r="AI323" i="4"/>
  <c r="AG326" i="4"/>
  <c r="AI335" i="4"/>
  <c r="AI353" i="4"/>
  <c r="AI417" i="4"/>
  <c r="AI425" i="4"/>
  <c r="AI437" i="4"/>
  <c r="AI449" i="4"/>
  <c r="AI463" i="4"/>
  <c r="AI479" i="4"/>
  <c r="AI487" i="4"/>
  <c r="AI321" i="4"/>
  <c r="AI469" i="4"/>
  <c r="AI499" i="4"/>
  <c r="AG538" i="4"/>
  <c r="AI342" i="4"/>
  <c r="AI31" i="4"/>
  <c r="AI33" i="4"/>
  <c r="AG48" i="4"/>
  <c r="AI84" i="4"/>
  <c r="AI88" i="4"/>
  <c r="AG90" i="4"/>
  <c r="AI100" i="4"/>
  <c r="AG110" i="4"/>
  <c r="AI132" i="4"/>
  <c r="AI211" i="4"/>
  <c r="AI221" i="4"/>
  <c r="AI285" i="4"/>
  <c r="AI383" i="4"/>
  <c r="AI387" i="4"/>
  <c r="AI587" i="4"/>
  <c r="AG598" i="4"/>
  <c r="AI601" i="4"/>
  <c r="AI454" i="4"/>
  <c r="AG234" i="4"/>
  <c r="AI28" i="4"/>
  <c r="AI32" i="4"/>
  <c r="AG49" i="4"/>
  <c r="AI77" i="4"/>
  <c r="AI79" i="4"/>
  <c r="AI105" i="4"/>
  <c r="AG127" i="4"/>
  <c r="AI137" i="4"/>
  <c r="AI205" i="4"/>
  <c r="AI207" i="4"/>
  <c r="AI341" i="4"/>
  <c r="AI509" i="4"/>
  <c r="AI533" i="4"/>
  <c r="AI45" i="4"/>
  <c r="AG45" i="4"/>
  <c r="AI47" i="4"/>
  <c r="AG47" i="4"/>
  <c r="AI121" i="4"/>
  <c r="AG121" i="4"/>
  <c r="AI331" i="4"/>
  <c r="AI357" i="4"/>
  <c r="AG357" i="4"/>
  <c r="AI492" i="4"/>
  <c r="AG492" i="4"/>
  <c r="AI573" i="4"/>
  <c r="AI579" i="4"/>
  <c r="AI586" i="4"/>
  <c r="AI39" i="4"/>
  <c r="AI67" i="4"/>
  <c r="AI143" i="4"/>
  <c r="AG194" i="4"/>
  <c r="AI196" i="4"/>
  <c r="AI255" i="4"/>
  <c r="AI267" i="4"/>
  <c r="AG267" i="4"/>
  <c r="AI288" i="4"/>
  <c r="AI409" i="4"/>
  <c r="AG409" i="4"/>
  <c r="AG488" i="4"/>
  <c r="AG510" i="4"/>
  <c r="AI511" i="4"/>
  <c r="AG511" i="4"/>
  <c r="AI536" i="4"/>
  <c r="AI551" i="4"/>
  <c r="AG551" i="4"/>
  <c r="AI566" i="4"/>
  <c r="AG417" i="4"/>
  <c r="AI130" i="4"/>
  <c r="AI322" i="4"/>
  <c r="AG331" i="4"/>
  <c r="AG497" i="4"/>
  <c r="AG142" i="4"/>
  <c r="AG221" i="4"/>
  <c r="AG261" i="4"/>
  <c r="AG266" i="4"/>
  <c r="AI110" i="4"/>
  <c r="AI222" i="4"/>
  <c r="AI350" i="4"/>
  <c r="AI398" i="4"/>
  <c r="AI61" i="4"/>
  <c r="AI85" i="4"/>
  <c r="AG124" i="4"/>
  <c r="AI127" i="4"/>
  <c r="AI161" i="4"/>
  <c r="AG310" i="4"/>
  <c r="AI360" i="4"/>
  <c r="AI373" i="4"/>
  <c r="AG373" i="4"/>
  <c r="AI393" i="4"/>
  <c r="AG438" i="4"/>
  <c r="AI518" i="4"/>
  <c r="AG518" i="4"/>
  <c r="AI571" i="4"/>
  <c r="A272" i="5"/>
  <c r="B272" i="5" s="1"/>
  <c r="AI19" i="4"/>
  <c r="AI75" i="4"/>
  <c r="AI197" i="4"/>
  <c r="AG197" i="4"/>
  <c r="AI199" i="4"/>
  <c r="AI203" i="4"/>
  <c r="AI223" i="4"/>
  <c r="AI256" i="4"/>
  <c r="AI287" i="4"/>
  <c r="AG287" i="4"/>
  <c r="AI340" i="4"/>
  <c r="AG340" i="4"/>
  <c r="AI397" i="4"/>
  <c r="AG397" i="4"/>
  <c r="AG445" i="4"/>
  <c r="AI448" i="4"/>
  <c r="AI460" i="4"/>
  <c r="AI471" i="4"/>
  <c r="AG471" i="4"/>
  <c r="AI484" i="4"/>
  <c r="AI538" i="4"/>
  <c r="AG546" i="4"/>
  <c r="AI546" i="4"/>
  <c r="AI562" i="4"/>
  <c r="AI563" i="4"/>
  <c r="AI592" i="4"/>
  <c r="AI310" i="4"/>
  <c r="AI438" i="4"/>
  <c r="AG334" i="4"/>
  <c r="AG512" i="4"/>
  <c r="AG525" i="4"/>
  <c r="AG574" i="4"/>
  <c r="AG588" i="4"/>
  <c r="AI192" i="4"/>
  <c r="AI224" i="4"/>
  <c r="AI272" i="4"/>
  <c r="AI328" i="4"/>
  <c r="AI376" i="4"/>
  <c r="AI416" i="4"/>
  <c r="AI472" i="4"/>
  <c r="AI504" i="4"/>
  <c r="AI608" i="4"/>
  <c r="AG295" i="4"/>
  <c r="AI204" i="4"/>
  <c r="AI236" i="4"/>
  <c r="AI388" i="4"/>
  <c r="AI396" i="4"/>
  <c r="AI436" i="4"/>
  <c r="AI444" i="4"/>
  <c r="AI468" i="4"/>
  <c r="AI500" i="4"/>
  <c r="AI588" i="4"/>
  <c r="AI596" i="4"/>
  <c r="AF360" i="4"/>
  <c r="AK419" i="4"/>
  <c r="AF229" i="4"/>
  <c r="I516" i="4"/>
  <c r="F546" i="4"/>
  <c r="G516" i="4"/>
  <c r="I492" i="4"/>
  <c r="I505" i="4"/>
  <c r="J438" i="4"/>
  <c r="I424" i="4"/>
  <c r="L420" i="4"/>
  <c r="I404" i="4"/>
  <c r="H407" i="4"/>
  <c r="G372" i="4"/>
  <c r="D438" i="4"/>
  <c r="G438" i="4"/>
  <c r="M546" i="4"/>
  <c r="M514" i="4"/>
  <c r="C237" i="4"/>
  <c r="H25" i="4"/>
  <c r="E21" i="4"/>
  <c r="L121" i="4"/>
  <c r="M261" i="4"/>
  <c r="H209" i="4"/>
  <c r="D133" i="4"/>
  <c r="G169" i="4"/>
  <c r="F69" i="4"/>
  <c r="G113" i="4"/>
  <c r="F217" i="4"/>
  <c r="F607" i="4"/>
  <c r="I546" i="4"/>
  <c r="I534" i="4"/>
  <c r="E510" i="4"/>
  <c r="J514" i="4"/>
  <c r="C546" i="4"/>
  <c r="H507" i="4"/>
  <c r="F462" i="4"/>
  <c r="M500" i="4"/>
  <c r="E362" i="4"/>
  <c r="I438" i="4"/>
  <c r="L438" i="4"/>
  <c r="H389" i="4"/>
  <c r="C359" i="4"/>
  <c r="D295" i="4"/>
  <c r="E61" i="4"/>
  <c r="G241" i="4"/>
  <c r="C572" i="4"/>
  <c r="D29" i="4"/>
  <c r="F213" i="4"/>
  <c r="H129" i="4"/>
  <c r="D121" i="4"/>
  <c r="G257" i="4"/>
  <c r="J37" i="4"/>
  <c r="G33" i="4"/>
  <c r="AK496" i="4"/>
  <c r="I510" i="4"/>
  <c r="C510" i="4"/>
  <c r="I487" i="4"/>
  <c r="G330" i="4"/>
  <c r="E401" i="4"/>
  <c r="L583" i="4"/>
  <c r="H585" i="4"/>
  <c r="C555" i="4"/>
  <c r="G500" i="4"/>
  <c r="C370" i="4"/>
  <c r="I572" i="4"/>
  <c r="D287" i="4"/>
  <c r="F585" i="4"/>
  <c r="F552" i="4"/>
  <c r="E540" i="4"/>
  <c r="I512" i="4"/>
  <c r="F527" i="4"/>
  <c r="J516" i="4"/>
  <c r="F510" i="4"/>
  <c r="G510" i="4"/>
  <c r="F486" i="4"/>
  <c r="I490" i="4"/>
  <c r="F487" i="4"/>
  <c r="F389" i="4"/>
  <c r="H436" i="4"/>
  <c r="L424" i="4"/>
  <c r="C416" i="4"/>
  <c r="H396" i="4"/>
  <c r="D389" i="4"/>
  <c r="L542" i="4"/>
  <c r="C557" i="4"/>
  <c r="D542" i="4"/>
  <c r="C487" i="4"/>
  <c r="D495" i="4"/>
  <c r="C500" i="4"/>
  <c r="M448" i="4"/>
  <c r="G230" i="4"/>
  <c r="D78" i="4"/>
  <c r="C234" i="4"/>
  <c r="E572" i="4"/>
  <c r="E287" i="4"/>
  <c r="C202" i="4"/>
  <c r="D291" i="4"/>
  <c r="M218" i="4"/>
  <c r="E283" i="4"/>
  <c r="E186" i="4"/>
  <c r="I103" i="4"/>
  <c r="J158" i="4"/>
  <c r="G86" i="4"/>
  <c r="D246" i="4"/>
  <c r="E210" i="4"/>
  <c r="F146" i="4"/>
  <c r="M198" i="4"/>
  <c r="H110" i="4"/>
  <c r="I162" i="4"/>
  <c r="F416" i="4"/>
  <c r="H486" i="5"/>
  <c r="F572" i="4"/>
  <c r="E500" i="4"/>
  <c r="F492" i="4"/>
  <c r="F381" i="4"/>
  <c r="G381" i="4"/>
  <c r="G370" i="4"/>
  <c r="E341" i="4"/>
  <c r="J490" i="4"/>
  <c r="H311" i="4"/>
  <c r="J552" i="4"/>
  <c r="F592" i="4"/>
  <c r="I527" i="4"/>
  <c r="H490" i="4"/>
  <c r="M415" i="4"/>
  <c r="E317" i="4"/>
  <c r="G468" i="4"/>
  <c r="G552" i="4"/>
  <c r="C486" i="4"/>
  <c r="H516" i="4"/>
  <c r="M78" i="4"/>
  <c r="J114" i="4"/>
  <c r="D182" i="4"/>
  <c r="F139" i="4"/>
  <c r="E552" i="4"/>
  <c r="C47" i="4"/>
  <c r="E47" i="4"/>
  <c r="C75" i="4"/>
  <c r="G75" i="4"/>
  <c r="F83" i="4"/>
  <c r="L83" i="4"/>
  <c r="E143" i="4"/>
  <c r="G143" i="4"/>
  <c r="C147" i="4"/>
  <c r="H147" i="4"/>
  <c r="E151" i="4"/>
  <c r="F151" i="4"/>
  <c r="I263" i="4"/>
  <c r="F263" i="4"/>
  <c r="D267" i="4"/>
  <c r="F267" i="4"/>
  <c r="L267" i="4"/>
  <c r="E267" i="4"/>
  <c r="F271" i="4"/>
  <c r="I271" i="4"/>
  <c r="J283" i="4"/>
  <c r="D283" i="4"/>
  <c r="G283" i="4"/>
  <c r="F283" i="4"/>
  <c r="L283" i="4"/>
  <c r="I283" i="4"/>
  <c r="H287" i="4"/>
  <c r="L287" i="4"/>
  <c r="G287" i="4"/>
  <c r="F287" i="4"/>
  <c r="I287" i="4"/>
  <c r="E291" i="4"/>
  <c r="I291" i="4"/>
  <c r="H291" i="4"/>
  <c r="F291" i="4"/>
  <c r="C291" i="4"/>
  <c r="H295" i="4"/>
  <c r="E295" i="4"/>
  <c r="J295" i="4"/>
  <c r="L295" i="4"/>
  <c r="I295" i="4"/>
  <c r="L317" i="4"/>
  <c r="H317" i="4"/>
  <c r="M317" i="4"/>
  <c r="C321" i="4"/>
  <c r="I321" i="4"/>
  <c r="H338" i="4"/>
  <c r="E343" i="4"/>
  <c r="M343" i="4"/>
  <c r="L343" i="4"/>
  <c r="G346" i="4"/>
  <c r="D346" i="4"/>
  <c r="I350" i="4"/>
  <c r="C350" i="4"/>
  <c r="D381" i="4"/>
  <c r="J381" i="4"/>
  <c r="I382" i="4"/>
  <c r="L382" i="4"/>
  <c r="H412" i="4"/>
  <c r="E412" i="4"/>
  <c r="C412" i="4"/>
  <c r="M412" i="4"/>
  <c r="D418" i="4"/>
  <c r="J418" i="4"/>
  <c r="G418" i="4"/>
  <c r="L419" i="4"/>
  <c r="I419" i="4"/>
  <c r="D432" i="4"/>
  <c r="H432" i="4"/>
  <c r="D448" i="4"/>
  <c r="I448" i="4"/>
  <c r="H448" i="4"/>
  <c r="G448" i="4"/>
  <c r="J448" i="4"/>
  <c r="L448" i="4"/>
  <c r="M262" i="4"/>
  <c r="J262" i="4"/>
  <c r="J357" i="4"/>
  <c r="H357" i="4"/>
  <c r="E357" i="4"/>
  <c r="L357" i="4"/>
  <c r="F357" i="4"/>
  <c r="M357" i="4"/>
  <c r="J452" i="4"/>
  <c r="G460" i="4"/>
  <c r="M460" i="4"/>
  <c r="F460" i="4"/>
  <c r="I477" i="4"/>
  <c r="C477" i="4"/>
  <c r="L494" i="4"/>
  <c r="I494" i="4"/>
  <c r="H502" i="4"/>
  <c r="F502" i="4"/>
  <c r="G519" i="4"/>
  <c r="I519" i="4"/>
  <c r="J522" i="4"/>
  <c r="G522" i="4"/>
  <c r="I522" i="4"/>
  <c r="G524" i="4"/>
  <c r="F524" i="4"/>
  <c r="I536" i="4"/>
  <c r="D536" i="4"/>
  <c r="G536" i="4"/>
  <c r="L540" i="4"/>
  <c r="D540" i="4"/>
  <c r="G540" i="4"/>
  <c r="M540" i="4"/>
  <c r="J540" i="4"/>
  <c r="I540" i="4"/>
  <c r="J542" i="4"/>
  <c r="I542" i="4"/>
  <c r="G542" i="4"/>
  <c r="H571" i="4"/>
  <c r="E571" i="4"/>
  <c r="F571" i="4"/>
  <c r="H573" i="4"/>
  <c r="F573" i="4"/>
  <c r="C573" i="4"/>
  <c r="C581" i="4"/>
  <c r="J581" i="4"/>
  <c r="J589" i="4"/>
  <c r="F589" i="4"/>
  <c r="L33" i="4"/>
  <c r="J609" i="4"/>
  <c r="D412" i="4"/>
  <c r="L362" i="4"/>
  <c r="L346" i="4"/>
  <c r="I425" i="4"/>
  <c r="C346" i="4"/>
  <c r="J291" i="4"/>
  <c r="M81" i="4"/>
  <c r="F21" i="4"/>
  <c r="F295" i="4"/>
  <c r="C307" i="4"/>
  <c r="C287" i="4"/>
  <c r="D91" i="4"/>
  <c r="M283" i="4"/>
  <c r="C295" i="4"/>
  <c r="I133" i="4"/>
  <c r="H39" i="4"/>
  <c r="M189" i="4"/>
  <c r="I43" i="4"/>
  <c r="F65" i="4"/>
  <c r="E221" i="4"/>
  <c r="C265" i="4"/>
  <c r="E13" i="4"/>
  <c r="G17" i="4"/>
  <c r="E17" i="4"/>
  <c r="I17" i="4"/>
  <c r="J17" i="4"/>
  <c r="H17" i="4"/>
  <c r="J21" i="4"/>
  <c r="D21" i="4"/>
  <c r="C21" i="4"/>
  <c r="G21" i="4"/>
  <c r="F25" i="4"/>
  <c r="D25" i="4"/>
  <c r="J25" i="4"/>
  <c r="M25" i="4"/>
  <c r="E25" i="4"/>
  <c r="G25" i="4"/>
  <c r="L29" i="4"/>
  <c r="H29" i="4"/>
  <c r="E29" i="4"/>
  <c r="C29" i="4"/>
  <c r="I29" i="4"/>
  <c r="I33" i="4"/>
  <c r="E33" i="4"/>
  <c r="D37" i="4"/>
  <c r="C37" i="4"/>
  <c r="F37" i="4"/>
  <c r="M37" i="4"/>
  <c r="E37" i="4"/>
  <c r="H37" i="4"/>
  <c r="F49" i="4"/>
  <c r="D61" i="4"/>
  <c r="L61" i="4"/>
  <c r="F73" i="4"/>
  <c r="D73" i="4"/>
  <c r="L73" i="4"/>
  <c r="L77" i="4"/>
  <c r="E77" i="4"/>
  <c r="L85" i="4"/>
  <c r="F85" i="4"/>
  <c r="E85" i="4"/>
  <c r="J97" i="4"/>
  <c r="D97" i="4"/>
  <c r="I113" i="4"/>
  <c r="L113" i="4"/>
  <c r="M117" i="4"/>
  <c r="H117" i="4"/>
  <c r="J121" i="4"/>
  <c r="I121" i="4"/>
  <c r="C125" i="4"/>
  <c r="E125" i="4"/>
  <c r="F129" i="4"/>
  <c r="M129" i="4"/>
  <c r="E129" i="4"/>
  <c r="D129" i="4"/>
  <c r="G129" i="4"/>
  <c r="J133" i="4"/>
  <c r="H133" i="4"/>
  <c r="E133" i="4"/>
  <c r="C133" i="4"/>
  <c r="L133" i="4"/>
  <c r="E161" i="4"/>
  <c r="I161" i="4"/>
  <c r="H165" i="4"/>
  <c r="L165" i="4"/>
  <c r="L169" i="4"/>
  <c r="I169" i="4"/>
  <c r="C173" i="4"/>
  <c r="J173" i="4"/>
  <c r="I181" i="4"/>
  <c r="L185" i="4"/>
  <c r="D185" i="4"/>
  <c r="F185" i="4"/>
  <c r="E197" i="4"/>
  <c r="M197" i="4"/>
  <c r="D201" i="4"/>
  <c r="G201" i="4"/>
  <c r="C205" i="4"/>
  <c r="J205" i="4"/>
  <c r="L213" i="4"/>
  <c r="H213" i="4"/>
  <c r="L217" i="4"/>
  <c r="M217" i="4"/>
  <c r="G217" i="4"/>
  <c r="C217" i="4"/>
  <c r="I217" i="4"/>
  <c r="E217" i="4"/>
  <c r="H221" i="4"/>
  <c r="I225" i="4"/>
  <c r="C225" i="4"/>
  <c r="H229" i="4"/>
  <c r="L229" i="4"/>
  <c r="I233" i="4"/>
  <c r="L233" i="4"/>
  <c r="H233" i="4"/>
  <c r="E233" i="4"/>
  <c r="G233" i="4"/>
  <c r="D233" i="4"/>
  <c r="H237" i="4"/>
  <c r="E237" i="4"/>
  <c r="G237" i="4"/>
  <c r="L237" i="4"/>
  <c r="M241" i="4"/>
  <c r="F241" i="4"/>
  <c r="E241" i="4"/>
  <c r="H241" i="4"/>
  <c r="D245" i="4"/>
  <c r="M245" i="4"/>
  <c r="F249" i="4"/>
  <c r="D249" i="4"/>
  <c r="E253" i="4"/>
  <c r="M253" i="4"/>
  <c r="H253" i="4"/>
  <c r="D257" i="4"/>
  <c r="C257" i="4"/>
  <c r="J257" i="4"/>
  <c r="I316" i="4"/>
  <c r="J316" i="4"/>
  <c r="D359" i="4"/>
  <c r="H359" i="4"/>
  <c r="J359" i="4"/>
  <c r="I359" i="4"/>
  <c r="L359" i="4"/>
  <c r="J369" i="4"/>
  <c r="M369" i="4"/>
  <c r="D369" i="4"/>
  <c r="L369" i="4"/>
  <c r="M402" i="4"/>
  <c r="H402" i="4"/>
  <c r="H607" i="4"/>
  <c r="G607" i="4"/>
  <c r="L607" i="4"/>
  <c r="E607" i="4"/>
  <c r="M607" i="4"/>
  <c r="J607" i="4"/>
  <c r="D609" i="4"/>
  <c r="I609" i="4"/>
  <c r="C260" i="4"/>
  <c r="H260" i="4"/>
  <c r="E260" i="4"/>
  <c r="J471" i="4"/>
  <c r="M471" i="4"/>
  <c r="H478" i="4"/>
  <c r="M478" i="4"/>
  <c r="F478" i="4"/>
  <c r="F484" i="4"/>
  <c r="H484" i="4"/>
  <c r="I504" i="4"/>
  <c r="H504" i="4"/>
  <c r="I521" i="4"/>
  <c r="J521" i="4"/>
  <c r="F435" i="4"/>
  <c r="D321" i="4"/>
  <c r="H428" i="4"/>
  <c r="G412" i="4"/>
  <c r="G369" i="4"/>
  <c r="L341" i="4"/>
  <c r="I441" i="4"/>
  <c r="E350" i="4"/>
  <c r="J328" i="4"/>
  <c r="J321" i="4"/>
  <c r="I381" i="4"/>
  <c r="D607" i="4"/>
  <c r="C448" i="4"/>
  <c r="H205" i="4"/>
  <c r="M291" i="4"/>
  <c r="D237" i="4"/>
  <c r="M233" i="4"/>
  <c r="L143" i="4"/>
  <c r="G295" i="4"/>
  <c r="I25" i="4"/>
  <c r="C17" i="4"/>
  <c r="I61" i="4"/>
  <c r="L241" i="4"/>
  <c r="H173" i="4"/>
  <c r="I117" i="4"/>
  <c r="M29" i="4"/>
  <c r="M21" i="4"/>
  <c r="L69" i="4"/>
  <c r="J287" i="4"/>
  <c r="G291" i="4"/>
  <c r="J165" i="4"/>
  <c r="C283" i="4"/>
  <c r="D47" i="4"/>
  <c r="J245" i="4"/>
  <c r="E209" i="4"/>
  <c r="D65" i="4"/>
  <c r="F205" i="4"/>
  <c r="M133" i="4"/>
  <c r="I267" i="4"/>
  <c r="C185" i="4"/>
  <c r="C193" i="4"/>
  <c r="L257" i="4"/>
  <c r="D169" i="4"/>
  <c r="H113" i="4"/>
  <c r="G37" i="4"/>
  <c r="C73" i="4"/>
  <c r="J93" i="4"/>
  <c r="C129" i="4"/>
  <c r="D217" i="4"/>
  <c r="L546" i="4"/>
  <c r="I541" i="4"/>
  <c r="F541" i="4"/>
  <c r="C541" i="4"/>
  <c r="E591" i="4"/>
  <c r="C591" i="4"/>
  <c r="D601" i="4"/>
  <c r="E601" i="4"/>
  <c r="M601" i="4"/>
  <c r="M19" i="4"/>
  <c r="D19" i="4"/>
  <c r="M35" i="4"/>
  <c r="C35" i="4"/>
  <c r="G43" i="4"/>
  <c r="J43" i="4"/>
  <c r="D43" i="4"/>
  <c r="H43" i="4"/>
  <c r="L43" i="4"/>
  <c r="M43" i="4"/>
  <c r="H51" i="4"/>
  <c r="M51" i="4"/>
  <c r="D67" i="4"/>
  <c r="F67" i="4"/>
  <c r="C139" i="4"/>
  <c r="G139" i="4"/>
  <c r="L139" i="4"/>
  <c r="J139" i="4"/>
  <c r="M139" i="4"/>
  <c r="D139" i="4"/>
  <c r="L147" i="4"/>
  <c r="G147" i="4"/>
  <c r="E147" i="4"/>
  <c r="F147" i="4"/>
  <c r="D147" i="4"/>
  <c r="J155" i="4"/>
  <c r="G155" i="4"/>
  <c r="C187" i="4"/>
  <c r="M187" i="4"/>
  <c r="H465" i="4"/>
  <c r="F465" i="4"/>
  <c r="H564" i="4"/>
  <c r="M564" i="4"/>
  <c r="L570" i="4"/>
  <c r="F570" i="4"/>
  <c r="C582" i="4"/>
  <c r="F582" i="4"/>
  <c r="H582" i="4"/>
  <c r="E370" i="4"/>
  <c r="I370" i="4"/>
  <c r="F475" i="4"/>
  <c r="J505" i="4"/>
  <c r="G505" i="4"/>
  <c r="F505" i="4"/>
  <c r="E505" i="4"/>
  <c r="L505" i="4"/>
  <c r="D507" i="4"/>
  <c r="L507" i="4"/>
  <c r="I507" i="4"/>
  <c r="F507" i="4"/>
  <c r="M507" i="4"/>
  <c r="C507" i="4"/>
  <c r="J507" i="4"/>
  <c r="G509" i="4"/>
  <c r="C509" i="4"/>
  <c r="F601" i="4"/>
  <c r="F569" i="4"/>
  <c r="F537" i="4"/>
  <c r="J402" i="4"/>
  <c r="I601" i="4"/>
  <c r="J601" i="4"/>
  <c r="I486" i="4"/>
  <c r="H499" i="4"/>
  <c r="E435" i="4"/>
  <c r="G591" i="4"/>
  <c r="G569" i="4"/>
  <c r="L544" i="4"/>
  <c r="C577" i="4"/>
  <c r="H486" i="4"/>
  <c r="M480" i="4"/>
  <c r="I75" i="4"/>
  <c r="D143" i="4"/>
  <c r="D51" i="4"/>
  <c r="G582" i="4"/>
  <c r="L51" i="4"/>
  <c r="H139" i="4"/>
  <c r="M59" i="4"/>
  <c r="E71" i="4"/>
  <c r="I147" i="4"/>
  <c r="F203" i="4"/>
  <c r="L19" i="4"/>
  <c r="F43" i="4"/>
  <c r="L235" i="4"/>
  <c r="I19" i="4"/>
  <c r="L486" i="4"/>
  <c r="M395" i="4"/>
  <c r="L395" i="4"/>
  <c r="H534" i="4"/>
  <c r="J534" i="4"/>
  <c r="L534" i="4"/>
  <c r="G534" i="4"/>
  <c r="F534" i="4"/>
  <c r="F551" i="4"/>
  <c r="H551" i="4"/>
  <c r="L605" i="4"/>
  <c r="J605" i="4"/>
  <c r="F605" i="4"/>
  <c r="I605" i="4"/>
  <c r="H15" i="4"/>
  <c r="C15" i="4"/>
  <c r="H63" i="4"/>
  <c r="C63" i="4"/>
  <c r="J63" i="4"/>
  <c r="H79" i="4"/>
  <c r="M79" i="4"/>
  <c r="I143" i="4"/>
  <c r="C143" i="4"/>
  <c r="M143" i="4"/>
  <c r="H143" i="4"/>
  <c r="J143" i="4"/>
  <c r="I151" i="4"/>
  <c r="J151" i="4"/>
  <c r="C151" i="4"/>
  <c r="H151" i="4"/>
  <c r="L151" i="4"/>
  <c r="G151" i="4"/>
  <c r="D223" i="4"/>
  <c r="C223" i="4"/>
  <c r="G326" i="4"/>
  <c r="L326" i="4"/>
  <c r="M326" i="4"/>
  <c r="M494" i="4"/>
  <c r="H494" i="4"/>
  <c r="F494" i="4"/>
  <c r="G499" i="4"/>
  <c r="I499" i="4"/>
  <c r="L499" i="4"/>
  <c r="J499" i="4"/>
  <c r="M499" i="4"/>
  <c r="M566" i="4"/>
  <c r="F566" i="4"/>
  <c r="C360" i="4"/>
  <c r="I360" i="4"/>
  <c r="L360" i="4"/>
  <c r="M360" i="4"/>
  <c r="G360" i="4"/>
  <c r="H365" i="4"/>
  <c r="I365" i="4"/>
  <c r="J367" i="4"/>
  <c r="C367" i="4"/>
  <c r="L367" i="4"/>
  <c r="E384" i="4"/>
  <c r="G384" i="4"/>
  <c r="L386" i="4"/>
  <c r="F386" i="4"/>
  <c r="E386" i="4"/>
  <c r="C389" i="4"/>
  <c r="L389" i="4"/>
  <c r="I389" i="4"/>
  <c r="G389" i="4"/>
  <c r="M389" i="4"/>
  <c r="J389" i="4"/>
  <c r="G396" i="4"/>
  <c r="E396" i="4"/>
  <c r="G416" i="4"/>
  <c r="M416" i="4"/>
  <c r="D416" i="4"/>
  <c r="C424" i="4"/>
  <c r="M424" i="4"/>
  <c r="G424" i="4"/>
  <c r="D424" i="4"/>
  <c r="G506" i="4"/>
  <c r="F506" i="4"/>
  <c r="I506" i="4"/>
  <c r="J506" i="4"/>
  <c r="C523" i="4"/>
  <c r="F523" i="4"/>
  <c r="I523" i="4"/>
  <c r="E523" i="4"/>
  <c r="L525" i="4"/>
  <c r="G525" i="4"/>
  <c r="J525" i="4"/>
  <c r="C525" i="4"/>
  <c r="F525" i="4"/>
  <c r="I525" i="4"/>
  <c r="C534" i="4"/>
  <c r="H423" i="4"/>
  <c r="H591" i="4"/>
  <c r="E605" i="4"/>
  <c r="I544" i="4"/>
  <c r="E534" i="4"/>
  <c r="F499" i="4"/>
  <c r="E326" i="4"/>
  <c r="J326" i="4"/>
  <c r="L577" i="4"/>
  <c r="G486" i="4"/>
  <c r="D566" i="4"/>
  <c r="D494" i="4"/>
  <c r="C67" i="4"/>
  <c r="M147" i="4"/>
  <c r="L582" i="4"/>
  <c r="I262" i="4"/>
  <c r="I139" i="4"/>
  <c r="L75" i="4"/>
  <c r="F143" i="4"/>
  <c r="J147" i="4"/>
  <c r="D151" i="4"/>
  <c r="C43" i="4"/>
  <c r="F359" i="4"/>
  <c r="C552" i="4"/>
  <c r="G40" i="4"/>
  <c r="F40" i="4"/>
  <c r="M40" i="4"/>
  <c r="E40" i="4"/>
  <c r="H40" i="4"/>
  <c r="C40" i="4"/>
  <c r="I40" i="4"/>
  <c r="D40" i="4"/>
  <c r="L40" i="4"/>
  <c r="F76" i="4"/>
  <c r="D76" i="4"/>
  <c r="I76" i="4"/>
  <c r="H76" i="4"/>
  <c r="J84" i="4"/>
  <c r="H84" i="4"/>
  <c r="L84" i="4"/>
  <c r="E84" i="4"/>
  <c r="M84" i="4"/>
  <c r="D100" i="4"/>
  <c r="L100" i="4"/>
  <c r="M100" i="4"/>
  <c r="H100" i="4"/>
  <c r="D112" i="4"/>
  <c r="L112" i="4"/>
  <c r="J120" i="4"/>
  <c r="I120" i="4"/>
  <c r="D120" i="4"/>
  <c r="J124" i="4"/>
  <c r="D124" i="4"/>
  <c r="L124" i="4"/>
  <c r="F124" i="4"/>
  <c r="M124" i="4"/>
  <c r="C132" i="4"/>
  <c r="M132" i="4"/>
  <c r="I140" i="4"/>
  <c r="M140" i="4"/>
  <c r="C140" i="4"/>
  <c r="H176" i="4"/>
  <c r="F176" i="4"/>
  <c r="I232" i="4"/>
  <c r="F232" i="4"/>
  <c r="H232" i="4"/>
  <c r="H240" i="4"/>
  <c r="I361" i="4"/>
  <c r="D361" i="4"/>
  <c r="L361" i="4"/>
  <c r="H361" i="4"/>
  <c r="M451" i="4"/>
  <c r="E451" i="4"/>
  <c r="F451" i="4"/>
  <c r="H451" i="4"/>
  <c r="L531" i="4"/>
  <c r="G531" i="4"/>
  <c r="F531" i="4"/>
  <c r="I531" i="4"/>
  <c r="D531" i="4"/>
  <c r="E531" i="4"/>
  <c r="D533" i="4"/>
  <c r="G533" i="4"/>
  <c r="I533" i="4"/>
  <c r="L533" i="4"/>
  <c r="J533" i="4"/>
  <c r="M533" i="4"/>
  <c r="H533" i="4"/>
  <c r="C533" i="4"/>
  <c r="F533" i="4"/>
  <c r="E562" i="4"/>
  <c r="M562" i="4"/>
  <c r="D562" i="4"/>
  <c r="C562" i="4"/>
  <c r="J562" i="4"/>
  <c r="I562" i="4"/>
  <c r="L562" i="4"/>
  <c r="F562" i="4"/>
  <c r="F576" i="4"/>
  <c r="C576" i="4"/>
  <c r="H562" i="4"/>
  <c r="J556" i="4"/>
  <c r="M232" i="4"/>
  <c r="C531" i="4"/>
  <c r="M361" i="4"/>
  <c r="G240" i="4"/>
  <c r="M120" i="4"/>
  <c r="L44" i="4"/>
  <c r="E44" i="4"/>
  <c r="C96" i="4"/>
  <c r="I96" i="4"/>
  <c r="M96" i="4"/>
  <c r="E136" i="4"/>
  <c r="F136" i="4"/>
  <c r="D136" i="4"/>
  <c r="M136" i="4"/>
  <c r="C136" i="4"/>
  <c r="G136" i="4"/>
  <c r="I136" i="4"/>
  <c r="J136" i="4"/>
  <c r="L136" i="4"/>
  <c r="D224" i="4"/>
  <c r="J224" i="4"/>
  <c r="F244" i="4"/>
  <c r="M244" i="4"/>
  <c r="G244" i="4"/>
  <c r="J244" i="4"/>
  <c r="I244" i="4"/>
  <c r="F335" i="4"/>
  <c r="M335" i="4"/>
  <c r="G335" i="4"/>
  <c r="E335" i="4"/>
  <c r="I335" i="4"/>
  <c r="L335" i="4"/>
  <c r="G349" i="4"/>
  <c r="M349" i="4"/>
  <c r="G354" i="4"/>
  <c r="D354" i="4"/>
  <c r="L354" i="4"/>
  <c r="M354" i="4"/>
  <c r="H411" i="4"/>
  <c r="E411" i="4"/>
  <c r="J439" i="4"/>
  <c r="L439" i="4"/>
  <c r="I439" i="4"/>
  <c r="G439" i="4"/>
  <c r="D439" i="4"/>
  <c r="H439" i="4"/>
  <c r="C439" i="4"/>
  <c r="F439" i="4"/>
  <c r="E439" i="4"/>
  <c r="M445" i="4"/>
  <c r="G445" i="4"/>
  <c r="G535" i="4"/>
  <c r="I535" i="4"/>
  <c r="H535" i="4"/>
  <c r="J535" i="4"/>
  <c r="E535" i="4"/>
  <c r="H543" i="4"/>
  <c r="G543" i="4"/>
  <c r="E543" i="4"/>
  <c r="M543" i="4"/>
  <c r="J543" i="4"/>
  <c r="D543" i="4"/>
  <c r="I543" i="4"/>
  <c r="D567" i="4"/>
  <c r="E567" i="4"/>
  <c r="F567" i="4"/>
  <c r="H567" i="4"/>
  <c r="G567" i="4"/>
  <c r="M567" i="4"/>
  <c r="C567" i="4"/>
  <c r="L567" i="4"/>
  <c r="D579" i="4"/>
  <c r="H579" i="4"/>
  <c r="F579" i="4"/>
  <c r="C579" i="4"/>
  <c r="E533" i="4"/>
  <c r="M439" i="4"/>
  <c r="J451" i="4"/>
  <c r="E579" i="4"/>
  <c r="F535" i="4"/>
  <c r="M332" i="4"/>
  <c r="L543" i="4"/>
  <c r="H455" i="4"/>
  <c r="G228" i="4"/>
  <c r="G316" i="4"/>
  <c r="M316" i="4"/>
  <c r="D316" i="4"/>
  <c r="F316" i="4"/>
  <c r="E316" i="4"/>
  <c r="C319" i="4"/>
  <c r="F319" i="4"/>
  <c r="D319" i="4"/>
  <c r="F322" i="4"/>
  <c r="H322" i="4"/>
  <c r="E327" i="4"/>
  <c r="J327" i="4"/>
  <c r="I329" i="4"/>
  <c r="G329" i="4"/>
  <c r="F402" i="4"/>
  <c r="L402" i="4"/>
  <c r="I402" i="4"/>
  <c r="G402" i="4"/>
  <c r="D402" i="4"/>
  <c r="D405" i="4"/>
  <c r="L405" i="4"/>
  <c r="J423" i="4"/>
  <c r="G423" i="4"/>
  <c r="D423" i="4"/>
  <c r="F423" i="4"/>
  <c r="L423" i="4"/>
  <c r="I423" i="4"/>
  <c r="M433" i="4"/>
  <c r="C433" i="4"/>
  <c r="E469" i="4"/>
  <c r="G469" i="4"/>
  <c r="L477" i="4"/>
  <c r="F477" i="4"/>
  <c r="J477" i="4"/>
  <c r="L504" i="4"/>
  <c r="E504" i="4"/>
  <c r="D504" i="4"/>
  <c r="M504" i="4"/>
  <c r="C504" i="4"/>
  <c r="D508" i="4"/>
  <c r="M508" i="4"/>
  <c r="C508" i="4"/>
  <c r="E508" i="4"/>
  <c r="J508" i="4"/>
  <c r="D511" i="4"/>
  <c r="C511" i="4"/>
  <c r="C518" i="4"/>
  <c r="L518" i="4"/>
  <c r="M539" i="4"/>
  <c r="G539" i="4"/>
  <c r="E539" i="4"/>
  <c r="J539" i="4"/>
  <c r="J18" i="4"/>
  <c r="I18" i="4"/>
  <c r="F54" i="4"/>
  <c r="G54" i="4"/>
  <c r="J62" i="4"/>
  <c r="L62" i="4"/>
  <c r="F94" i="4"/>
  <c r="I94" i="4"/>
  <c r="L154" i="4"/>
  <c r="J154" i="4"/>
  <c r="C158" i="4"/>
  <c r="I158" i="4"/>
  <c r="F158" i="4"/>
  <c r="D158" i="4"/>
  <c r="M158" i="4"/>
  <c r="E162" i="4"/>
  <c r="M162" i="4"/>
  <c r="H162" i="4"/>
  <c r="F166" i="4"/>
  <c r="D166" i="4"/>
  <c r="F186" i="4"/>
  <c r="I186" i="4"/>
  <c r="L186" i="4"/>
  <c r="G186" i="4"/>
  <c r="G190" i="4"/>
  <c r="F190" i="4"/>
  <c r="L190" i="4"/>
  <c r="M194" i="4"/>
  <c r="D194" i="4"/>
  <c r="J194" i="4"/>
  <c r="I194" i="4"/>
  <c r="G198" i="4"/>
  <c r="D198" i="4"/>
  <c r="I198" i="4"/>
  <c r="L198" i="4"/>
  <c r="J198" i="4"/>
  <c r="E198" i="4"/>
  <c r="L202" i="4"/>
  <c r="G202" i="4"/>
  <c r="F202" i="4"/>
  <c r="I202" i="4"/>
  <c r="I210" i="4"/>
  <c r="L210" i="4"/>
  <c r="H210" i="4"/>
  <c r="C210" i="4"/>
  <c r="F210" i="4"/>
  <c r="L214" i="4"/>
  <c r="D214" i="4"/>
  <c r="D218" i="4"/>
  <c r="F218" i="4"/>
  <c r="I218" i="4"/>
  <c r="L218" i="4"/>
  <c r="G218" i="4"/>
  <c r="J222" i="4"/>
  <c r="L222" i="4"/>
  <c r="H222" i="4"/>
  <c r="G226" i="4"/>
  <c r="J226" i="4"/>
  <c r="C226" i="4"/>
  <c r="F230" i="4"/>
  <c r="M230" i="4"/>
  <c r="C230" i="4"/>
  <c r="D230" i="4"/>
  <c r="I230" i="4"/>
  <c r="F234" i="4"/>
  <c r="D234" i="4"/>
  <c r="M234" i="4"/>
  <c r="L234" i="4"/>
  <c r="E234" i="4"/>
  <c r="J234" i="4"/>
  <c r="H234" i="4"/>
  <c r="H238" i="4"/>
  <c r="D238" i="4"/>
  <c r="C246" i="4"/>
  <c r="M246" i="4"/>
  <c r="G250" i="4"/>
  <c r="D250" i="4"/>
  <c r="J254" i="4"/>
  <c r="L254" i="4"/>
  <c r="E254" i="4"/>
  <c r="D254" i="4"/>
  <c r="F261" i="4"/>
  <c r="J261" i="4"/>
  <c r="L261" i="4"/>
  <c r="I261" i="4"/>
  <c r="D261" i="4"/>
  <c r="G261" i="4"/>
  <c r="L264" i="4"/>
  <c r="J264" i="4"/>
  <c r="C264" i="4"/>
  <c r="E264" i="4"/>
  <c r="H264" i="4"/>
  <c r="F272" i="4"/>
  <c r="J272" i="4"/>
  <c r="M334" i="4"/>
  <c r="G334" i="4"/>
  <c r="D344" i="4"/>
  <c r="L344" i="4"/>
  <c r="I344" i="4"/>
  <c r="L347" i="4"/>
  <c r="M347" i="4"/>
  <c r="F351" i="4"/>
  <c r="E351" i="4"/>
  <c r="J353" i="4"/>
  <c r="E353" i="4"/>
  <c r="G353" i="4"/>
  <c r="D353" i="4"/>
  <c r="J407" i="4"/>
  <c r="G407" i="4"/>
  <c r="D407" i="4"/>
  <c r="L407" i="4"/>
  <c r="I407" i="4"/>
  <c r="D410" i="4"/>
  <c r="J410" i="4"/>
  <c r="H454" i="4"/>
  <c r="G454" i="4"/>
  <c r="J526" i="4"/>
  <c r="E526" i="4"/>
  <c r="J545" i="4"/>
  <c r="L545" i="4"/>
  <c r="M558" i="4"/>
  <c r="J558" i="4"/>
  <c r="D572" i="4"/>
  <c r="H572" i="4"/>
  <c r="J572" i="4"/>
  <c r="M572" i="4"/>
  <c r="L572" i="4"/>
  <c r="J585" i="4"/>
  <c r="I585" i="4"/>
  <c r="C585" i="4"/>
  <c r="G585" i="4"/>
  <c r="M585" i="4"/>
  <c r="G609" i="4"/>
  <c r="M609" i="4"/>
  <c r="H609" i="4"/>
  <c r="E609" i="4"/>
  <c r="L609" i="4"/>
  <c r="F609" i="4"/>
  <c r="I606" i="4"/>
  <c r="I537" i="4"/>
  <c r="F539" i="4"/>
  <c r="C539" i="4"/>
  <c r="F469" i="4"/>
  <c r="G508" i="4"/>
  <c r="J504" i="4"/>
  <c r="H316" i="4"/>
  <c r="E423" i="4"/>
  <c r="I391" i="4"/>
  <c r="M327" i="4"/>
  <c r="I433" i="4"/>
  <c r="J322" i="4"/>
  <c r="E402" i="4"/>
  <c r="L469" i="4"/>
  <c r="E375" i="4"/>
  <c r="J375" i="4"/>
  <c r="G435" i="4"/>
  <c r="M435" i="4"/>
  <c r="H435" i="4"/>
  <c r="H493" i="4"/>
  <c r="F493" i="4"/>
  <c r="L493" i="4"/>
  <c r="H506" i="4"/>
  <c r="L506" i="4"/>
  <c r="E506" i="4"/>
  <c r="M506" i="4"/>
  <c r="C506" i="4"/>
  <c r="L541" i="4"/>
  <c r="G541" i="4"/>
  <c r="E541" i="4"/>
  <c r="J541" i="4"/>
  <c r="H570" i="4"/>
  <c r="C570" i="4"/>
  <c r="G570" i="4"/>
  <c r="M606" i="4"/>
  <c r="H606" i="4"/>
  <c r="E606" i="4"/>
  <c r="C606" i="4"/>
  <c r="F606" i="4"/>
  <c r="C317" i="4"/>
  <c r="F317" i="4"/>
  <c r="G317" i="4"/>
  <c r="I317" i="4"/>
  <c r="D317" i="4"/>
  <c r="M321" i="4"/>
  <c r="H321" i="4"/>
  <c r="G321" i="4"/>
  <c r="F321" i="4"/>
  <c r="E321" i="4"/>
  <c r="C371" i="4"/>
  <c r="M371" i="4"/>
  <c r="D371" i="4"/>
  <c r="E371" i="4"/>
  <c r="L371" i="4"/>
  <c r="C381" i="4"/>
  <c r="M381" i="4"/>
  <c r="H381" i="4"/>
  <c r="E381" i="4"/>
  <c r="C382" i="4"/>
  <c r="H382" i="4"/>
  <c r="E382" i="4"/>
  <c r="M382" i="4"/>
  <c r="J382" i="4"/>
  <c r="G382" i="4"/>
  <c r="F382" i="4"/>
  <c r="G406" i="4"/>
  <c r="D406" i="4"/>
  <c r="J406" i="4"/>
  <c r="J415" i="4"/>
  <c r="D415" i="4"/>
  <c r="G415" i="4"/>
  <c r="E415" i="4"/>
  <c r="F415" i="4"/>
  <c r="I437" i="4"/>
  <c r="L437" i="4"/>
  <c r="I466" i="4"/>
  <c r="F466" i="4"/>
  <c r="C471" i="4"/>
  <c r="I471" i="4"/>
  <c r="G471" i="4"/>
  <c r="F471" i="4"/>
  <c r="E471" i="4"/>
  <c r="H481" i="4"/>
  <c r="E481" i="4"/>
  <c r="F481" i="4"/>
  <c r="I481" i="4"/>
  <c r="E484" i="4"/>
  <c r="C484" i="4"/>
  <c r="M484" i="4"/>
  <c r="G484" i="4"/>
  <c r="G487" i="4"/>
  <c r="L487" i="4"/>
  <c r="M487" i="4"/>
  <c r="E487" i="4"/>
  <c r="H487" i="4"/>
  <c r="L490" i="4"/>
  <c r="D490" i="4"/>
  <c r="E490" i="4"/>
  <c r="M490" i="4"/>
  <c r="E492" i="4"/>
  <c r="H492" i="4"/>
  <c r="D492" i="4"/>
  <c r="M492" i="4"/>
  <c r="I517" i="4"/>
  <c r="G517" i="4"/>
  <c r="J517" i="4"/>
  <c r="M568" i="4"/>
  <c r="L568" i="4"/>
  <c r="I539" i="4"/>
  <c r="F504" i="4"/>
  <c r="D322" i="4"/>
  <c r="C435" i="4"/>
  <c r="C423" i="4"/>
  <c r="M322" i="4"/>
  <c r="C402" i="4"/>
  <c r="G464" i="4"/>
  <c r="M541" i="4"/>
  <c r="D329" i="4"/>
  <c r="G322" i="4"/>
  <c r="I206" i="4"/>
  <c r="M12" i="4"/>
  <c r="L12" i="4"/>
  <c r="D12" i="4"/>
  <c r="E12" i="4"/>
  <c r="H12" i="4"/>
  <c r="G12" i="4"/>
  <c r="I12" i="4"/>
  <c r="F12" i="4"/>
  <c r="D16" i="4"/>
  <c r="L16" i="4"/>
  <c r="M16" i="4"/>
  <c r="G20" i="4"/>
  <c r="J20" i="4"/>
  <c r="E20" i="4"/>
  <c r="E24" i="4"/>
  <c r="D24" i="4"/>
  <c r="C24" i="4"/>
  <c r="F24" i="4"/>
  <c r="M28" i="4"/>
  <c r="J28" i="4"/>
  <c r="L28" i="4"/>
  <c r="I28" i="4"/>
  <c r="D32" i="4"/>
  <c r="M32" i="4"/>
  <c r="I32" i="4"/>
  <c r="L36" i="4"/>
  <c r="M312" i="4"/>
  <c r="J312" i="4"/>
  <c r="I312" i="4"/>
  <c r="D314" i="4"/>
  <c r="J314" i="4"/>
  <c r="F328" i="4"/>
  <c r="D330" i="4"/>
  <c r="M330" i="4"/>
  <c r="L330" i="4"/>
  <c r="C330" i="4"/>
  <c r="H330" i="4"/>
  <c r="I330" i="4"/>
  <c r="F330" i="4"/>
  <c r="D337" i="4"/>
  <c r="I337" i="4"/>
  <c r="M337" i="4"/>
  <c r="F337" i="4"/>
  <c r="G337" i="4"/>
  <c r="E337" i="4"/>
  <c r="I340" i="4"/>
  <c r="M340" i="4"/>
  <c r="J349" i="4"/>
  <c r="D349" i="4"/>
  <c r="E349" i="4"/>
  <c r="H349" i="4"/>
  <c r="I349" i="4"/>
  <c r="C349" i="4"/>
  <c r="F349" i="4"/>
  <c r="C352" i="4"/>
  <c r="M352" i="4"/>
  <c r="H352" i="4"/>
  <c r="L352" i="4"/>
  <c r="G352" i="4"/>
  <c r="L411" i="4"/>
  <c r="I411" i="4"/>
  <c r="F411" i="4"/>
  <c r="J411" i="4"/>
  <c r="C411" i="4"/>
  <c r="M411" i="4"/>
  <c r="G414" i="4"/>
  <c r="D414" i="4"/>
  <c r="L444" i="4"/>
  <c r="I444" i="4"/>
  <c r="G444" i="4"/>
  <c r="J444" i="4"/>
  <c r="M444" i="4"/>
  <c r="H444" i="4"/>
  <c r="F444" i="4"/>
  <c r="M526" i="4"/>
  <c r="L526" i="4"/>
  <c r="C526" i="4"/>
  <c r="F526" i="4"/>
  <c r="I526" i="4"/>
  <c r="G530" i="4"/>
  <c r="I530" i="4"/>
  <c r="E530" i="4"/>
  <c r="D532" i="4"/>
  <c r="H532" i="4"/>
  <c r="G532" i="4"/>
  <c r="I532" i="4"/>
  <c r="C532" i="4"/>
  <c r="J532" i="4"/>
  <c r="E532" i="4"/>
  <c r="E595" i="4"/>
  <c r="M595" i="4"/>
  <c r="G39" i="4"/>
  <c r="J39" i="4"/>
  <c r="L39" i="4"/>
  <c r="D39" i="4"/>
  <c r="I79" i="4"/>
  <c r="F79" i="4"/>
  <c r="C79" i="4"/>
  <c r="L79" i="4"/>
  <c r="J79" i="4"/>
  <c r="E79" i="4"/>
  <c r="G79" i="4"/>
  <c r="D79" i="4"/>
  <c r="C83" i="4"/>
  <c r="M83" i="4"/>
  <c r="D83" i="4"/>
  <c r="E83" i="4"/>
  <c r="H83" i="4"/>
  <c r="G83" i="4"/>
  <c r="J83" i="4"/>
  <c r="I83" i="4"/>
  <c r="G103" i="4"/>
  <c r="L103" i="4"/>
  <c r="J103" i="4"/>
  <c r="C103" i="4"/>
  <c r="M103" i="4"/>
  <c r="D103" i="4"/>
  <c r="H103" i="4"/>
  <c r="F103" i="4"/>
  <c r="J107" i="4"/>
  <c r="E107" i="4"/>
  <c r="F127" i="4"/>
  <c r="G127" i="4"/>
  <c r="E159" i="4"/>
  <c r="H159" i="4"/>
  <c r="M159" i="4"/>
  <c r="F163" i="4"/>
  <c r="G163" i="4"/>
  <c r="E191" i="4"/>
  <c r="F191" i="4"/>
  <c r="C199" i="4"/>
  <c r="I199" i="4"/>
  <c r="E199" i="4"/>
  <c r="H199" i="4"/>
  <c r="C207" i="4"/>
  <c r="F207" i="4"/>
  <c r="D207" i="4"/>
  <c r="J211" i="4"/>
  <c r="M211" i="4"/>
  <c r="D215" i="4"/>
  <c r="E215" i="4"/>
  <c r="F227" i="4"/>
  <c r="E227" i="4"/>
  <c r="G227" i="4"/>
  <c r="J231" i="4"/>
  <c r="L231" i="4"/>
  <c r="F231" i="4"/>
  <c r="F239" i="4"/>
  <c r="E239" i="4"/>
  <c r="G239" i="4"/>
  <c r="H239" i="4"/>
  <c r="I239" i="4"/>
  <c r="J239" i="4"/>
  <c r="L239" i="4"/>
  <c r="C239" i="4"/>
  <c r="D239" i="4"/>
  <c r="E243" i="4"/>
  <c r="D243" i="4"/>
  <c r="H243" i="4"/>
  <c r="J247" i="4"/>
  <c r="L247" i="4"/>
  <c r="G251" i="4"/>
  <c r="M251" i="4"/>
  <c r="D255" i="4"/>
  <c r="G255" i="4"/>
  <c r="M259" i="4"/>
  <c r="L259" i="4"/>
  <c r="C269" i="4"/>
  <c r="G269" i="4"/>
  <c r="J269" i="4"/>
  <c r="M269" i="4"/>
  <c r="J277" i="4"/>
  <c r="H277" i="4"/>
  <c r="G277" i="4"/>
  <c r="F281" i="4"/>
  <c r="M281" i="4"/>
  <c r="D293" i="4"/>
  <c r="L293" i="4"/>
  <c r="F293" i="4"/>
  <c r="C293" i="4"/>
  <c r="G293" i="4"/>
  <c r="C297" i="4"/>
  <c r="J297" i="4"/>
  <c r="L301" i="4"/>
  <c r="I301" i="4"/>
  <c r="M305" i="4"/>
  <c r="I305" i="4"/>
  <c r="D309" i="4"/>
  <c r="F309" i="4"/>
  <c r="C309" i="4"/>
  <c r="J324" i="4"/>
  <c r="I324" i="4"/>
  <c r="F331" i="4"/>
  <c r="I331" i="4"/>
  <c r="M331" i="4"/>
  <c r="L331" i="4"/>
  <c r="H331" i="4"/>
  <c r="G331" i="4"/>
  <c r="I345" i="4"/>
  <c r="G345" i="4"/>
  <c r="I348" i="4"/>
  <c r="M348" i="4"/>
  <c r="E348" i="4"/>
  <c r="L348" i="4"/>
  <c r="H348" i="4"/>
  <c r="G348" i="4"/>
  <c r="J358" i="4"/>
  <c r="E358" i="4"/>
  <c r="I358" i="4"/>
  <c r="G358" i="4"/>
  <c r="J420" i="4"/>
  <c r="C420" i="4"/>
  <c r="M420" i="4"/>
  <c r="F420" i="4"/>
  <c r="G420" i="4"/>
  <c r="D420" i="4"/>
  <c r="G422" i="4"/>
  <c r="M422" i="4"/>
  <c r="D422" i="4"/>
  <c r="J422" i="4"/>
  <c r="C422" i="4"/>
  <c r="D459" i="4"/>
  <c r="E459" i="4"/>
  <c r="G462" i="4"/>
  <c r="C462" i="4"/>
  <c r="I468" i="4"/>
  <c r="M468" i="4"/>
  <c r="C468" i="4"/>
  <c r="M470" i="4"/>
  <c r="C470" i="4"/>
  <c r="L470" i="4"/>
  <c r="E473" i="4"/>
  <c r="J473" i="4"/>
  <c r="L480" i="4"/>
  <c r="G480" i="4"/>
  <c r="M483" i="4"/>
  <c r="I483" i="4"/>
  <c r="F483" i="4"/>
  <c r="L498" i="4"/>
  <c r="D498" i="4"/>
  <c r="J498" i="4"/>
  <c r="F498" i="4"/>
  <c r="E498" i="4"/>
  <c r="H498" i="4"/>
  <c r="M503" i="4"/>
  <c r="H503" i="4"/>
  <c r="D527" i="4"/>
  <c r="L527" i="4"/>
  <c r="E527" i="4"/>
  <c r="G527" i="4"/>
  <c r="J527" i="4"/>
  <c r="M544" i="4"/>
  <c r="D544" i="4"/>
  <c r="G544" i="4"/>
  <c r="E544" i="4"/>
  <c r="C544" i="4"/>
  <c r="J544" i="4"/>
  <c r="H548" i="4"/>
  <c r="J548" i="4"/>
  <c r="L548" i="4"/>
  <c r="E548" i="4"/>
  <c r="G548" i="4"/>
  <c r="M548" i="4"/>
  <c r="C548" i="4"/>
  <c r="F548" i="4"/>
  <c r="L551" i="4"/>
  <c r="D551" i="4"/>
  <c r="J551" i="4"/>
  <c r="M551" i="4"/>
  <c r="D554" i="4"/>
  <c r="M554" i="4"/>
  <c r="L554" i="4"/>
  <c r="G554" i="4"/>
  <c r="F554" i="4"/>
  <c r="D559" i="4"/>
  <c r="C559" i="4"/>
  <c r="L559" i="4"/>
  <c r="G559" i="4"/>
  <c r="H559" i="4"/>
  <c r="H608" i="4"/>
  <c r="I608" i="4"/>
  <c r="G611" i="4"/>
  <c r="J611" i="4"/>
  <c r="G526" i="4"/>
  <c r="D411" i="4"/>
  <c r="L349" i="4"/>
  <c r="E314" i="4"/>
  <c r="E393" i="4"/>
  <c r="E352" i="4"/>
  <c r="I595" i="4"/>
  <c r="D94" i="4"/>
  <c r="J330" i="4"/>
  <c r="J12" i="4"/>
  <c r="J42" i="4"/>
  <c r="L42" i="4"/>
  <c r="G42" i="4"/>
  <c r="D42" i="4"/>
  <c r="L46" i="4"/>
  <c r="J46" i="4"/>
  <c r="G46" i="4"/>
  <c r="H46" i="4"/>
  <c r="E46" i="4"/>
  <c r="C50" i="4"/>
  <c r="E50" i="4"/>
  <c r="M50" i="4"/>
  <c r="F50" i="4"/>
  <c r="I50" i="4"/>
  <c r="H50" i="4"/>
  <c r="H54" i="4"/>
  <c r="J54" i="4"/>
  <c r="D54" i="4"/>
  <c r="M54" i="4"/>
  <c r="C54" i="4"/>
  <c r="L54" i="4"/>
  <c r="E54" i="4"/>
  <c r="I54" i="4"/>
  <c r="G58" i="4"/>
  <c r="E58" i="4"/>
  <c r="J58" i="4"/>
  <c r="H58" i="4"/>
  <c r="D58" i="4"/>
  <c r="C58" i="4"/>
  <c r="F58" i="4"/>
  <c r="I58" i="4"/>
  <c r="C62" i="4"/>
  <c r="E62" i="4"/>
  <c r="M62" i="4"/>
  <c r="I62" i="4"/>
  <c r="F62" i="4"/>
  <c r="G62" i="4"/>
  <c r="D62" i="4"/>
  <c r="H62" i="4"/>
  <c r="I70" i="4"/>
  <c r="M70" i="4"/>
  <c r="H70" i="4"/>
  <c r="C70" i="4"/>
  <c r="J70" i="4"/>
  <c r="F70" i="4"/>
  <c r="G70" i="4"/>
  <c r="H82" i="4"/>
  <c r="C82" i="4"/>
  <c r="J82" i="4"/>
  <c r="L82" i="4"/>
  <c r="I82" i="4"/>
  <c r="D82" i="4"/>
  <c r="M82" i="4"/>
  <c r="E82" i="4"/>
  <c r="F82" i="4"/>
  <c r="J86" i="4"/>
  <c r="L86" i="4"/>
  <c r="E86" i="4"/>
  <c r="I86" i="4"/>
  <c r="H90" i="4"/>
  <c r="G90" i="4"/>
  <c r="M90" i="4"/>
  <c r="L90" i="4"/>
  <c r="M106" i="4"/>
  <c r="D106" i="4"/>
  <c r="L106" i="4"/>
  <c r="H106" i="4"/>
  <c r="I106" i="4"/>
  <c r="M110" i="4"/>
  <c r="C110" i="4"/>
  <c r="I110" i="4"/>
  <c r="F110" i="4"/>
  <c r="G110" i="4"/>
  <c r="J110" i="4"/>
  <c r="E110" i="4"/>
  <c r="D114" i="4"/>
  <c r="C114" i="4"/>
  <c r="I114" i="4"/>
  <c r="E114" i="4"/>
  <c r="F114" i="4"/>
  <c r="M114" i="4"/>
  <c r="H118" i="4"/>
  <c r="C118" i="4"/>
  <c r="J118" i="4"/>
  <c r="L118" i="4"/>
  <c r="J130" i="4"/>
  <c r="E130" i="4"/>
  <c r="L134" i="4"/>
  <c r="C134" i="4"/>
  <c r="J362" i="4"/>
  <c r="M362" i="4"/>
  <c r="D388" i="4"/>
  <c r="J388" i="4"/>
  <c r="G395" i="4"/>
  <c r="D395" i="4"/>
  <c r="H395" i="4"/>
  <c r="E395" i="4"/>
  <c r="C395" i="4"/>
  <c r="I395" i="4"/>
  <c r="F395" i="4"/>
  <c r="F366" i="4"/>
  <c r="H366" i="4"/>
  <c r="D366" i="4"/>
  <c r="M366" i="4"/>
  <c r="C366" i="4"/>
  <c r="I366" i="4"/>
  <c r="L366" i="4"/>
  <c r="G366" i="4"/>
  <c r="D398" i="4"/>
  <c r="G398" i="4"/>
  <c r="G404" i="4"/>
  <c r="D404" i="4"/>
  <c r="H404" i="4"/>
  <c r="E404" i="4"/>
  <c r="D312" i="4"/>
  <c r="G411" i="4"/>
  <c r="I362" i="4"/>
  <c r="C362" i="4"/>
  <c r="E444" i="4"/>
  <c r="L70" i="4"/>
  <c r="I24" i="4"/>
  <c r="E70" i="4"/>
  <c r="D110" i="4"/>
  <c r="F86" i="4"/>
  <c r="D70" i="4"/>
  <c r="H86" i="4"/>
  <c r="D15" i="4"/>
  <c r="J15" i="4"/>
  <c r="I15" i="4"/>
  <c r="G23" i="4"/>
  <c r="H23" i="4"/>
  <c r="F31" i="4"/>
  <c r="G31" i="4"/>
  <c r="I57" i="4"/>
  <c r="J57" i="4"/>
  <c r="D57" i="4"/>
  <c r="H61" i="4"/>
  <c r="J61" i="4"/>
  <c r="C61" i="4"/>
  <c r="M61" i="4"/>
  <c r="G61" i="4"/>
  <c r="L65" i="4"/>
  <c r="I65" i="4"/>
  <c r="J69" i="4"/>
  <c r="C69" i="4"/>
  <c r="G73" i="4"/>
  <c r="H73" i="4"/>
  <c r="J73" i="4"/>
  <c r="M73" i="4"/>
  <c r="E73" i="4"/>
  <c r="I85" i="4"/>
  <c r="D85" i="4"/>
  <c r="C85" i="4"/>
  <c r="M85" i="4"/>
  <c r="G85" i="4"/>
  <c r="E89" i="4"/>
  <c r="D89" i="4"/>
  <c r="F93" i="4"/>
  <c r="H97" i="4"/>
  <c r="C97" i="4"/>
  <c r="M97" i="4"/>
  <c r="E97" i="4"/>
  <c r="L97" i="4"/>
  <c r="J101" i="4"/>
  <c r="L101" i="4"/>
  <c r="M157" i="4"/>
  <c r="I157" i="4"/>
  <c r="C322" i="4"/>
  <c r="I322" i="4"/>
  <c r="L322" i="4"/>
  <c r="E322" i="4"/>
  <c r="J334" i="4"/>
  <c r="E334" i="4"/>
  <c r="C353" i="4"/>
  <c r="I353" i="4"/>
  <c r="F353" i="4"/>
  <c r="M353" i="4"/>
  <c r="H401" i="4"/>
  <c r="G401" i="4"/>
  <c r="E417" i="4"/>
  <c r="I417" i="4"/>
  <c r="J437" i="4"/>
  <c r="F437" i="4"/>
  <c r="C437" i="4"/>
  <c r="M437" i="4"/>
  <c r="G437" i="4"/>
  <c r="D437" i="4"/>
  <c r="D469" i="4"/>
  <c r="M469" i="4"/>
  <c r="I469" i="4"/>
  <c r="C469" i="4"/>
  <c r="H469" i="4"/>
  <c r="H477" i="4"/>
  <c r="E477" i="4"/>
  <c r="G477" i="4"/>
  <c r="D477" i="4"/>
  <c r="M477" i="4"/>
  <c r="L502" i="4"/>
  <c r="J502" i="4"/>
  <c r="L517" i="4"/>
  <c r="D517" i="4"/>
  <c r="D535" i="4"/>
  <c r="M535" i="4"/>
  <c r="L535" i="4"/>
  <c r="J550" i="4"/>
  <c r="L565" i="4"/>
  <c r="C565" i="4"/>
  <c r="D568" i="4"/>
  <c r="H568" i="4"/>
  <c r="G568" i="4"/>
  <c r="C568" i="4"/>
  <c r="D576" i="4"/>
  <c r="M576" i="4"/>
  <c r="L576" i="4"/>
  <c r="H576" i="4"/>
  <c r="G576" i="4"/>
  <c r="L579" i="4"/>
  <c r="I579" i="4"/>
  <c r="G579" i="4"/>
  <c r="J579" i="4"/>
  <c r="M579" i="4"/>
  <c r="J76" i="4"/>
  <c r="C76" i="4"/>
  <c r="M76" i="4"/>
  <c r="E76" i="4"/>
  <c r="G76" i="4"/>
  <c r="L76" i="4"/>
  <c r="I80" i="4"/>
  <c r="E100" i="4"/>
  <c r="C100" i="4"/>
  <c r="J100" i="4"/>
  <c r="F100" i="4"/>
  <c r="G100" i="4"/>
  <c r="I100" i="4"/>
  <c r="F152" i="4"/>
  <c r="J152" i="4"/>
  <c r="C232" i="4"/>
  <c r="D232" i="4"/>
  <c r="C236" i="4"/>
  <c r="E236" i="4"/>
  <c r="I236" i="4"/>
  <c r="D240" i="4"/>
  <c r="C240" i="4"/>
  <c r="C244" i="4"/>
  <c r="L244" i="4"/>
  <c r="D244" i="4"/>
  <c r="H244" i="4"/>
  <c r="E244" i="4"/>
  <c r="J338" i="4"/>
  <c r="C341" i="4"/>
  <c r="M341" i="4"/>
  <c r="D341" i="4"/>
  <c r="D367" i="4"/>
  <c r="I367" i="4"/>
  <c r="M367" i="4"/>
  <c r="C369" i="4"/>
  <c r="E369" i="4"/>
  <c r="F369" i="4"/>
  <c r="I369" i="4"/>
  <c r="L378" i="4"/>
  <c r="E378" i="4"/>
  <c r="J424" i="4"/>
  <c r="F424" i="4"/>
  <c r="J430" i="4"/>
  <c r="E430" i="4"/>
  <c r="L441" i="4"/>
  <c r="C441" i="4"/>
  <c r="M485" i="4"/>
  <c r="C485" i="4"/>
  <c r="J494" i="4"/>
  <c r="G494" i="4"/>
  <c r="C494" i="4"/>
  <c r="D523" i="4"/>
  <c r="L523" i="4"/>
  <c r="M582" i="4"/>
  <c r="D582" i="4"/>
  <c r="J582" i="4"/>
  <c r="I582" i="4"/>
  <c r="E582" i="4"/>
  <c r="J592" i="4"/>
  <c r="M592" i="4"/>
  <c r="H158" i="4"/>
  <c r="G504" i="4"/>
  <c r="C119" i="4"/>
  <c r="L119" i="4"/>
  <c r="J119" i="4"/>
  <c r="M119" i="4"/>
  <c r="D119" i="4"/>
  <c r="F119" i="4"/>
  <c r="E119" i="4"/>
  <c r="G119" i="4"/>
  <c r="H119" i="4"/>
  <c r="E123" i="4"/>
  <c r="H123" i="4"/>
  <c r="J123" i="4"/>
  <c r="M123" i="4"/>
  <c r="F123" i="4"/>
  <c r="L123" i="4"/>
  <c r="E127" i="4"/>
  <c r="M127" i="4"/>
  <c r="J127" i="4"/>
  <c r="E131" i="4"/>
  <c r="F131" i="4"/>
  <c r="D131" i="4"/>
  <c r="G131" i="4"/>
  <c r="G135" i="4"/>
  <c r="D135" i="4"/>
  <c r="I135" i="4"/>
  <c r="L135" i="4"/>
  <c r="C135" i="4"/>
  <c r="L138" i="4"/>
  <c r="C138" i="4"/>
  <c r="M138" i="4"/>
  <c r="F138" i="4"/>
  <c r="D145" i="4"/>
  <c r="C145" i="4"/>
  <c r="G145" i="4"/>
  <c r="H145" i="4"/>
  <c r="M145" i="4"/>
  <c r="I145" i="4"/>
  <c r="D149" i="4"/>
  <c r="C153" i="4"/>
  <c r="D153" i="4"/>
  <c r="H153" i="4"/>
  <c r="M153" i="4"/>
  <c r="J157" i="4"/>
  <c r="E157" i="4"/>
  <c r="F157" i="4"/>
  <c r="J160" i="4"/>
  <c r="M160" i="4"/>
  <c r="C160" i="4"/>
  <c r="G160" i="4"/>
  <c r="D160" i="4"/>
  <c r="E160" i="4"/>
  <c r="F160" i="4"/>
  <c r="I160" i="4"/>
  <c r="H168" i="4"/>
  <c r="G168" i="4"/>
  <c r="I168" i="4"/>
  <c r="D168" i="4"/>
  <c r="E168" i="4"/>
  <c r="F168" i="4"/>
  <c r="M168" i="4"/>
  <c r="J168" i="4"/>
  <c r="L168" i="4"/>
  <c r="C168" i="4"/>
  <c r="G172" i="4"/>
  <c r="I172" i="4"/>
  <c r="F172" i="4"/>
  <c r="D172" i="4"/>
  <c r="C172" i="4"/>
  <c r="J172" i="4"/>
  <c r="M172" i="4"/>
  <c r="E172" i="4"/>
  <c r="L172" i="4"/>
  <c r="H172" i="4"/>
  <c r="L176" i="4"/>
  <c r="G176" i="4"/>
  <c r="M176" i="4"/>
  <c r="J176" i="4"/>
  <c r="E176" i="4"/>
  <c r="I176" i="4"/>
  <c r="D176" i="4"/>
  <c r="G180" i="4"/>
  <c r="E180" i="4"/>
  <c r="J180" i="4"/>
  <c r="I180" i="4"/>
  <c r="F180" i="4"/>
  <c r="L180" i="4"/>
  <c r="C180" i="4"/>
  <c r="M180" i="4"/>
  <c r="D180" i="4"/>
  <c r="F184" i="4"/>
  <c r="G184" i="4"/>
  <c r="D184" i="4"/>
  <c r="I184" i="4"/>
  <c r="L184" i="4"/>
  <c r="J184" i="4"/>
  <c r="H184" i="4"/>
  <c r="C184" i="4"/>
  <c r="M188" i="4"/>
  <c r="L188" i="4"/>
  <c r="G188" i="4"/>
  <c r="F188" i="4"/>
  <c r="D188" i="4"/>
  <c r="J188" i="4"/>
  <c r="I188" i="4"/>
  <c r="F192" i="4"/>
  <c r="D192" i="4"/>
  <c r="C192" i="4"/>
  <c r="H192" i="4"/>
  <c r="G192" i="4"/>
  <c r="J192" i="4"/>
  <c r="I192" i="4"/>
  <c r="L192" i="4"/>
  <c r="E196" i="4"/>
  <c r="G196" i="4"/>
  <c r="F196" i="4"/>
  <c r="D196" i="4"/>
  <c r="J196" i="4"/>
  <c r="I196" i="4"/>
  <c r="M196" i="4"/>
  <c r="H196" i="4"/>
  <c r="H204" i="4"/>
  <c r="G204" i="4"/>
  <c r="F204" i="4"/>
  <c r="C204" i="4"/>
  <c r="I204" i="4"/>
  <c r="E204" i="4"/>
  <c r="L204" i="4"/>
  <c r="J204" i="4"/>
  <c r="C208" i="4"/>
  <c r="I208" i="4"/>
  <c r="D208" i="4"/>
  <c r="D212" i="4"/>
  <c r="M212" i="4"/>
  <c r="C212" i="4"/>
  <c r="D216" i="4"/>
  <c r="H216" i="4"/>
  <c r="J216" i="4"/>
  <c r="M216" i="4"/>
  <c r="H220" i="4"/>
  <c r="J220" i="4"/>
  <c r="M220" i="4"/>
  <c r="I224" i="4"/>
  <c r="L224" i="4"/>
  <c r="F224" i="4"/>
  <c r="C224" i="4"/>
  <c r="H224" i="4"/>
  <c r="M224" i="4"/>
  <c r="H248" i="4"/>
  <c r="F248" i="4"/>
  <c r="C248" i="4"/>
  <c r="G248" i="4"/>
  <c r="M248" i="4"/>
  <c r="E248" i="4"/>
  <c r="L248" i="4"/>
  <c r="J248" i="4"/>
  <c r="D252" i="4"/>
  <c r="F252" i="4"/>
  <c r="E252" i="4"/>
  <c r="C252" i="4"/>
  <c r="I252" i="4"/>
  <c r="G256" i="4"/>
  <c r="C256" i="4"/>
  <c r="E256" i="4"/>
  <c r="D266" i="4"/>
  <c r="F266" i="4"/>
  <c r="I266" i="4"/>
  <c r="G274" i="4"/>
  <c r="C274" i="4"/>
  <c r="C278" i="4"/>
  <c r="J278" i="4"/>
  <c r="F278" i="4"/>
  <c r="C286" i="4"/>
  <c r="I286" i="4"/>
  <c r="H294" i="4"/>
  <c r="F294" i="4"/>
  <c r="I294" i="4"/>
  <c r="M298" i="4"/>
  <c r="I298" i="4"/>
  <c r="D298" i="4"/>
  <c r="G302" i="4"/>
  <c r="I302" i="4"/>
  <c r="E306" i="4"/>
  <c r="F306" i="4"/>
  <c r="I306" i="4"/>
  <c r="J310" i="4"/>
  <c r="F310" i="4"/>
  <c r="M310" i="4"/>
  <c r="D372" i="4"/>
  <c r="J372" i="4"/>
  <c r="F372" i="4"/>
  <c r="C372" i="4"/>
  <c r="H372" i="4"/>
  <c r="E372" i="4"/>
  <c r="I372" i="4"/>
  <c r="L372" i="4"/>
  <c r="J447" i="4"/>
  <c r="M447" i="4"/>
  <c r="G447" i="4"/>
  <c r="H447" i="4"/>
  <c r="F447" i="4"/>
  <c r="I447" i="4"/>
  <c r="C447" i="4"/>
  <c r="L452" i="4"/>
  <c r="D454" i="4"/>
  <c r="J454" i="4"/>
  <c r="L454" i="4"/>
  <c r="C454" i="4"/>
  <c r="E454" i="4"/>
  <c r="F454" i="4"/>
  <c r="I454" i="4"/>
  <c r="M454" i="4"/>
  <c r="L363" i="4"/>
  <c r="G429" i="4"/>
  <c r="L421" i="4"/>
  <c r="H390" i="4"/>
  <c r="H375" i="4"/>
  <c r="J34" i="4"/>
  <c r="J390" i="4"/>
  <c r="I373" i="4"/>
  <c r="D204" i="4"/>
  <c r="H212" i="4"/>
  <c r="G141" i="4"/>
  <c r="C176" i="4"/>
  <c r="C131" i="4"/>
  <c r="H160" i="4"/>
  <c r="E224" i="4"/>
  <c r="E188" i="4"/>
  <c r="M184" i="4"/>
  <c r="M204" i="4"/>
  <c r="M192" i="4"/>
  <c r="I119" i="4"/>
  <c r="D14" i="4"/>
  <c r="J14" i="4"/>
  <c r="C14" i="4"/>
  <c r="H14" i="4"/>
  <c r="L14" i="4"/>
  <c r="G14" i="4"/>
  <c r="I14" i="4"/>
  <c r="M14" i="4"/>
  <c r="E14" i="4"/>
  <c r="H18" i="4"/>
  <c r="L18" i="4"/>
  <c r="G18" i="4"/>
  <c r="D18" i="4"/>
  <c r="M18" i="4"/>
  <c r="F18" i="4"/>
  <c r="E18" i="4"/>
  <c r="C18" i="4"/>
  <c r="D22" i="4"/>
  <c r="J22" i="4"/>
  <c r="C22" i="4"/>
  <c r="H22" i="4"/>
  <c r="L22" i="4"/>
  <c r="G22" i="4"/>
  <c r="I22" i="4"/>
  <c r="M22" i="4"/>
  <c r="E22" i="4"/>
  <c r="L26" i="4"/>
  <c r="G26" i="4"/>
  <c r="J26" i="4"/>
  <c r="I26" i="4"/>
  <c r="D26" i="4"/>
  <c r="C26" i="4"/>
  <c r="F26" i="4"/>
  <c r="H26" i="4"/>
  <c r="E26" i="4"/>
  <c r="D30" i="4"/>
  <c r="J30" i="4"/>
  <c r="C30" i="4"/>
  <c r="H30" i="4"/>
  <c r="L30" i="4"/>
  <c r="G30" i="4"/>
  <c r="I30" i="4"/>
  <c r="M30" i="4"/>
  <c r="E30" i="4"/>
  <c r="H34" i="4"/>
  <c r="L34" i="4"/>
  <c r="G34" i="4"/>
  <c r="M34" i="4"/>
  <c r="D34" i="4"/>
  <c r="F34" i="4"/>
  <c r="E34" i="4"/>
  <c r="C34" i="4"/>
  <c r="J38" i="4"/>
  <c r="C38" i="4"/>
  <c r="D38" i="4"/>
  <c r="L38" i="4"/>
  <c r="G38" i="4"/>
  <c r="H38" i="4"/>
  <c r="I38" i="4"/>
  <c r="M38" i="4"/>
  <c r="E38" i="4"/>
  <c r="G41" i="4"/>
  <c r="H41" i="4"/>
  <c r="E41" i="4"/>
  <c r="L41" i="4"/>
  <c r="I41" i="4"/>
  <c r="C41" i="4"/>
  <c r="M41" i="4"/>
  <c r="J41" i="4"/>
  <c r="F41" i="4"/>
  <c r="J44" i="4"/>
  <c r="H44" i="4"/>
  <c r="G44" i="4"/>
  <c r="F44" i="4"/>
  <c r="D44" i="4"/>
  <c r="C44" i="4"/>
  <c r="M44" i="4"/>
  <c r="I44" i="4"/>
  <c r="F52" i="4"/>
  <c r="J52" i="4"/>
  <c r="J56" i="4"/>
  <c r="I56" i="4"/>
  <c r="C60" i="4"/>
  <c r="F60" i="4"/>
  <c r="L60" i="4"/>
  <c r="G60" i="4"/>
  <c r="E64" i="4"/>
  <c r="H64" i="4"/>
  <c r="F64" i="4"/>
  <c r="L64" i="4"/>
  <c r="J64" i="4"/>
  <c r="M64" i="4"/>
  <c r="C68" i="4"/>
  <c r="M68" i="4"/>
  <c r="J72" i="4"/>
  <c r="C72" i="4"/>
  <c r="G72" i="4"/>
  <c r="E72" i="4"/>
  <c r="L72" i="4"/>
  <c r="H72" i="4"/>
  <c r="M72" i="4"/>
  <c r="F88" i="4"/>
  <c r="H88" i="4"/>
  <c r="D88" i="4"/>
  <c r="E88" i="4"/>
  <c r="M88" i="4"/>
  <c r="I88" i="4"/>
  <c r="J88" i="4"/>
  <c r="C88" i="4"/>
  <c r="L88" i="4"/>
  <c r="I333" i="4"/>
  <c r="H333" i="4"/>
  <c r="L339" i="4"/>
  <c r="E339" i="4"/>
  <c r="M339" i="4"/>
  <c r="H342" i="4"/>
  <c r="C342" i="4"/>
  <c r="I342" i="4"/>
  <c r="J342" i="4"/>
  <c r="M342" i="4"/>
  <c r="L342" i="4"/>
  <c r="E342" i="4"/>
  <c r="G342" i="4"/>
  <c r="F363" i="4"/>
  <c r="H363" i="4"/>
  <c r="D363" i="4"/>
  <c r="E363" i="4"/>
  <c r="C363" i="4"/>
  <c r="M363" i="4"/>
  <c r="G363" i="4"/>
  <c r="J373" i="4"/>
  <c r="F373" i="4"/>
  <c r="G373" i="4"/>
  <c r="D373" i="4"/>
  <c r="E373" i="4"/>
  <c r="M373" i="4"/>
  <c r="H373" i="4"/>
  <c r="L373" i="4"/>
  <c r="C375" i="4"/>
  <c r="M375" i="4"/>
  <c r="D375" i="4"/>
  <c r="G375" i="4"/>
  <c r="F375" i="4"/>
  <c r="L375" i="4"/>
  <c r="I375" i="4"/>
  <c r="C383" i="4"/>
  <c r="L383" i="4"/>
  <c r="I383" i="4"/>
  <c r="J383" i="4"/>
  <c r="M383" i="4"/>
  <c r="G383" i="4"/>
  <c r="F383" i="4"/>
  <c r="H383" i="4"/>
  <c r="E383" i="4"/>
  <c r="F390" i="4"/>
  <c r="C390" i="4"/>
  <c r="M390" i="4"/>
  <c r="G390" i="4"/>
  <c r="D390" i="4"/>
  <c r="L390" i="4"/>
  <c r="I390" i="4"/>
  <c r="E392" i="4"/>
  <c r="M392" i="4"/>
  <c r="D394" i="4"/>
  <c r="G394" i="4"/>
  <c r="G403" i="4"/>
  <c r="I403" i="4"/>
  <c r="L403" i="4"/>
  <c r="J408" i="4"/>
  <c r="F408" i="4"/>
  <c r="H408" i="4"/>
  <c r="E408" i="4"/>
  <c r="L408" i="4"/>
  <c r="I408" i="4"/>
  <c r="M408" i="4"/>
  <c r="C408" i="4"/>
  <c r="D413" i="4"/>
  <c r="H413" i="4"/>
  <c r="J419" i="4"/>
  <c r="C419" i="4"/>
  <c r="M419" i="4"/>
  <c r="F419" i="4"/>
  <c r="G419" i="4"/>
  <c r="D419" i="4"/>
  <c r="E419" i="4"/>
  <c r="H419" i="4"/>
  <c r="C421" i="4"/>
  <c r="M421" i="4"/>
  <c r="G421" i="4"/>
  <c r="D421" i="4"/>
  <c r="E421" i="4"/>
  <c r="H421" i="4"/>
  <c r="D426" i="4"/>
  <c r="C426" i="4"/>
  <c r="H427" i="4"/>
  <c r="D427" i="4"/>
  <c r="J429" i="4"/>
  <c r="H429" i="4"/>
  <c r="E429" i="4"/>
  <c r="L429" i="4"/>
  <c r="I429" i="4"/>
  <c r="C429" i="4"/>
  <c r="M429" i="4"/>
  <c r="L431" i="4"/>
  <c r="F431" i="4"/>
  <c r="F440" i="4"/>
  <c r="L440" i="4"/>
  <c r="I440" i="4"/>
  <c r="C440" i="4"/>
  <c r="M440" i="4"/>
  <c r="J440" i="4"/>
  <c r="D440" i="4"/>
  <c r="G440" i="4"/>
  <c r="H446" i="4"/>
  <c r="J446" i="4"/>
  <c r="F446" i="4"/>
  <c r="E446" i="4"/>
  <c r="I446" i="4"/>
  <c r="H491" i="4"/>
  <c r="F491" i="4"/>
  <c r="L501" i="4"/>
  <c r="J501" i="4"/>
  <c r="I501" i="4"/>
  <c r="F501" i="4"/>
  <c r="F518" i="4"/>
  <c r="G518" i="4"/>
  <c r="J518" i="4"/>
  <c r="I518" i="4"/>
  <c r="I520" i="4"/>
  <c r="D520" i="4"/>
  <c r="J520" i="4"/>
  <c r="C575" i="4"/>
  <c r="L575" i="4"/>
  <c r="G575" i="4"/>
  <c r="M575" i="4"/>
  <c r="F575" i="4"/>
  <c r="E578" i="4"/>
  <c r="H578" i="4"/>
  <c r="L578" i="4"/>
  <c r="G578" i="4"/>
  <c r="L590" i="4"/>
  <c r="H590" i="4"/>
  <c r="E590" i="4"/>
  <c r="M590" i="4"/>
  <c r="D590" i="4"/>
  <c r="F590" i="4"/>
  <c r="C590" i="4"/>
  <c r="G590" i="4"/>
  <c r="E91" i="4"/>
  <c r="H91" i="4"/>
  <c r="G91" i="4"/>
  <c r="J91" i="4"/>
  <c r="M91" i="4"/>
  <c r="C91" i="4"/>
  <c r="L91" i="4"/>
  <c r="F91" i="4"/>
  <c r="E95" i="4"/>
  <c r="I95" i="4"/>
  <c r="F95" i="4"/>
  <c r="H95" i="4"/>
  <c r="G99" i="4"/>
  <c r="D99" i="4"/>
  <c r="L99" i="4"/>
  <c r="H99" i="4"/>
  <c r="G102" i="4"/>
  <c r="J102" i="4"/>
  <c r="E102" i="4"/>
  <c r="H102" i="4"/>
  <c r="H105" i="4"/>
  <c r="L105" i="4"/>
  <c r="E105" i="4"/>
  <c r="D105" i="4"/>
  <c r="F105" i="4"/>
  <c r="C108" i="4"/>
  <c r="L108" i="4"/>
  <c r="G108" i="4"/>
  <c r="G116" i="4"/>
  <c r="E116" i="4"/>
  <c r="D116" i="4"/>
  <c r="I116" i="4"/>
  <c r="H116" i="4"/>
  <c r="M116" i="4"/>
  <c r="F116" i="4"/>
  <c r="L116" i="4"/>
  <c r="J116" i="4"/>
  <c r="E518" i="4"/>
  <c r="E440" i="4"/>
  <c r="G408" i="4"/>
  <c r="J363" i="4"/>
  <c r="I590" i="4"/>
  <c r="D446" i="4"/>
  <c r="H138" i="4"/>
  <c r="C188" i="4"/>
  <c r="I248" i="4"/>
  <c r="G224" i="4"/>
  <c r="I123" i="4"/>
  <c r="M26" i="4"/>
  <c r="F22" i="4"/>
  <c r="C196" i="4"/>
  <c r="I216" i="4"/>
  <c r="G153" i="4"/>
  <c r="M313" i="4"/>
  <c r="D313" i="4"/>
  <c r="C344" i="4"/>
  <c r="F344" i="4"/>
  <c r="H344" i="4"/>
  <c r="M344" i="4"/>
  <c r="J346" i="4"/>
  <c r="H346" i="4"/>
  <c r="E346" i="4"/>
  <c r="F346" i="4"/>
  <c r="I346" i="4"/>
  <c r="J350" i="4"/>
  <c r="M350" i="4"/>
  <c r="L350" i="4"/>
  <c r="G350" i="4"/>
  <c r="F354" i="4"/>
  <c r="H354" i="4"/>
  <c r="C354" i="4"/>
  <c r="E354" i="4"/>
  <c r="J354" i="4"/>
  <c r="I354" i="4"/>
  <c r="E368" i="4"/>
  <c r="M368" i="4"/>
  <c r="G368" i="4"/>
  <c r="H370" i="4"/>
  <c r="F370" i="4"/>
  <c r="J370" i="4"/>
  <c r="M370" i="4"/>
  <c r="L370" i="4"/>
  <c r="G434" i="4"/>
  <c r="J449" i="4"/>
  <c r="M459" i="4"/>
  <c r="H464" i="4"/>
  <c r="C464" i="4"/>
  <c r="L464" i="4"/>
  <c r="F464" i="4"/>
  <c r="H485" i="4"/>
  <c r="J485" i="4"/>
  <c r="L485" i="4"/>
  <c r="F485" i="4"/>
  <c r="E485" i="4"/>
  <c r="G485" i="4"/>
  <c r="L489" i="4"/>
  <c r="I489" i="4"/>
  <c r="H489" i="4"/>
  <c r="I493" i="4"/>
  <c r="G493" i="4"/>
  <c r="E555" i="4"/>
  <c r="M555" i="4"/>
  <c r="H555" i="4"/>
  <c r="L555" i="4"/>
  <c r="F555" i="4"/>
  <c r="F98" i="4"/>
  <c r="F101" i="4"/>
  <c r="I47" i="4"/>
  <c r="F47" i="4"/>
  <c r="G47" i="4"/>
  <c r="L47" i="4"/>
  <c r="J47" i="4"/>
  <c r="H47" i="4"/>
  <c r="M47" i="4"/>
  <c r="E51" i="4"/>
  <c r="F51" i="4"/>
  <c r="J51" i="4"/>
  <c r="C51" i="4"/>
  <c r="I51" i="4"/>
  <c r="E55" i="4"/>
  <c r="I55" i="4"/>
  <c r="H55" i="4"/>
  <c r="C59" i="4"/>
  <c r="G59" i="4"/>
  <c r="J59" i="4"/>
  <c r="L59" i="4"/>
  <c r="G63" i="4"/>
  <c r="E63" i="4"/>
  <c r="I63" i="4"/>
  <c r="F63" i="4"/>
  <c r="L63" i="4"/>
  <c r="D63" i="4"/>
  <c r="M63" i="4"/>
  <c r="G67" i="4"/>
  <c r="J67" i="4"/>
  <c r="M67" i="4"/>
  <c r="I67" i="4"/>
  <c r="L67" i="4"/>
  <c r="H67" i="4"/>
  <c r="I71" i="4"/>
  <c r="F71" i="4"/>
  <c r="L71" i="4"/>
  <c r="J71" i="4"/>
  <c r="H71" i="4"/>
  <c r="M71" i="4"/>
  <c r="J75" i="4"/>
  <c r="D75" i="4"/>
  <c r="H75" i="4"/>
  <c r="M75" i="4"/>
  <c r="E75" i="4"/>
  <c r="F75" i="4"/>
  <c r="G78" i="4"/>
  <c r="H78" i="4"/>
  <c r="J78" i="4"/>
  <c r="E78" i="4"/>
  <c r="F78" i="4"/>
  <c r="L78" i="4"/>
  <c r="I78" i="4"/>
  <c r="G81" i="4"/>
  <c r="J81" i="4"/>
  <c r="C81" i="4"/>
  <c r="D81" i="4"/>
  <c r="F81" i="4"/>
  <c r="H81" i="4"/>
  <c r="E81" i="4"/>
  <c r="I84" i="4"/>
  <c r="C84" i="4"/>
  <c r="G84" i="4"/>
  <c r="D84" i="4"/>
  <c r="F84" i="4"/>
  <c r="E87" i="4"/>
  <c r="L87" i="4"/>
  <c r="H87" i="4"/>
  <c r="L94" i="4"/>
  <c r="G94" i="4"/>
  <c r="G104" i="4"/>
  <c r="H104" i="4"/>
  <c r="M104" i="4"/>
  <c r="L107" i="4"/>
  <c r="H107" i="4"/>
  <c r="E111" i="4"/>
  <c r="D111" i="4"/>
  <c r="G111" i="4"/>
  <c r="F115" i="4"/>
  <c r="D126" i="4"/>
  <c r="M126" i="4"/>
  <c r="J126" i="4"/>
  <c r="F130" i="4"/>
  <c r="L130" i="4"/>
  <c r="M130" i="4"/>
  <c r="F134" i="4"/>
  <c r="D134" i="4"/>
  <c r="E134" i="4"/>
  <c r="G137" i="4"/>
  <c r="I137" i="4"/>
  <c r="D137" i="4"/>
  <c r="L148" i="4"/>
  <c r="I148" i="4"/>
  <c r="G148" i="4"/>
  <c r="M148" i="4"/>
  <c r="H156" i="4"/>
  <c r="F156" i="4"/>
  <c r="M163" i="4"/>
  <c r="I163" i="4"/>
  <c r="J163" i="4"/>
  <c r="L171" i="4"/>
  <c r="I171" i="4"/>
  <c r="J179" i="4"/>
  <c r="L179" i="4"/>
  <c r="C179" i="4"/>
  <c r="E179" i="4"/>
  <c r="C183" i="4"/>
  <c r="G183" i="4"/>
  <c r="M183" i="4"/>
  <c r="G187" i="4"/>
  <c r="D187" i="4"/>
  <c r="L187" i="4"/>
  <c r="H187" i="4"/>
  <c r="F187" i="4"/>
  <c r="E187" i="4"/>
  <c r="I187" i="4"/>
  <c r="J187" i="4"/>
  <c r="H191" i="4"/>
  <c r="I191" i="4"/>
  <c r="M191" i="4"/>
  <c r="L191" i="4"/>
  <c r="C191" i="4"/>
  <c r="D191" i="4"/>
  <c r="J191" i="4"/>
  <c r="G191" i="4"/>
  <c r="C195" i="4"/>
  <c r="L199" i="4"/>
  <c r="F199" i="4"/>
  <c r="M199" i="4"/>
  <c r="G199" i="4"/>
  <c r="J199" i="4"/>
  <c r="D199" i="4"/>
  <c r="H203" i="4"/>
  <c r="G203" i="4"/>
  <c r="L203" i="4"/>
  <c r="E203" i="4"/>
  <c r="J203" i="4"/>
  <c r="D203" i="4"/>
  <c r="C203" i="4"/>
  <c r="M203" i="4"/>
  <c r="H207" i="4"/>
  <c r="M207" i="4"/>
  <c r="L207" i="4"/>
  <c r="E207" i="4"/>
  <c r="G207" i="4"/>
  <c r="I207" i="4"/>
  <c r="E211" i="4"/>
  <c r="H211" i="4"/>
  <c r="I211" i="4"/>
  <c r="F211" i="4"/>
  <c r="C211" i="4"/>
  <c r="L211" i="4"/>
  <c r="G211" i="4"/>
  <c r="D211" i="4"/>
  <c r="L215" i="4"/>
  <c r="I215" i="4"/>
  <c r="J215" i="4"/>
  <c r="M215" i="4"/>
  <c r="H215" i="4"/>
  <c r="C215" i="4"/>
  <c r="D219" i="4"/>
  <c r="L219" i="4"/>
  <c r="G219" i="4"/>
  <c r="I219" i="4"/>
  <c r="H223" i="4"/>
  <c r="E223" i="4"/>
  <c r="I223" i="4"/>
  <c r="J227" i="4"/>
  <c r="D227" i="4"/>
  <c r="I227" i="4"/>
  <c r="M227" i="4"/>
  <c r="H227" i="4"/>
  <c r="L227" i="4"/>
  <c r="I231" i="4"/>
  <c r="D231" i="4"/>
  <c r="E231" i="4"/>
  <c r="M231" i="4"/>
  <c r="H231" i="4"/>
  <c r="E235" i="4"/>
  <c r="C235" i="4"/>
  <c r="F235" i="4"/>
  <c r="G235" i="4"/>
  <c r="D235" i="4"/>
  <c r="H235" i="4"/>
  <c r="J235" i="4"/>
  <c r="M235" i="4"/>
  <c r="J251" i="4"/>
  <c r="H251" i="4"/>
  <c r="E251" i="4"/>
  <c r="C251" i="4"/>
  <c r="F251" i="4"/>
  <c r="L251" i="4"/>
  <c r="I251" i="4"/>
  <c r="D251" i="4"/>
  <c r="F255" i="4"/>
  <c r="C255" i="4"/>
  <c r="D259" i="4"/>
  <c r="E259" i="4"/>
  <c r="C262" i="4"/>
  <c r="D262" i="4"/>
  <c r="G262" i="4"/>
  <c r="F265" i="4"/>
  <c r="G265" i="4"/>
  <c r="L269" i="4"/>
  <c r="F269" i="4"/>
  <c r="E269" i="4"/>
  <c r="D269" i="4"/>
  <c r="H269" i="4"/>
  <c r="I269" i="4"/>
  <c r="D273" i="4"/>
  <c r="I273" i="4"/>
  <c r="H273" i="4"/>
  <c r="G273" i="4"/>
  <c r="L277" i="4"/>
  <c r="I277" i="4"/>
  <c r="F277" i="4"/>
  <c r="C277" i="4"/>
  <c r="E277" i="4"/>
  <c r="M277" i="4"/>
  <c r="D277" i="4"/>
  <c r="D281" i="4"/>
  <c r="H281" i="4"/>
  <c r="L281" i="4"/>
  <c r="G281" i="4"/>
  <c r="J281" i="4"/>
  <c r="I281" i="4"/>
  <c r="C281" i="4"/>
  <c r="F289" i="4"/>
  <c r="I289" i="4"/>
  <c r="H289" i="4"/>
  <c r="L289" i="4"/>
  <c r="E289" i="4"/>
  <c r="J293" i="4"/>
  <c r="H293" i="4"/>
  <c r="E293" i="4"/>
  <c r="I293" i="4"/>
  <c r="M293" i="4"/>
  <c r="L297" i="4"/>
  <c r="G297" i="4"/>
  <c r="M297" i="4"/>
  <c r="F297" i="4"/>
  <c r="E297" i="4"/>
  <c r="J301" i="4"/>
  <c r="D301" i="4"/>
  <c r="G301" i="4"/>
  <c r="F301" i="4"/>
  <c r="M301" i="4"/>
  <c r="H301" i="4"/>
  <c r="C301" i="4"/>
  <c r="J305" i="4"/>
  <c r="C305" i="4"/>
  <c r="H305" i="4"/>
  <c r="L305" i="4"/>
  <c r="G305" i="4"/>
  <c r="D305" i="4"/>
  <c r="F305" i="4"/>
  <c r="E305" i="4"/>
  <c r="J309" i="4"/>
  <c r="L309" i="4"/>
  <c r="I309" i="4"/>
  <c r="H309" i="4"/>
  <c r="G309" i="4"/>
  <c r="E309" i="4"/>
  <c r="E380" i="4"/>
  <c r="G380" i="4"/>
  <c r="H380" i="4"/>
  <c r="C417" i="4"/>
  <c r="M417" i="4"/>
  <c r="G417" i="4"/>
  <c r="D417" i="4"/>
  <c r="I556" i="4"/>
  <c r="F556" i="4"/>
  <c r="E556" i="4"/>
  <c r="M556" i="4"/>
  <c r="J564" i="4"/>
  <c r="I564" i="4"/>
  <c r="F564" i="4"/>
  <c r="C564" i="4"/>
  <c r="L564" i="4"/>
  <c r="E564" i="4"/>
  <c r="E566" i="4"/>
  <c r="G566" i="4"/>
  <c r="J566" i="4"/>
  <c r="I566" i="4"/>
  <c r="C566" i="4"/>
  <c r="L566" i="4"/>
  <c r="G581" i="4"/>
  <c r="D581" i="4"/>
  <c r="I581" i="4"/>
  <c r="F581" i="4"/>
  <c r="F591" i="4"/>
  <c r="M591" i="4"/>
  <c r="L591" i="4"/>
  <c r="E226" i="4"/>
  <c r="H226" i="4"/>
  <c r="D226" i="4"/>
  <c r="I226" i="4"/>
  <c r="F226" i="4"/>
  <c r="H230" i="4"/>
  <c r="J230" i="4"/>
  <c r="F242" i="4"/>
  <c r="H242" i="4"/>
  <c r="E242" i="4"/>
  <c r="J246" i="4"/>
  <c r="H246" i="4"/>
  <c r="E246" i="4"/>
  <c r="L246" i="4"/>
  <c r="I246" i="4"/>
  <c r="F246" i="4"/>
  <c r="F371" i="4"/>
  <c r="H371" i="4"/>
  <c r="J412" i="4"/>
  <c r="F412" i="4"/>
  <c r="D484" i="4"/>
  <c r="I484" i="4"/>
  <c r="J484" i="4"/>
  <c r="L606" i="4"/>
  <c r="G606" i="4"/>
  <c r="D605" i="4"/>
  <c r="M15" i="4"/>
  <c r="F15" i="4"/>
  <c r="L15" i="4"/>
  <c r="C19" i="4"/>
  <c r="H19" i="4"/>
  <c r="G19" i="4"/>
  <c r="E19" i="4"/>
  <c r="F23" i="4"/>
  <c r="C23" i="4"/>
  <c r="I27" i="4"/>
  <c r="J27" i="4"/>
  <c r="H31" i="4"/>
  <c r="D31" i="4"/>
  <c r="F237" i="4"/>
  <c r="I237" i="4"/>
  <c r="C241" i="4"/>
  <c r="D241" i="4"/>
  <c r="E245" i="4"/>
  <c r="H245" i="4"/>
  <c r="I245" i="4"/>
  <c r="F245" i="4"/>
  <c r="C245" i="4"/>
  <c r="C249" i="4"/>
  <c r="I249" i="4"/>
  <c r="J404" i="4"/>
  <c r="F404" i="4"/>
  <c r="G490" i="4"/>
  <c r="M552" i="4"/>
  <c r="E576" i="4"/>
  <c r="D268" i="4"/>
  <c r="G280" i="4"/>
  <c r="C280" i="4"/>
  <c r="L280" i="4"/>
  <c r="J280" i="4"/>
  <c r="E280" i="4"/>
  <c r="H280" i="4"/>
  <c r="L284" i="4"/>
  <c r="I288" i="4"/>
  <c r="C288" i="4"/>
  <c r="G288" i="4"/>
  <c r="E292" i="4"/>
  <c r="J292" i="4"/>
  <c r="J296" i="4"/>
  <c r="L296" i="4"/>
  <c r="G300" i="4"/>
  <c r="F300" i="4"/>
  <c r="H300" i="4"/>
  <c r="J300" i="4"/>
  <c r="L304" i="4"/>
  <c r="I304" i="4"/>
  <c r="H308" i="4"/>
  <c r="G308" i="4"/>
  <c r="J308" i="4"/>
  <c r="C323" i="4"/>
  <c r="G323" i="4"/>
  <c r="L323" i="4"/>
  <c r="F323" i="4"/>
  <c r="I323" i="4"/>
  <c r="D323" i="4"/>
  <c r="J374" i="4"/>
  <c r="F374" i="4"/>
  <c r="H374" i="4"/>
  <c r="C374" i="4"/>
  <c r="I374" i="4"/>
  <c r="C384" i="4"/>
  <c r="D384" i="4"/>
  <c r="J384" i="4"/>
  <c r="L384" i="4"/>
  <c r="I384" i="4"/>
  <c r="F384" i="4"/>
  <c r="M385" i="4"/>
  <c r="G385" i="4"/>
  <c r="C388" i="4"/>
  <c r="M388" i="4"/>
  <c r="F388" i="4"/>
  <c r="H388" i="4"/>
  <c r="E388" i="4"/>
  <c r="J391" i="4"/>
  <c r="C391" i="4"/>
  <c r="M391" i="4"/>
  <c r="H391" i="4"/>
  <c r="E391" i="4"/>
  <c r="J393" i="4"/>
  <c r="G393" i="4"/>
  <c r="D393" i="4"/>
  <c r="L393" i="4"/>
  <c r="I393" i="4"/>
  <c r="F398" i="4"/>
  <c r="H398" i="4"/>
  <c r="E398" i="4"/>
  <c r="C398" i="4"/>
  <c r="M398" i="4"/>
  <c r="J398" i="4"/>
  <c r="F406" i="4"/>
  <c r="H406" i="4"/>
  <c r="E406" i="4"/>
  <c r="C406" i="4"/>
  <c r="M406" i="4"/>
  <c r="F410" i="4"/>
  <c r="H410" i="4"/>
  <c r="E410" i="4"/>
  <c r="C410" i="4"/>
  <c r="M410" i="4"/>
  <c r="F414" i="4"/>
  <c r="H414" i="4"/>
  <c r="E414" i="4"/>
  <c r="C414" i="4"/>
  <c r="M414" i="4"/>
  <c r="F418" i="4"/>
  <c r="H418" i="4"/>
  <c r="E418" i="4"/>
  <c r="C418" i="4"/>
  <c r="M418" i="4"/>
  <c r="H425" i="4"/>
  <c r="E425" i="4"/>
  <c r="C425" i="4"/>
  <c r="M425" i="4"/>
  <c r="F428" i="4"/>
  <c r="G428" i="4"/>
  <c r="D428" i="4"/>
  <c r="L428" i="4"/>
  <c r="I428" i="4"/>
  <c r="F436" i="4"/>
  <c r="J436" i="4"/>
  <c r="L436" i="4"/>
  <c r="I436" i="4"/>
  <c r="G436" i="4"/>
  <c r="D436" i="4"/>
  <c r="J445" i="4"/>
  <c r="L445" i="4"/>
  <c r="H445" i="4"/>
  <c r="I455" i="4"/>
  <c r="L455" i="4"/>
  <c r="C455" i="4"/>
  <c r="G455" i="4"/>
  <c r="D455" i="4"/>
  <c r="M455" i="4"/>
  <c r="E455" i="4"/>
  <c r="L589" i="4"/>
  <c r="C589" i="4"/>
  <c r="H589" i="4"/>
  <c r="M589" i="4"/>
  <c r="I589" i="4"/>
  <c r="G589" i="4"/>
  <c r="E589" i="4"/>
  <c r="D594" i="4"/>
  <c r="H594" i="4"/>
  <c r="G599" i="4"/>
  <c r="F599" i="4"/>
  <c r="M599" i="4"/>
  <c r="E599" i="4"/>
  <c r="C89" i="4"/>
  <c r="G89" i="4"/>
  <c r="I89" i="4"/>
  <c r="H89" i="4"/>
  <c r="F89" i="4"/>
  <c r="L89" i="4"/>
  <c r="E92" i="4"/>
  <c r="L92" i="4"/>
  <c r="D92" i="4"/>
  <c r="D96" i="4"/>
  <c r="E96" i="4"/>
  <c r="E109" i="4"/>
  <c r="I109" i="4"/>
  <c r="H109" i="4"/>
  <c r="L109" i="4"/>
  <c r="J113" i="4"/>
  <c r="M113" i="4"/>
  <c r="E113" i="4"/>
  <c r="D113" i="4"/>
  <c r="F113" i="4"/>
  <c r="C117" i="4"/>
  <c r="L117" i="4"/>
  <c r="D117" i="4"/>
  <c r="F117" i="4"/>
  <c r="E117" i="4"/>
  <c r="J117" i="4"/>
  <c r="F120" i="4"/>
  <c r="H120" i="4"/>
  <c r="C120" i="4"/>
  <c r="E120" i="4"/>
  <c r="G120" i="4"/>
  <c r="L120" i="4"/>
  <c r="J128" i="4"/>
  <c r="I128" i="4"/>
  <c r="L128" i="4"/>
  <c r="E142" i="4"/>
  <c r="F142" i="4"/>
  <c r="H142" i="4"/>
  <c r="C146" i="4"/>
  <c r="E146" i="4"/>
  <c r="L150" i="4"/>
  <c r="E150" i="4"/>
  <c r="G150" i="4"/>
  <c r="F154" i="4"/>
  <c r="E154" i="4"/>
  <c r="C154" i="4"/>
  <c r="E165" i="4"/>
  <c r="G165" i="4"/>
  <c r="D165" i="4"/>
  <c r="I165" i="4"/>
  <c r="M165" i="4"/>
  <c r="F165" i="4"/>
  <c r="C169" i="4"/>
  <c r="H169" i="4"/>
  <c r="E169" i="4"/>
  <c r="M169" i="4"/>
  <c r="J169" i="4"/>
  <c r="I173" i="4"/>
  <c r="G173" i="4"/>
  <c r="D173" i="4"/>
  <c r="L173" i="4"/>
  <c r="E173" i="4"/>
  <c r="H177" i="4"/>
  <c r="D177" i="4"/>
  <c r="J177" i="4"/>
  <c r="C177" i="4"/>
  <c r="G181" i="4"/>
  <c r="E181" i="4"/>
  <c r="M181" i="4"/>
  <c r="F181" i="4"/>
  <c r="I185" i="4"/>
  <c r="H185" i="4"/>
  <c r="E185" i="4"/>
  <c r="G185" i="4"/>
  <c r="M185" i="4"/>
  <c r="C326" i="4"/>
  <c r="I326" i="4"/>
  <c r="D326" i="4"/>
  <c r="F326" i="4"/>
  <c r="F327" i="4"/>
  <c r="I327" i="4"/>
  <c r="D327" i="4"/>
  <c r="C336" i="4"/>
  <c r="M336" i="4"/>
  <c r="F338" i="4"/>
  <c r="E338" i="4"/>
  <c r="M338" i="4"/>
  <c r="F341" i="4"/>
  <c r="G341" i="4"/>
  <c r="H341" i="4"/>
  <c r="I341" i="4"/>
  <c r="F343" i="4"/>
  <c r="J343" i="4"/>
  <c r="H343" i="4"/>
  <c r="I343" i="4"/>
  <c r="G343" i="4"/>
  <c r="M488" i="4"/>
  <c r="E488" i="4"/>
  <c r="J493" i="4"/>
  <c r="C493" i="4"/>
  <c r="E493" i="4"/>
  <c r="D493" i="4"/>
  <c r="M493" i="4"/>
  <c r="D500" i="4"/>
  <c r="F500" i="4"/>
  <c r="J500" i="4"/>
  <c r="I500" i="4"/>
  <c r="H500" i="4"/>
  <c r="D501" i="4"/>
  <c r="G501" i="4"/>
  <c r="E501" i="4"/>
  <c r="M501" i="4"/>
  <c r="C501" i="4"/>
  <c r="F512" i="4"/>
  <c r="C512" i="4"/>
  <c r="E512" i="4"/>
  <c r="D516" i="4"/>
  <c r="C516" i="4"/>
  <c r="F516" i="4"/>
  <c r="M516" i="4"/>
  <c r="E516" i="4"/>
  <c r="M517" i="4"/>
  <c r="E517" i="4"/>
  <c r="H517" i="4"/>
  <c r="C517" i="4"/>
  <c r="F517" i="4"/>
  <c r="M520" i="4"/>
  <c r="C520" i="4"/>
  <c r="F520" i="4"/>
  <c r="L520" i="4"/>
  <c r="E520" i="4"/>
  <c r="H524" i="4"/>
  <c r="J524" i="4"/>
  <c r="C524" i="4"/>
  <c r="I524" i="4"/>
  <c r="D538" i="4"/>
  <c r="G538" i="4"/>
  <c r="M538" i="4"/>
  <c r="I551" i="4"/>
  <c r="G551" i="4"/>
  <c r="E551" i="4"/>
  <c r="C551" i="4"/>
  <c r="I569" i="4"/>
  <c r="D569" i="4"/>
  <c r="E569" i="4"/>
  <c r="C569" i="4"/>
  <c r="M569" i="4"/>
  <c r="L569" i="4"/>
  <c r="E290" i="4"/>
  <c r="J599" i="4"/>
  <c r="F455" i="4"/>
  <c r="F445" i="4"/>
  <c r="H324" i="4"/>
  <c r="M436" i="4"/>
  <c r="C428" i="4"/>
  <c r="G391" i="4"/>
  <c r="G388" i="4"/>
  <c r="M323" i="4"/>
  <c r="G425" i="4"/>
  <c r="M393" i="4"/>
  <c r="M374" i="4"/>
  <c r="I418" i="4"/>
  <c r="I414" i="4"/>
  <c r="I410" i="4"/>
  <c r="I406" i="4"/>
  <c r="I398" i="4"/>
  <c r="I388" i="4"/>
  <c r="M384" i="4"/>
  <c r="C445" i="4"/>
  <c r="L286" i="4"/>
  <c r="E594" i="4"/>
  <c r="H298" i="4"/>
  <c r="E300" i="4"/>
  <c r="J288" i="4"/>
  <c r="F308" i="4"/>
  <c r="H292" i="4"/>
  <c r="F280" i="4"/>
  <c r="E268" i="4"/>
  <c r="L294" i="4"/>
  <c r="M290" i="4"/>
  <c r="C266" i="4"/>
  <c r="G266" i="4"/>
  <c r="E266" i="4"/>
  <c r="H266" i="4"/>
  <c r="L266" i="4"/>
  <c r="J266" i="4"/>
  <c r="D270" i="4"/>
  <c r="J270" i="4"/>
  <c r="F270" i="4"/>
  <c r="L270" i="4"/>
  <c r="M274" i="4"/>
  <c r="E274" i="4"/>
  <c r="F274" i="4"/>
  <c r="I274" i="4"/>
  <c r="J274" i="4"/>
  <c r="H274" i="4"/>
  <c r="G278" i="4"/>
  <c r="E278" i="4"/>
  <c r="L278" i="4"/>
  <c r="H278" i="4"/>
  <c r="D278" i="4"/>
  <c r="I278" i="4"/>
  <c r="L282" i="4"/>
  <c r="C282" i="4"/>
  <c r="M286" i="4"/>
  <c r="G286" i="4"/>
  <c r="H286" i="4"/>
  <c r="D286" i="4"/>
  <c r="E286" i="4"/>
  <c r="F286" i="4"/>
  <c r="I290" i="4"/>
  <c r="D290" i="4"/>
  <c r="G290" i="4"/>
  <c r="F290" i="4"/>
  <c r="C290" i="4"/>
  <c r="H290" i="4"/>
  <c r="M294" i="4"/>
  <c r="J294" i="4"/>
  <c r="G294" i="4"/>
  <c r="E294" i="4"/>
  <c r="C294" i="4"/>
  <c r="G298" i="4"/>
  <c r="L298" i="4"/>
  <c r="F298" i="4"/>
  <c r="E298" i="4"/>
  <c r="C298" i="4"/>
  <c r="M302" i="4"/>
  <c r="F302" i="4"/>
  <c r="E302" i="4"/>
  <c r="J306" i="4"/>
  <c r="C306" i="4"/>
  <c r="D306" i="4"/>
  <c r="L306" i="4"/>
  <c r="H306" i="4"/>
  <c r="G306" i="4"/>
  <c r="G310" i="4"/>
  <c r="D310" i="4"/>
  <c r="C310" i="4"/>
  <c r="E310" i="4"/>
  <c r="L310" i="4"/>
  <c r="I310" i="4"/>
  <c r="C313" i="4"/>
  <c r="F313" i="4"/>
  <c r="I313" i="4"/>
  <c r="H313" i="4"/>
  <c r="G313" i="4"/>
  <c r="G314" i="4"/>
  <c r="I314" i="4"/>
  <c r="L314" i="4"/>
  <c r="F314" i="4"/>
  <c r="H314" i="4"/>
  <c r="C320" i="4"/>
  <c r="G320" i="4"/>
  <c r="L320" i="4"/>
  <c r="D320" i="4"/>
  <c r="F320" i="4"/>
  <c r="I320" i="4"/>
  <c r="C324" i="4"/>
  <c r="L324" i="4"/>
  <c r="M324" i="4"/>
  <c r="D324" i="4"/>
  <c r="G324" i="4"/>
  <c r="F324" i="4"/>
  <c r="E324" i="4"/>
  <c r="C380" i="4"/>
  <c r="L380" i="4"/>
  <c r="I380" i="4"/>
  <c r="H392" i="4"/>
  <c r="C392" i="4"/>
  <c r="I392" i="4"/>
  <c r="M394" i="4"/>
  <c r="J394" i="4"/>
  <c r="C394" i="4"/>
  <c r="H403" i="4"/>
  <c r="E403" i="4"/>
  <c r="J403" i="4"/>
  <c r="F403" i="4"/>
  <c r="C403" i="4"/>
  <c r="M403" i="4"/>
  <c r="H405" i="4"/>
  <c r="E405" i="4"/>
  <c r="C405" i="4"/>
  <c r="M405" i="4"/>
  <c r="M431" i="4"/>
  <c r="C431" i="4"/>
  <c r="D442" i="4"/>
  <c r="L442" i="4"/>
  <c r="I583" i="4"/>
  <c r="J583" i="4"/>
  <c r="M583" i="4"/>
  <c r="G583" i="4"/>
  <c r="C583" i="4"/>
  <c r="M587" i="4"/>
  <c r="F587" i="4"/>
  <c r="M608" i="4"/>
  <c r="G608" i="4"/>
  <c r="F608" i="4"/>
  <c r="E608" i="4"/>
  <c r="M611" i="4"/>
  <c r="C611" i="4"/>
  <c r="F611" i="4"/>
  <c r="E611" i="4"/>
  <c r="L611" i="4"/>
  <c r="G87" i="4"/>
  <c r="C87" i="4"/>
  <c r="M87" i="4"/>
  <c r="D87" i="4"/>
  <c r="I87" i="4"/>
  <c r="F87" i="4"/>
  <c r="J94" i="4"/>
  <c r="H94" i="4"/>
  <c r="C94" i="4"/>
  <c r="E94" i="4"/>
  <c r="M94" i="4"/>
  <c r="J98" i="4"/>
  <c r="E98" i="4"/>
  <c r="G98" i="4"/>
  <c r="H98" i="4"/>
  <c r="D98" i="4"/>
  <c r="L98" i="4"/>
  <c r="M98" i="4"/>
  <c r="I98" i="4"/>
  <c r="M101" i="4"/>
  <c r="G101" i="4"/>
  <c r="C101" i="4"/>
  <c r="I101" i="4"/>
  <c r="E101" i="4"/>
  <c r="H101" i="4"/>
  <c r="D101" i="4"/>
  <c r="I104" i="4"/>
  <c r="C104" i="4"/>
  <c r="F104" i="4"/>
  <c r="J104" i="4"/>
  <c r="L104" i="4"/>
  <c r="E104" i="4"/>
  <c r="D104" i="4"/>
  <c r="C107" i="4"/>
  <c r="G107" i="4"/>
  <c r="I107" i="4"/>
  <c r="F107" i="4"/>
  <c r="M107" i="4"/>
  <c r="D107" i="4"/>
  <c r="F111" i="4"/>
  <c r="L111" i="4"/>
  <c r="H115" i="4"/>
  <c r="D122" i="4"/>
  <c r="H122" i="4"/>
  <c r="M122" i="4"/>
  <c r="C126" i="4"/>
  <c r="G126" i="4"/>
  <c r="I126" i="4"/>
  <c r="F126" i="4"/>
  <c r="L126" i="4"/>
  <c r="H126" i="4"/>
  <c r="I130" i="4"/>
  <c r="G130" i="4"/>
  <c r="D130" i="4"/>
  <c r="C130" i="4"/>
  <c r="H130" i="4"/>
  <c r="J134" i="4"/>
  <c r="M134" i="4"/>
  <c r="G134" i="4"/>
  <c r="H134" i="4"/>
  <c r="I134" i="4"/>
  <c r="J137" i="4"/>
  <c r="F137" i="4"/>
  <c r="C137" i="4"/>
  <c r="H137" i="4"/>
  <c r="E137" i="4"/>
  <c r="M137" i="4"/>
  <c r="F140" i="4"/>
  <c r="L140" i="4"/>
  <c r="E144" i="4"/>
  <c r="C144" i="4"/>
  <c r="D144" i="4"/>
  <c r="J156" i="4"/>
  <c r="E156" i="4"/>
  <c r="G156" i="4"/>
  <c r="I156" i="4"/>
  <c r="D156" i="4"/>
  <c r="M156" i="4"/>
  <c r="C156" i="4"/>
  <c r="J159" i="4"/>
  <c r="I159" i="4"/>
  <c r="C159" i="4"/>
  <c r="C163" i="4"/>
  <c r="H163" i="4"/>
  <c r="E163" i="4"/>
  <c r="L163" i="4"/>
  <c r="D163" i="4"/>
  <c r="G167" i="4"/>
  <c r="H167" i="4"/>
  <c r="H171" i="4"/>
  <c r="M171" i="4"/>
  <c r="D171" i="4"/>
  <c r="H175" i="4"/>
  <c r="E175" i="4"/>
  <c r="F175" i="4"/>
  <c r="I175" i="4"/>
  <c r="D175" i="4"/>
  <c r="G175" i="4"/>
  <c r="J175" i="4"/>
  <c r="L175" i="4"/>
  <c r="M175" i="4"/>
  <c r="G179" i="4"/>
  <c r="D179" i="4"/>
  <c r="I179" i="4"/>
  <c r="M179" i="4"/>
  <c r="H179" i="4"/>
  <c r="G333" i="4"/>
  <c r="D333" i="4"/>
  <c r="M333" i="4"/>
  <c r="F339" i="4"/>
  <c r="H339" i="4"/>
  <c r="J339" i="4"/>
  <c r="I339" i="4"/>
  <c r="G339" i="4"/>
  <c r="L355" i="4"/>
  <c r="C355" i="4"/>
  <c r="C368" i="4"/>
  <c r="F368" i="4"/>
  <c r="D368" i="4"/>
  <c r="J368" i="4"/>
  <c r="I368" i="4"/>
  <c r="L368" i="4"/>
  <c r="H463" i="4"/>
  <c r="I463" i="4"/>
  <c r="D470" i="4"/>
  <c r="I470" i="4"/>
  <c r="J470" i="4"/>
  <c r="H470" i="4"/>
  <c r="G470" i="4"/>
  <c r="F470" i="4"/>
  <c r="C489" i="4"/>
  <c r="M489" i="4"/>
  <c r="E489" i="4"/>
  <c r="L495" i="4"/>
  <c r="I495" i="4"/>
  <c r="J497" i="4"/>
  <c r="I497" i="4"/>
  <c r="H497" i="4"/>
  <c r="G502" i="4"/>
  <c r="M502" i="4"/>
  <c r="C502" i="4"/>
  <c r="D502" i="4"/>
  <c r="E502" i="4"/>
  <c r="D514" i="4"/>
  <c r="E514" i="4"/>
  <c r="L514" i="4"/>
  <c r="G514" i="4"/>
  <c r="F514" i="4"/>
  <c r="D519" i="4"/>
  <c r="L519" i="4"/>
  <c r="H519" i="4"/>
  <c r="E519" i="4"/>
  <c r="C519" i="4"/>
  <c r="F519" i="4"/>
  <c r="E537" i="4"/>
  <c r="C537" i="4"/>
  <c r="J537" i="4"/>
  <c r="M545" i="4"/>
  <c r="F545" i="4"/>
  <c r="G545" i="4"/>
  <c r="E545" i="4"/>
  <c r="C550" i="4"/>
  <c r="E550" i="4"/>
  <c r="F550" i="4"/>
  <c r="E557" i="4"/>
  <c r="H557" i="4"/>
  <c r="G557" i="4"/>
  <c r="F557" i="4"/>
  <c r="I611" i="4"/>
  <c r="I599" i="4"/>
  <c r="J608" i="4"/>
  <c r="F586" i="4"/>
  <c r="F391" i="4"/>
  <c r="H320" i="4"/>
  <c r="C436" i="4"/>
  <c r="M428" i="4"/>
  <c r="L392" i="4"/>
  <c r="D391" i="4"/>
  <c r="E320" i="4"/>
  <c r="M314" i="4"/>
  <c r="E313" i="4"/>
  <c r="D425" i="4"/>
  <c r="H409" i="4"/>
  <c r="G405" i="4"/>
  <c r="C393" i="4"/>
  <c r="J320" i="4"/>
  <c r="J313" i="4"/>
  <c r="L418" i="4"/>
  <c r="L414" i="4"/>
  <c r="L410" i="4"/>
  <c r="L406" i="4"/>
  <c r="L398" i="4"/>
  <c r="L388" i="4"/>
  <c r="D403" i="4"/>
  <c r="G586" i="4"/>
  <c r="D589" i="4"/>
  <c r="C314" i="4"/>
  <c r="L313" i="4"/>
  <c r="M306" i="4"/>
  <c r="M278" i="4"/>
  <c r="H310" i="4"/>
  <c r="L292" i="4"/>
  <c r="H599" i="4"/>
  <c r="J298" i="4"/>
  <c r="D296" i="4"/>
  <c r="I280" i="4"/>
  <c r="J276" i="4"/>
  <c r="M266" i="4"/>
  <c r="D294" i="4"/>
  <c r="I270" i="4"/>
  <c r="J290" i="4"/>
  <c r="L302" i="4"/>
  <c r="L17" i="4"/>
  <c r="D17" i="4"/>
  <c r="M33" i="4"/>
  <c r="J33" i="4"/>
  <c r="F33" i="4"/>
  <c r="H33" i="4"/>
  <c r="D33" i="4"/>
  <c r="G50" i="4"/>
  <c r="L50" i="4"/>
  <c r="J50" i="4"/>
  <c r="D50" i="4"/>
  <c r="M66" i="4"/>
  <c r="G66" i="4"/>
  <c r="D66" i="4"/>
  <c r="L74" i="4"/>
  <c r="E74" i="4"/>
  <c r="D77" i="4"/>
  <c r="H77" i="4"/>
  <c r="J80" i="4"/>
  <c r="E80" i="4"/>
  <c r="H186" i="4"/>
  <c r="D186" i="4"/>
  <c r="E206" i="4"/>
  <c r="F206" i="4"/>
  <c r="C214" i="4"/>
  <c r="F214" i="4"/>
  <c r="M254" i="4"/>
  <c r="I254" i="4"/>
  <c r="C254" i="4"/>
  <c r="H254" i="4"/>
  <c r="F254" i="4"/>
  <c r="D258" i="4"/>
  <c r="E258" i="4"/>
  <c r="M258" i="4"/>
  <c r="C348" i="4"/>
  <c r="F348" i="4"/>
  <c r="J348" i="4"/>
  <c r="C451" i="4"/>
  <c r="L451" i="4"/>
  <c r="I464" i="4"/>
  <c r="J464" i="4"/>
  <c r="D518" i="4"/>
  <c r="H518" i="4"/>
  <c r="M518" i="4"/>
  <c r="I591" i="4"/>
  <c r="D591" i="4"/>
  <c r="E15" i="4"/>
  <c r="G15" i="4"/>
  <c r="F19" i="4"/>
  <c r="J19" i="4"/>
  <c r="M27" i="4"/>
  <c r="F27" i="4"/>
  <c r="G64" i="4"/>
  <c r="I64" i="4"/>
  <c r="D64" i="4"/>
  <c r="I72" i="4"/>
  <c r="D72" i="4"/>
  <c r="F72" i="4"/>
  <c r="C123" i="4"/>
  <c r="G123" i="4"/>
  <c r="C231" i="4"/>
  <c r="G231" i="4"/>
  <c r="J242" i="4"/>
  <c r="D242" i="4"/>
  <c r="L242" i="4"/>
  <c r="G242" i="4"/>
  <c r="C332" i="4"/>
  <c r="F332" i="4"/>
  <c r="J332" i="4"/>
  <c r="J335" i="4"/>
  <c r="D335" i="4"/>
  <c r="H335" i="4"/>
  <c r="H531" i="4"/>
  <c r="M531" i="4"/>
  <c r="I555" i="4"/>
  <c r="D555" i="4"/>
  <c r="J575" i="4"/>
  <c r="I575" i="4"/>
  <c r="D552" i="4"/>
  <c r="I567" i="4"/>
  <c r="D570" i="4"/>
  <c r="I576" i="4"/>
  <c r="G605" i="4"/>
  <c r="J344" i="4"/>
  <c r="L471" i="4"/>
  <c r="M570" i="4"/>
  <c r="D443" i="4"/>
  <c r="E443" i="4"/>
  <c r="L443" i="4"/>
  <c r="J443" i="4"/>
  <c r="H443" i="4"/>
  <c r="H450" i="4"/>
  <c r="G450" i="4"/>
  <c r="M450" i="4"/>
  <c r="E450" i="4"/>
  <c r="D450" i="4"/>
  <c r="L450" i="4"/>
  <c r="D461" i="4"/>
  <c r="M461" i="4"/>
  <c r="I461" i="4"/>
  <c r="C461" i="4"/>
  <c r="L461" i="4"/>
  <c r="F461" i="4"/>
  <c r="E461" i="4"/>
  <c r="H521" i="4"/>
  <c r="M521" i="4"/>
  <c r="D521" i="4"/>
  <c r="L521" i="4"/>
  <c r="G521" i="4"/>
  <c r="D529" i="4"/>
  <c r="H529" i="4"/>
  <c r="M529" i="4"/>
  <c r="C529" i="4"/>
  <c r="J529" i="4"/>
  <c r="E529" i="4"/>
  <c r="F529" i="4"/>
  <c r="G588" i="4"/>
  <c r="D588" i="4"/>
  <c r="I588" i="4"/>
  <c r="F588" i="4"/>
  <c r="L600" i="4"/>
  <c r="C600" i="4"/>
  <c r="D600" i="4"/>
  <c r="G600" i="4"/>
  <c r="M600" i="4"/>
  <c r="I600" i="4"/>
  <c r="H600" i="4"/>
  <c r="E600" i="4"/>
  <c r="D602" i="4"/>
  <c r="L602" i="4"/>
  <c r="M602" i="4"/>
  <c r="I602" i="4"/>
  <c r="E602" i="4"/>
  <c r="H271" i="4"/>
  <c r="M271" i="4"/>
  <c r="L271" i="4"/>
  <c r="C271" i="4"/>
  <c r="E271" i="4"/>
  <c r="G271" i="4"/>
  <c r="D271" i="4"/>
  <c r="J271" i="4"/>
  <c r="J299" i="4"/>
  <c r="L299" i="4"/>
  <c r="I299" i="4"/>
  <c r="F299" i="4"/>
  <c r="M299" i="4"/>
  <c r="C299" i="4"/>
  <c r="E299" i="4"/>
  <c r="D299" i="4"/>
  <c r="E307" i="4"/>
  <c r="F307" i="4"/>
  <c r="M307" i="4"/>
  <c r="D307" i="4"/>
  <c r="J307" i="4"/>
  <c r="H307" i="4"/>
  <c r="L307" i="4"/>
  <c r="G307" i="4"/>
  <c r="M467" i="4"/>
  <c r="H467" i="4"/>
  <c r="D467" i="4"/>
  <c r="I467" i="4"/>
  <c r="J467" i="4"/>
  <c r="L467" i="4"/>
  <c r="L538" i="4"/>
  <c r="H538" i="4"/>
  <c r="C538" i="4"/>
  <c r="I538" i="4"/>
  <c r="E573" i="4"/>
  <c r="G573" i="4"/>
  <c r="D573" i="4"/>
  <c r="M573" i="4"/>
  <c r="L573" i="4"/>
  <c r="I573" i="4"/>
  <c r="L603" i="4"/>
  <c r="C603" i="4"/>
  <c r="D603" i="4"/>
  <c r="M603" i="4"/>
  <c r="H603" i="4"/>
  <c r="J603" i="4"/>
  <c r="G603" i="4"/>
  <c r="F603" i="4"/>
  <c r="L319" i="4"/>
  <c r="G319" i="4"/>
  <c r="M319" i="4"/>
  <c r="I319" i="4"/>
  <c r="E319" i="4"/>
  <c r="H319" i="4"/>
  <c r="AK484" i="4"/>
  <c r="C491" i="4"/>
  <c r="L491" i="4"/>
  <c r="J491" i="4"/>
  <c r="I491" i="4"/>
  <c r="M491" i="4"/>
  <c r="M549" i="4"/>
  <c r="G549" i="4"/>
  <c r="H549" i="4"/>
  <c r="E549" i="4"/>
  <c r="C549" i="4"/>
  <c r="D549" i="4"/>
  <c r="I549" i="4"/>
  <c r="L549" i="4"/>
  <c r="J549" i="4"/>
  <c r="E558" i="4"/>
  <c r="C558" i="4"/>
  <c r="H558" i="4"/>
  <c r="G558" i="4"/>
  <c r="D558" i="4"/>
  <c r="I558" i="4"/>
  <c r="L558" i="4"/>
  <c r="F458" i="4"/>
  <c r="L529" i="4"/>
  <c r="G602" i="4"/>
  <c r="I450" i="4"/>
  <c r="H461" i="4"/>
  <c r="E610" i="4"/>
  <c r="E603" i="4"/>
  <c r="I529" i="4"/>
  <c r="J538" i="4"/>
  <c r="G529" i="4"/>
  <c r="M511" i="4"/>
  <c r="C443" i="4"/>
  <c r="J364" i="4"/>
  <c r="E364" i="4"/>
  <c r="F364" i="4"/>
  <c r="H364" i="4"/>
  <c r="I364" i="4"/>
  <c r="L364" i="4"/>
  <c r="M364" i="4"/>
  <c r="H376" i="4"/>
  <c r="G376" i="4"/>
  <c r="L376" i="4"/>
  <c r="F430" i="4"/>
  <c r="C430" i="4"/>
  <c r="M430" i="4"/>
  <c r="G430" i="4"/>
  <c r="D430" i="4"/>
  <c r="H430" i="4"/>
  <c r="L430" i="4"/>
  <c r="I456" i="4"/>
  <c r="D456" i="4"/>
  <c r="H456" i="4"/>
  <c r="G456" i="4"/>
  <c r="M456" i="4"/>
  <c r="E456" i="4"/>
  <c r="J456" i="4"/>
  <c r="F456" i="4"/>
  <c r="M458" i="4"/>
  <c r="E458" i="4"/>
  <c r="J458" i="4"/>
  <c r="L458" i="4"/>
  <c r="I458" i="4"/>
  <c r="G458" i="4"/>
  <c r="C458" i="4"/>
  <c r="C463" i="4"/>
  <c r="J463" i="4"/>
  <c r="M463" i="4"/>
  <c r="E463" i="4"/>
  <c r="L463" i="4"/>
  <c r="G463" i="4"/>
  <c r="D463" i="4"/>
  <c r="L509" i="4"/>
  <c r="H509" i="4"/>
  <c r="D509" i="4"/>
  <c r="M509" i="4"/>
  <c r="J509" i="4"/>
  <c r="I509" i="4"/>
  <c r="F509" i="4"/>
  <c r="E509" i="4"/>
  <c r="E593" i="4"/>
  <c r="I593" i="4"/>
  <c r="J593" i="4"/>
  <c r="D593" i="4"/>
  <c r="M593" i="4"/>
  <c r="H593" i="4"/>
  <c r="L593" i="4"/>
  <c r="F593" i="4"/>
  <c r="M610" i="4"/>
  <c r="H610" i="4"/>
  <c r="G610" i="4"/>
  <c r="C610" i="4"/>
  <c r="J610" i="4"/>
  <c r="D610" i="4"/>
  <c r="F610" i="4"/>
  <c r="D275" i="4"/>
  <c r="M275" i="4"/>
  <c r="C275" i="4"/>
  <c r="J275" i="4"/>
  <c r="E275" i="4"/>
  <c r="H275" i="4"/>
  <c r="L275" i="4"/>
  <c r="G275" i="4"/>
  <c r="I303" i="4"/>
  <c r="D303" i="4"/>
  <c r="E303" i="4"/>
  <c r="J303" i="4"/>
  <c r="M303" i="4"/>
  <c r="C303" i="4"/>
  <c r="L303" i="4"/>
  <c r="F303" i="4"/>
  <c r="D311" i="4"/>
  <c r="M311" i="4"/>
  <c r="E311" i="4"/>
  <c r="F311" i="4"/>
  <c r="I311" i="4"/>
  <c r="G311" i="4"/>
  <c r="J311" i="4"/>
  <c r="E574" i="4"/>
  <c r="G574" i="4"/>
  <c r="J574" i="4"/>
  <c r="I574" i="4"/>
  <c r="L574" i="4"/>
  <c r="C574" i="4"/>
  <c r="H574" i="4"/>
  <c r="M574" i="4"/>
  <c r="F574" i="4"/>
  <c r="L596" i="4"/>
  <c r="C596" i="4"/>
  <c r="H596" i="4"/>
  <c r="D596" i="4"/>
  <c r="F596" i="4"/>
  <c r="I596" i="4"/>
  <c r="M596" i="4"/>
  <c r="E596" i="4"/>
  <c r="J365" i="4"/>
  <c r="C365" i="4"/>
  <c r="G365" i="4"/>
  <c r="F365" i="4"/>
  <c r="E365" i="4"/>
  <c r="D365" i="4"/>
  <c r="M365" i="4"/>
  <c r="L365" i="4"/>
  <c r="C387" i="4"/>
  <c r="H387" i="4"/>
  <c r="E387" i="4"/>
  <c r="J387" i="4"/>
  <c r="L387" i="4"/>
  <c r="I387" i="4"/>
  <c r="G387" i="4"/>
  <c r="M387" i="4"/>
  <c r="F387" i="4"/>
  <c r="D387" i="4"/>
  <c r="I399" i="4"/>
  <c r="C399" i="4"/>
  <c r="F409" i="4"/>
  <c r="J409" i="4"/>
  <c r="L409" i="4"/>
  <c r="I409" i="4"/>
  <c r="C409" i="4"/>
  <c r="M409" i="4"/>
  <c r="G409" i="4"/>
  <c r="E409" i="4"/>
  <c r="F413" i="4"/>
  <c r="J413" i="4"/>
  <c r="L413" i="4"/>
  <c r="I413" i="4"/>
  <c r="C413" i="4"/>
  <c r="M413" i="4"/>
  <c r="G413" i="4"/>
  <c r="E413" i="4"/>
  <c r="J427" i="4"/>
  <c r="L427" i="4"/>
  <c r="I427" i="4"/>
  <c r="C427" i="4"/>
  <c r="E427" i="4"/>
  <c r="F427" i="4"/>
  <c r="G427" i="4"/>
  <c r="M427" i="4"/>
  <c r="G442" i="4"/>
  <c r="F442" i="4"/>
  <c r="I442" i="4"/>
  <c r="J442" i="4"/>
  <c r="C442" i="4"/>
  <c r="H442" i="4"/>
  <c r="M442" i="4"/>
  <c r="I453" i="4"/>
  <c r="D453" i="4"/>
  <c r="G453" i="4"/>
  <c r="M453" i="4"/>
  <c r="L453" i="4"/>
  <c r="H453" i="4"/>
  <c r="E453" i="4"/>
  <c r="F453" i="4"/>
  <c r="J453" i="4"/>
  <c r="M475" i="4"/>
  <c r="H475" i="4"/>
  <c r="D475" i="4"/>
  <c r="I475" i="4"/>
  <c r="E475" i="4"/>
  <c r="E561" i="4"/>
  <c r="I561" i="4"/>
  <c r="J561" i="4"/>
  <c r="H561" i="4"/>
  <c r="C561" i="4"/>
  <c r="D561" i="4"/>
  <c r="M561" i="4"/>
  <c r="G561" i="4"/>
  <c r="F561" i="4"/>
  <c r="J602" i="4"/>
  <c r="J600" i="4"/>
  <c r="C521" i="4"/>
  <c r="F463" i="4"/>
  <c r="G593" i="4"/>
  <c r="I610" i="4"/>
  <c r="I603" i="4"/>
  <c r="E538" i="4"/>
  <c r="E521" i="4"/>
  <c r="F521" i="4"/>
  <c r="F450" i="4"/>
  <c r="I430" i="4"/>
  <c r="I376" i="4"/>
  <c r="H511" i="4"/>
  <c r="L456" i="4"/>
  <c r="G596" i="4"/>
  <c r="D458" i="4"/>
  <c r="J450" i="4"/>
  <c r="J461" i="4"/>
  <c r="H303" i="4"/>
  <c r="H299" i="4"/>
  <c r="C311" i="4"/>
  <c r="I275" i="4"/>
  <c r="I443" i="4"/>
  <c r="J13" i="4"/>
  <c r="F13" i="4"/>
  <c r="G13" i="4"/>
  <c r="I13" i="4"/>
  <c r="M13" i="4"/>
  <c r="L13" i="4"/>
  <c r="J24" i="4"/>
  <c r="H24" i="4"/>
  <c r="L24" i="4"/>
  <c r="M24" i="4"/>
  <c r="G24" i="4"/>
  <c r="E28" i="4"/>
  <c r="H28" i="4"/>
  <c r="C28" i="4"/>
  <c r="G28" i="4"/>
  <c r="D28" i="4"/>
  <c r="F28" i="4"/>
  <c r="H32" i="4"/>
  <c r="C32" i="4"/>
  <c r="G32" i="4"/>
  <c r="F32" i="4"/>
  <c r="L32" i="4"/>
  <c r="J32" i="4"/>
  <c r="E32" i="4"/>
  <c r="J36" i="4"/>
  <c r="D36" i="4"/>
  <c r="F36" i="4"/>
  <c r="E36" i="4"/>
  <c r="C36" i="4"/>
  <c r="I36" i="4"/>
  <c r="M36" i="4"/>
  <c r="I39" i="4"/>
  <c r="M39" i="4"/>
  <c r="E39" i="4"/>
  <c r="F39" i="4"/>
  <c r="I42" i="4"/>
  <c r="C42" i="4"/>
  <c r="H42" i="4"/>
  <c r="E42" i="4"/>
  <c r="F42" i="4"/>
  <c r="F46" i="4"/>
  <c r="C46" i="4"/>
  <c r="I46" i="4"/>
  <c r="M46" i="4"/>
  <c r="J49" i="4"/>
  <c r="I49" i="4"/>
  <c r="D49" i="4"/>
  <c r="M53" i="4"/>
  <c r="H53" i="4"/>
  <c r="D53" i="4"/>
  <c r="I53" i="4"/>
  <c r="E53" i="4"/>
  <c r="J53" i="4"/>
  <c r="C53" i="4"/>
  <c r="L53" i="4"/>
  <c r="C57" i="4"/>
  <c r="H57" i="4"/>
  <c r="F57" i="4"/>
  <c r="L57" i="4"/>
  <c r="G57" i="4"/>
  <c r="M57" i="4"/>
  <c r="E57" i="4"/>
  <c r="F108" i="4"/>
  <c r="J108" i="4"/>
  <c r="M108" i="4"/>
  <c r="H108" i="4"/>
  <c r="I108" i="4"/>
  <c r="D108" i="4"/>
  <c r="J112" i="4"/>
  <c r="E112" i="4"/>
  <c r="F112" i="4"/>
  <c r="H112" i="4"/>
  <c r="C112" i="4"/>
  <c r="I112" i="4"/>
  <c r="G112" i="4"/>
  <c r="M112" i="4"/>
  <c r="J162" i="4"/>
  <c r="F162" i="4"/>
  <c r="L162" i="4"/>
  <c r="C162" i="4"/>
  <c r="H166" i="4"/>
  <c r="E166" i="4"/>
  <c r="L166" i="4"/>
  <c r="J166" i="4"/>
  <c r="I166" i="4"/>
  <c r="M166" i="4"/>
  <c r="C166" i="4"/>
  <c r="G166" i="4"/>
  <c r="F170" i="4"/>
  <c r="J170" i="4"/>
  <c r="D174" i="4"/>
  <c r="G174" i="4"/>
  <c r="F174" i="4"/>
  <c r="D178" i="4"/>
  <c r="E178" i="4"/>
  <c r="I178" i="4"/>
  <c r="J182" i="4"/>
  <c r="E182" i="4"/>
  <c r="F182" i="4"/>
  <c r="G189" i="4"/>
  <c r="H189" i="4"/>
  <c r="J189" i="4"/>
  <c r="J193" i="4"/>
  <c r="F193" i="4"/>
  <c r="M193" i="4"/>
  <c r="L197" i="4"/>
  <c r="F197" i="4"/>
  <c r="E201" i="4"/>
  <c r="F201" i="4"/>
  <c r="I201" i="4"/>
  <c r="M201" i="4"/>
  <c r="H201" i="4"/>
  <c r="J201" i="4"/>
  <c r="L201" i="4"/>
  <c r="E205" i="4"/>
  <c r="G205" i="4"/>
  <c r="L205" i="4"/>
  <c r="D205" i="4"/>
  <c r="I205" i="4"/>
  <c r="M209" i="4"/>
  <c r="F209" i="4"/>
  <c r="G209" i="4"/>
  <c r="C209" i="4"/>
  <c r="L209" i="4"/>
  <c r="J209" i="4"/>
  <c r="D209" i="4"/>
  <c r="I213" i="4"/>
  <c r="E213" i="4"/>
  <c r="C213" i="4"/>
  <c r="J213" i="4"/>
  <c r="G213" i="4"/>
  <c r="D213" i="4"/>
  <c r="E247" i="4"/>
  <c r="H247" i="4"/>
  <c r="M247" i="4"/>
  <c r="F247" i="4"/>
  <c r="G247" i="4"/>
  <c r="C247" i="4"/>
  <c r="D247" i="4"/>
  <c r="L250" i="4"/>
  <c r="H250" i="4"/>
  <c r="I250" i="4"/>
  <c r="M250" i="4"/>
  <c r="F250" i="4"/>
  <c r="E250" i="4"/>
  <c r="J253" i="4"/>
  <c r="C253" i="4"/>
  <c r="L253" i="4"/>
  <c r="G253" i="4"/>
  <c r="M257" i="4"/>
  <c r="E257" i="4"/>
  <c r="F257" i="4"/>
  <c r="H257" i="4"/>
  <c r="D260" i="4"/>
  <c r="G260" i="4"/>
  <c r="L260" i="4"/>
  <c r="J260" i="4"/>
  <c r="M260" i="4"/>
  <c r="G263" i="4"/>
  <c r="H263" i="4"/>
  <c r="J263" i="4"/>
  <c r="D263" i="4"/>
  <c r="C263" i="4"/>
  <c r="L263" i="4"/>
  <c r="E263" i="4"/>
  <c r="M263" i="4"/>
  <c r="G325" i="4"/>
  <c r="L325" i="4"/>
  <c r="M325" i="4"/>
  <c r="C329" i="4"/>
  <c r="H329" i="4"/>
  <c r="J329" i="4"/>
  <c r="F329" i="4"/>
  <c r="E329" i="4"/>
  <c r="L329" i="4"/>
  <c r="I356" i="4"/>
  <c r="M356" i="4"/>
  <c r="D358" i="4"/>
  <c r="M358" i="4"/>
  <c r="C358" i="4"/>
  <c r="L358" i="4"/>
  <c r="G392" i="4"/>
  <c r="D392" i="4"/>
  <c r="F394" i="4"/>
  <c r="H394" i="4"/>
  <c r="E394" i="4"/>
  <c r="L394" i="4"/>
  <c r="I394" i="4"/>
  <c r="G431" i="4"/>
  <c r="D431" i="4"/>
  <c r="J431" i="4"/>
  <c r="H431" i="4"/>
  <c r="E431" i="4"/>
  <c r="J435" i="4"/>
  <c r="L435" i="4"/>
  <c r="I435" i="4"/>
  <c r="H473" i="4"/>
  <c r="D473" i="4"/>
  <c r="I473" i="4"/>
  <c r="D478" i="4"/>
  <c r="I478" i="4"/>
  <c r="J478" i="4"/>
  <c r="E478" i="4"/>
  <c r="C478" i="4"/>
  <c r="L478" i="4"/>
  <c r="G478" i="4"/>
  <c r="H512" i="4"/>
  <c r="M512" i="4"/>
  <c r="L512" i="4"/>
  <c r="D512" i="4"/>
  <c r="L556" i="4"/>
  <c r="C556" i="4"/>
  <c r="H556" i="4"/>
  <c r="G556" i="4"/>
  <c r="D577" i="4"/>
  <c r="E577" i="4"/>
  <c r="I577" i="4"/>
  <c r="M577" i="4"/>
  <c r="G577" i="4"/>
  <c r="J577" i="4"/>
  <c r="H577" i="4"/>
  <c r="M586" i="4"/>
  <c r="L586" i="4"/>
  <c r="C594" i="4"/>
  <c r="L594" i="4"/>
  <c r="I594" i="4"/>
  <c r="G594" i="4"/>
  <c r="J594" i="4"/>
  <c r="M594" i="4"/>
  <c r="J31" i="4"/>
  <c r="E31" i="4"/>
  <c r="L31" i="4"/>
  <c r="C31" i="4"/>
  <c r="I31" i="4"/>
  <c r="E35" i="4"/>
  <c r="F35" i="4"/>
  <c r="C45" i="4"/>
  <c r="L45" i="4"/>
  <c r="D45" i="4"/>
  <c r="H45" i="4"/>
  <c r="F48" i="4"/>
  <c r="I48" i="4"/>
  <c r="J48" i="4"/>
  <c r="D48" i="4"/>
  <c r="H52" i="4"/>
  <c r="L52" i="4"/>
  <c r="C52" i="4"/>
  <c r="D56" i="4"/>
  <c r="E56" i="4"/>
  <c r="C56" i="4"/>
  <c r="I60" i="4"/>
  <c r="E60" i="4"/>
  <c r="M60" i="4"/>
  <c r="J60" i="4"/>
  <c r="D60" i="4"/>
  <c r="C111" i="4"/>
  <c r="I111" i="4"/>
  <c r="M111" i="4"/>
  <c r="H111" i="4"/>
  <c r="J111" i="4"/>
  <c r="C115" i="4"/>
  <c r="G115" i="4"/>
  <c r="L115" i="4"/>
  <c r="J115" i="4"/>
  <c r="M115" i="4"/>
  <c r="D115" i="4"/>
  <c r="F122" i="4"/>
  <c r="J122" i="4"/>
  <c r="E122" i="4"/>
  <c r="G122" i="4"/>
  <c r="I122" i="4"/>
  <c r="C122" i="4"/>
  <c r="F125" i="4"/>
  <c r="M125" i="4"/>
  <c r="I125" i="4"/>
  <c r="J125" i="4"/>
  <c r="G125" i="4"/>
  <c r="L125" i="4"/>
  <c r="D125" i="4"/>
  <c r="C128" i="4"/>
  <c r="E128" i="4"/>
  <c r="D128" i="4"/>
  <c r="F128" i="4"/>
  <c r="H128" i="4"/>
  <c r="M128" i="4"/>
  <c r="I132" i="4"/>
  <c r="D132" i="4"/>
  <c r="F132" i="4"/>
  <c r="E132" i="4"/>
  <c r="J132" i="4"/>
  <c r="G132" i="4"/>
  <c r="L132" i="4"/>
  <c r="H132" i="4"/>
  <c r="C142" i="4"/>
  <c r="M142" i="4"/>
  <c r="G142" i="4"/>
  <c r="D142" i="4"/>
  <c r="J142" i="4"/>
  <c r="D146" i="4"/>
  <c r="L146" i="4"/>
  <c r="J146" i="4"/>
  <c r="H146" i="4"/>
  <c r="M146" i="4"/>
  <c r="G146" i="4"/>
  <c r="H150" i="4"/>
  <c r="C150" i="4"/>
  <c r="M150" i="4"/>
  <c r="I150" i="4"/>
  <c r="D150" i="4"/>
  <c r="J150" i="4"/>
  <c r="G154" i="4"/>
  <c r="D154" i="4"/>
  <c r="M154" i="4"/>
  <c r="I154" i="4"/>
  <c r="J208" i="4"/>
  <c r="F208" i="4"/>
  <c r="H208" i="4"/>
  <c r="G208" i="4"/>
  <c r="M208" i="4"/>
  <c r="E208" i="4"/>
  <c r="L208" i="4"/>
  <c r="F212" i="4"/>
  <c r="E212" i="4"/>
  <c r="J212" i="4"/>
  <c r="I212" i="4"/>
  <c r="L212" i="4"/>
  <c r="G212" i="4"/>
  <c r="C216" i="4"/>
  <c r="E216" i="4"/>
  <c r="L216" i="4"/>
  <c r="G216" i="4"/>
  <c r="F216" i="4"/>
  <c r="F220" i="4"/>
  <c r="G220" i="4"/>
  <c r="C220" i="4"/>
  <c r="E220" i="4"/>
  <c r="L220" i="4"/>
  <c r="D220" i="4"/>
  <c r="I220" i="4"/>
  <c r="G252" i="4"/>
  <c r="L252" i="4"/>
  <c r="J252" i="4"/>
  <c r="H252" i="4"/>
  <c r="M252" i="4"/>
  <c r="D256" i="4"/>
  <c r="I256" i="4"/>
  <c r="F256" i="4"/>
  <c r="H256" i="4"/>
  <c r="L256" i="4"/>
  <c r="J256" i="4"/>
  <c r="H268" i="4"/>
  <c r="G268" i="4"/>
  <c r="J268" i="4"/>
  <c r="M268" i="4"/>
  <c r="C268" i="4"/>
  <c r="L268" i="4"/>
  <c r="G284" i="4"/>
  <c r="E284" i="4"/>
  <c r="H284" i="4"/>
  <c r="C284" i="4"/>
  <c r="I284" i="4"/>
  <c r="F284" i="4"/>
  <c r="L288" i="4"/>
  <c r="D288" i="4"/>
  <c r="H288" i="4"/>
  <c r="M288" i="4"/>
  <c r="F288" i="4"/>
  <c r="I292" i="4"/>
  <c r="G292" i="4"/>
  <c r="M292" i="4"/>
  <c r="C292" i="4"/>
  <c r="F292" i="4"/>
  <c r="C296" i="4"/>
  <c r="E296" i="4"/>
  <c r="H296" i="4"/>
  <c r="G296" i="4"/>
  <c r="I296" i="4"/>
  <c r="F296" i="4"/>
  <c r="I300" i="4"/>
  <c r="C300" i="4"/>
  <c r="M300" i="4"/>
  <c r="L300" i="4"/>
  <c r="G304" i="4"/>
  <c r="H304" i="4"/>
  <c r="J304" i="4"/>
  <c r="C304" i="4"/>
  <c r="D304" i="4"/>
  <c r="F304" i="4"/>
  <c r="M304" i="4"/>
  <c r="C308" i="4"/>
  <c r="M308" i="4"/>
  <c r="I308" i="4"/>
  <c r="L308" i="4"/>
  <c r="E308" i="4"/>
  <c r="J333" i="4"/>
  <c r="C333" i="4"/>
  <c r="F333" i="4"/>
  <c r="E333" i="4"/>
  <c r="L333" i="4"/>
  <c r="D336" i="4"/>
  <c r="J336" i="4"/>
  <c r="F336" i="4"/>
  <c r="H336" i="4"/>
  <c r="E336" i="4"/>
  <c r="G336" i="4"/>
  <c r="I336" i="4"/>
  <c r="D351" i="4"/>
  <c r="H351" i="4"/>
  <c r="J351" i="4"/>
  <c r="I351" i="4"/>
  <c r="L351" i="4"/>
  <c r="C351" i="4"/>
  <c r="M351" i="4"/>
  <c r="G351" i="4"/>
  <c r="J361" i="4"/>
  <c r="C361" i="4"/>
  <c r="G361" i="4"/>
  <c r="F361" i="4"/>
  <c r="E361" i="4"/>
  <c r="F401" i="4"/>
  <c r="J401" i="4"/>
  <c r="L401" i="4"/>
  <c r="I401" i="4"/>
  <c r="C401" i="4"/>
  <c r="M401" i="4"/>
  <c r="H415" i="4"/>
  <c r="L415" i="4"/>
  <c r="I415" i="4"/>
  <c r="J416" i="4"/>
  <c r="H416" i="4"/>
  <c r="F422" i="4"/>
  <c r="H422" i="4"/>
  <c r="E422" i="4"/>
  <c r="L422" i="4"/>
  <c r="I422" i="4"/>
  <c r="I480" i="4"/>
  <c r="H480" i="4"/>
  <c r="C480" i="4"/>
  <c r="D488" i="4"/>
  <c r="J488" i="4"/>
  <c r="L522" i="4"/>
  <c r="D522" i="4"/>
  <c r="M522" i="4"/>
  <c r="H527" i="4"/>
  <c r="M527" i="4"/>
  <c r="L532" i="4"/>
  <c r="M532" i="4"/>
  <c r="H537" i="4"/>
  <c r="M537" i="4"/>
  <c r="D537" i="4"/>
  <c r="L537" i="4"/>
  <c r="E554" i="4"/>
  <c r="I554" i="4"/>
  <c r="J554" i="4"/>
  <c r="H554" i="4"/>
  <c r="C554" i="4"/>
  <c r="D565" i="4"/>
  <c r="I565" i="4"/>
  <c r="J565" i="4"/>
  <c r="E565" i="4"/>
  <c r="M565" i="4"/>
  <c r="G565" i="4"/>
  <c r="H565" i="4"/>
  <c r="D592" i="4"/>
  <c r="E592" i="4"/>
  <c r="I592" i="4"/>
  <c r="H592" i="4"/>
  <c r="G592" i="4"/>
  <c r="C592" i="4"/>
  <c r="H601" i="4"/>
  <c r="G601" i="4"/>
  <c r="L601" i="4"/>
  <c r="C601" i="4"/>
  <c r="G71" i="4"/>
  <c r="C71" i="4"/>
  <c r="I90" i="4"/>
  <c r="D90" i="4"/>
  <c r="J90" i="4"/>
  <c r="E90" i="4"/>
  <c r="C90" i="4"/>
  <c r="M93" i="4"/>
  <c r="H93" i="4"/>
  <c r="D93" i="4"/>
  <c r="I93" i="4"/>
  <c r="E93" i="4"/>
  <c r="F97" i="4"/>
  <c r="G97" i="4"/>
  <c r="J106" i="4"/>
  <c r="E106" i="4"/>
  <c r="C106" i="4"/>
  <c r="F106" i="4"/>
  <c r="G106" i="4"/>
  <c r="G114" i="4"/>
  <c r="H114" i="4"/>
  <c r="D141" i="4"/>
  <c r="I141" i="4"/>
  <c r="L153" i="4"/>
  <c r="I153" i="4"/>
  <c r="E153" i="4"/>
  <c r="J153" i="4"/>
  <c r="F153" i="4"/>
  <c r="G157" i="4"/>
  <c r="C157" i="4"/>
  <c r="L157" i="4"/>
  <c r="H157" i="4"/>
  <c r="D157" i="4"/>
  <c r="F215" i="4"/>
  <c r="G215" i="4"/>
  <c r="E219" i="4"/>
  <c r="J219" i="4"/>
  <c r="M223" i="4"/>
  <c r="G223" i="4"/>
  <c r="L223" i="4"/>
  <c r="J223" i="4"/>
  <c r="F223" i="4"/>
  <c r="G267" i="4"/>
  <c r="J267" i="4"/>
  <c r="L274" i="4"/>
  <c r="D274" i="4"/>
  <c r="J331" i="4"/>
  <c r="C331" i="4"/>
  <c r="D331" i="4"/>
  <c r="F350" i="4"/>
  <c r="H350" i="4"/>
  <c r="D352" i="4"/>
  <c r="J352" i="4"/>
  <c r="F352" i="4"/>
  <c r="F417" i="4"/>
  <c r="J417" i="4"/>
  <c r="F421" i="4"/>
  <c r="J421" i="4"/>
  <c r="L446" i="4"/>
  <c r="C446" i="4"/>
  <c r="M446" i="4"/>
  <c r="G446" i="4"/>
  <c r="D447" i="4"/>
  <c r="E447" i="4"/>
  <c r="I451" i="4"/>
  <c r="D451" i="4"/>
  <c r="G451" i="4"/>
  <c r="L479" i="4"/>
  <c r="C479" i="4"/>
  <c r="G503" i="4"/>
  <c r="L503" i="4"/>
  <c r="E559" i="4"/>
  <c r="I559" i="4"/>
  <c r="J559" i="4"/>
  <c r="D575" i="4"/>
  <c r="E575" i="4"/>
  <c r="M581" i="4"/>
  <c r="H581" i="4"/>
  <c r="L581" i="4"/>
  <c r="M167" i="4"/>
  <c r="J428" i="4"/>
  <c r="F429" i="4"/>
  <c r="I66" i="4"/>
  <c r="C66" i="4"/>
  <c r="L66" i="4"/>
  <c r="J66" i="4"/>
  <c r="E66" i="4"/>
  <c r="G74" i="4"/>
  <c r="J74" i="4"/>
  <c r="H74" i="4"/>
  <c r="C74" i="4"/>
  <c r="M74" i="4"/>
  <c r="M77" i="4"/>
  <c r="J77" i="4"/>
  <c r="F77" i="4"/>
  <c r="G77" i="4"/>
  <c r="C77" i="4"/>
  <c r="F80" i="4"/>
  <c r="H80" i="4"/>
  <c r="C80" i="4"/>
  <c r="C86" i="4"/>
  <c r="D86" i="4"/>
  <c r="H96" i="4"/>
  <c r="J96" i="4"/>
  <c r="M109" i="4"/>
  <c r="J109" i="4"/>
  <c r="F109" i="4"/>
  <c r="G109" i="4"/>
  <c r="C109" i="4"/>
  <c r="D159" i="4"/>
  <c r="L159" i="4"/>
  <c r="G159" i="4"/>
  <c r="F159" i="4"/>
  <c r="C171" i="4"/>
  <c r="F171" i="4"/>
  <c r="G171" i="4"/>
  <c r="E171" i="4"/>
  <c r="J171" i="4"/>
  <c r="L183" i="4"/>
  <c r="F183" i="4"/>
  <c r="E183" i="4"/>
  <c r="J183" i="4"/>
  <c r="H183" i="4"/>
  <c r="I183" i="4"/>
  <c r="D183" i="4"/>
  <c r="H190" i="4"/>
  <c r="C190" i="4"/>
  <c r="E190" i="4"/>
  <c r="M190" i="4"/>
  <c r="J190" i="4"/>
  <c r="D190" i="4"/>
  <c r="I190" i="4"/>
  <c r="F194" i="4"/>
  <c r="G194" i="4"/>
  <c r="D202" i="4"/>
  <c r="H202" i="4"/>
  <c r="L206" i="4"/>
  <c r="G206" i="4"/>
  <c r="J206" i="4"/>
  <c r="H206" i="4"/>
  <c r="C206" i="4"/>
  <c r="M206" i="4"/>
  <c r="I229" i="4"/>
  <c r="E229" i="4"/>
  <c r="D297" i="4"/>
  <c r="H297" i="4"/>
  <c r="C316" i="4"/>
  <c r="L316" i="4"/>
  <c r="D445" i="4"/>
  <c r="E445" i="4"/>
  <c r="I445" i="4"/>
  <c r="C449" i="4"/>
  <c r="I449" i="4"/>
  <c r="M550" i="4"/>
  <c r="G550" i="4"/>
  <c r="H550" i="4"/>
  <c r="D557" i="4"/>
  <c r="I557" i="4"/>
  <c r="J557" i="4"/>
  <c r="G328" i="4"/>
  <c r="D332" i="4"/>
  <c r="C335" i="4"/>
  <c r="D348" i="4"/>
  <c r="E470" i="4"/>
  <c r="C490" i="4"/>
  <c r="G498" i="4"/>
  <c r="I570" i="4"/>
  <c r="D606" i="4"/>
  <c r="M534" i="4"/>
  <c r="I552" i="4"/>
  <c r="J555" i="4"/>
  <c r="J567" i="4"/>
  <c r="J569" i="4"/>
  <c r="J570" i="4"/>
  <c r="E570" i="4"/>
  <c r="J576" i="4"/>
  <c r="J578" i="4"/>
  <c r="J591" i="4"/>
  <c r="M605" i="4"/>
  <c r="C385" i="4"/>
  <c r="H385" i="4"/>
  <c r="E385" i="4"/>
  <c r="L385" i="4"/>
  <c r="I385" i="4"/>
  <c r="D385" i="4"/>
  <c r="F385" i="4"/>
  <c r="F397" i="4"/>
  <c r="J397" i="4"/>
  <c r="G397" i="4"/>
  <c r="D397" i="4"/>
  <c r="H397" i="4"/>
  <c r="E397" i="4"/>
  <c r="M397" i="4"/>
  <c r="L397" i="4"/>
  <c r="J400" i="4"/>
  <c r="L400" i="4"/>
  <c r="I400" i="4"/>
  <c r="C400" i="4"/>
  <c r="M400" i="4"/>
  <c r="G400" i="4"/>
  <c r="E400" i="4"/>
  <c r="E474" i="4"/>
  <c r="I474" i="4"/>
  <c r="J474" i="4"/>
  <c r="G474" i="4"/>
  <c r="M474" i="4"/>
  <c r="F474" i="4"/>
  <c r="D474" i="4"/>
  <c r="H474" i="4"/>
  <c r="L474" i="4"/>
  <c r="H515" i="4"/>
  <c r="L515" i="4"/>
  <c r="J515" i="4"/>
  <c r="I515" i="4"/>
  <c r="M515" i="4"/>
  <c r="G515" i="4"/>
  <c r="F515" i="4"/>
  <c r="E515" i="4"/>
  <c r="D515" i="4"/>
  <c r="H528" i="4"/>
  <c r="M528" i="4"/>
  <c r="D528" i="4"/>
  <c r="C528" i="4"/>
  <c r="L528" i="4"/>
  <c r="J528" i="4"/>
  <c r="G528" i="4"/>
  <c r="F528" i="4"/>
  <c r="D553" i="4"/>
  <c r="M553" i="4"/>
  <c r="E553" i="4"/>
  <c r="J553" i="4"/>
  <c r="H553" i="4"/>
  <c r="I553" i="4"/>
  <c r="C553" i="4"/>
  <c r="F553" i="4"/>
  <c r="L553" i="4"/>
  <c r="E560" i="4"/>
  <c r="C560" i="4"/>
  <c r="L560" i="4"/>
  <c r="H560" i="4"/>
  <c r="G560" i="4"/>
  <c r="J560" i="4"/>
  <c r="D560" i="4"/>
  <c r="F560" i="4"/>
  <c r="I560" i="4"/>
  <c r="M560" i="4"/>
  <c r="G598" i="4"/>
  <c r="M598" i="4"/>
  <c r="D598" i="4"/>
  <c r="L598" i="4"/>
  <c r="F598" i="4"/>
  <c r="E598" i="4"/>
  <c r="C598" i="4"/>
  <c r="H598" i="4"/>
  <c r="I598" i="4"/>
  <c r="J598" i="4"/>
  <c r="H604" i="4"/>
  <c r="D604" i="4"/>
  <c r="G604" i="4"/>
  <c r="L604" i="4"/>
  <c r="F604" i="4"/>
  <c r="E604" i="4"/>
  <c r="C604" i="4"/>
  <c r="I604" i="4"/>
  <c r="J399" i="4"/>
  <c r="G399" i="4"/>
  <c r="D399" i="4"/>
  <c r="H399" i="4"/>
  <c r="E399" i="4"/>
  <c r="F399" i="4"/>
  <c r="M399" i="4"/>
  <c r="L399" i="4"/>
  <c r="F426" i="4"/>
  <c r="H426" i="4"/>
  <c r="E426" i="4"/>
  <c r="J426" i="4"/>
  <c r="L426" i="4"/>
  <c r="I426" i="4"/>
  <c r="G426" i="4"/>
  <c r="M426" i="4"/>
  <c r="F432" i="4"/>
  <c r="J432" i="4"/>
  <c r="L432" i="4"/>
  <c r="I432" i="4"/>
  <c r="C432" i="4"/>
  <c r="M432" i="4"/>
  <c r="G432" i="4"/>
  <c r="E432" i="4"/>
  <c r="E476" i="4"/>
  <c r="I476" i="4"/>
  <c r="J476" i="4"/>
  <c r="C476" i="4"/>
  <c r="L476" i="4"/>
  <c r="D476" i="4"/>
  <c r="H476" i="4"/>
  <c r="G476" i="4"/>
  <c r="F476" i="4"/>
  <c r="J604" i="4"/>
  <c r="F378" i="4"/>
  <c r="I397" i="4"/>
  <c r="F400" i="4"/>
  <c r="J167" i="4"/>
  <c r="E167" i="4"/>
  <c r="I167" i="4"/>
  <c r="L167" i="4"/>
  <c r="C167" i="4"/>
  <c r="D167" i="4"/>
  <c r="F167" i="4"/>
  <c r="L279" i="4"/>
  <c r="G279" i="4"/>
  <c r="H279" i="4"/>
  <c r="D279" i="4"/>
  <c r="M279" i="4"/>
  <c r="E279" i="4"/>
  <c r="I279" i="4"/>
  <c r="C279" i="4"/>
  <c r="F279" i="4"/>
  <c r="J279" i="4"/>
  <c r="D282" i="4"/>
  <c r="J282" i="4"/>
  <c r="G282" i="4"/>
  <c r="H282" i="4"/>
  <c r="M282" i="4"/>
  <c r="F282" i="4"/>
  <c r="I282" i="4"/>
  <c r="I285" i="4"/>
  <c r="H285" i="4"/>
  <c r="L285" i="4"/>
  <c r="G285" i="4"/>
  <c r="E285" i="4"/>
  <c r="F285" i="4"/>
  <c r="D285" i="4"/>
  <c r="C285" i="4"/>
  <c r="M285" i="4"/>
  <c r="J285" i="4"/>
  <c r="C340" i="4"/>
  <c r="D340" i="4"/>
  <c r="J340" i="4"/>
  <c r="H340" i="4"/>
  <c r="L340" i="4"/>
  <c r="E340" i="4"/>
  <c r="G340" i="4"/>
  <c r="D347" i="4"/>
  <c r="F347" i="4"/>
  <c r="H347" i="4"/>
  <c r="J347" i="4"/>
  <c r="C347" i="4"/>
  <c r="E347" i="4"/>
  <c r="I347" i="4"/>
  <c r="G347" i="4"/>
  <c r="C377" i="4"/>
  <c r="H377" i="4"/>
  <c r="E377" i="4"/>
  <c r="L377" i="4"/>
  <c r="I377" i="4"/>
  <c r="D377" i="4"/>
  <c r="J377" i="4"/>
  <c r="G377" i="4"/>
  <c r="M378" i="4"/>
  <c r="D378" i="4"/>
  <c r="G378" i="4"/>
  <c r="C378" i="4"/>
  <c r="I378" i="4"/>
  <c r="J378" i="4"/>
  <c r="H378" i="4"/>
  <c r="E482" i="4"/>
  <c r="I482" i="4"/>
  <c r="J482" i="4"/>
  <c r="D482" i="4"/>
  <c r="G482" i="4"/>
  <c r="M482" i="4"/>
  <c r="F482" i="4"/>
  <c r="C482" i="4"/>
  <c r="L496" i="4"/>
  <c r="C496" i="4"/>
  <c r="G496" i="4"/>
  <c r="D496" i="4"/>
  <c r="I496" i="4"/>
  <c r="M496" i="4"/>
  <c r="H496" i="4"/>
  <c r="J496" i="4"/>
  <c r="F496" i="4"/>
  <c r="F355" i="4"/>
  <c r="H355" i="4"/>
  <c r="D355" i="4"/>
  <c r="J355" i="4"/>
  <c r="E355" i="4"/>
  <c r="I355" i="4"/>
  <c r="G355" i="4"/>
  <c r="M355" i="4"/>
  <c r="H379" i="4"/>
  <c r="E379" i="4"/>
  <c r="G379" i="4"/>
  <c r="L379" i="4"/>
  <c r="I379" i="4"/>
  <c r="J379" i="4"/>
  <c r="F379" i="4"/>
  <c r="C379" i="4"/>
  <c r="M379" i="4"/>
  <c r="L530" i="4"/>
  <c r="M530" i="4"/>
  <c r="D530" i="4"/>
  <c r="C530" i="4"/>
  <c r="J530" i="4"/>
  <c r="F530" i="4"/>
  <c r="M536" i="4"/>
  <c r="H536" i="4"/>
  <c r="C536" i="4"/>
  <c r="L536" i="4"/>
  <c r="J536" i="4"/>
  <c r="F536" i="4"/>
  <c r="A544" i="5"/>
  <c r="AK554" i="4"/>
  <c r="E563" i="4"/>
  <c r="I563" i="4"/>
  <c r="J563" i="4"/>
  <c r="D563" i="4"/>
  <c r="M563" i="4"/>
  <c r="H563" i="4"/>
  <c r="F563" i="4"/>
  <c r="C563" i="4"/>
  <c r="L563" i="4"/>
  <c r="D584" i="4"/>
  <c r="E584" i="4"/>
  <c r="I584" i="4"/>
  <c r="L584" i="4"/>
  <c r="J584" i="4"/>
  <c r="M584" i="4"/>
  <c r="G584" i="4"/>
  <c r="F584" i="4"/>
  <c r="C584" i="4"/>
  <c r="D597" i="4"/>
  <c r="G597" i="4"/>
  <c r="M597" i="4"/>
  <c r="L597" i="4"/>
  <c r="J597" i="4"/>
  <c r="I597" i="4"/>
  <c r="C597" i="4"/>
  <c r="H597" i="4"/>
  <c r="E597" i="4"/>
  <c r="I528" i="4"/>
  <c r="H400" i="4"/>
  <c r="L482" i="4"/>
  <c r="E282" i="4"/>
  <c r="F340" i="4"/>
  <c r="A47" i="5"/>
  <c r="G47" i="5" s="1"/>
  <c r="J433" i="4"/>
  <c r="F433" i="4"/>
  <c r="G433" i="4"/>
  <c r="D433" i="4"/>
  <c r="H433" i="4"/>
  <c r="E433" i="4"/>
  <c r="D460" i="4"/>
  <c r="E460" i="4"/>
  <c r="I460" i="4"/>
  <c r="H460" i="4"/>
  <c r="C460" i="4"/>
  <c r="J460" i="4"/>
  <c r="L460" i="4"/>
  <c r="L465" i="4"/>
  <c r="C465" i="4"/>
  <c r="M465" i="4"/>
  <c r="G465" i="4"/>
  <c r="J465" i="4"/>
  <c r="E465" i="4"/>
  <c r="D465" i="4"/>
  <c r="I465" i="4"/>
  <c r="D472" i="4"/>
  <c r="E472" i="4"/>
  <c r="J472" i="4"/>
  <c r="I472" i="4"/>
  <c r="M472" i="4"/>
  <c r="H472" i="4"/>
  <c r="L472" i="4"/>
  <c r="J495" i="4"/>
  <c r="C495" i="4"/>
  <c r="G495" i="4"/>
  <c r="M495" i="4"/>
  <c r="H495" i="4"/>
  <c r="F495" i="4"/>
  <c r="L511" i="4"/>
  <c r="J511" i="4"/>
  <c r="I511" i="4"/>
  <c r="G511" i="4"/>
  <c r="F511" i="4"/>
  <c r="E511" i="4"/>
  <c r="H513" i="4"/>
  <c r="M513" i="4"/>
  <c r="D513" i="4"/>
  <c r="J513" i="4"/>
  <c r="I513" i="4"/>
  <c r="G513" i="4"/>
  <c r="F513" i="4"/>
  <c r="E513" i="4"/>
  <c r="H580" i="4"/>
  <c r="J580" i="4"/>
  <c r="L580" i="4"/>
  <c r="E580" i="4"/>
  <c r="G580" i="4"/>
  <c r="I580" i="4"/>
  <c r="M580" i="4"/>
  <c r="F580" i="4"/>
  <c r="L155" i="4"/>
  <c r="D155" i="4"/>
  <c r="M155" i="4"/>
  <c r="C155" i="4"/>
  <c r="F155" i="4"/>
  <c r="H155" i="4"/>
  <c r="E155" i="4"/>
  <c r="L161" i="4"/>
  <c r="C161" i="4"/>
  <c r="D161" i="4"/>
  <c r="G161" i="4"/>
  <c r="F161" i="4"/>
  <c r="H161" i="4"/>
  <c r="M161" i="4"/>
  <c r="J161" i="4"/>
  <c r="I164" i="4"/>
  <c r="C164" i="4"/>
  <c r="D164" i="4"/>
  <c r="M164" i="4"/>
  <c r="J164" i="4"/>
  <c r="E164" i="4"/>
  <c r="H164" i="4"/>
  <c r="L164" i="4"/>
  <c r="F164" i="4"/>
  <c r="G164" i="4"/>
  <c r="M238" i="4"/>
  <c r="L238" i="4"/>
  <c r="C238" i="4"/>
  <c r="I238" i="4"/>
  <c r="E238" i="4"/>
  <c r="G238" i="4"/>
  <c r="F238" i="4"/>
  <c r="J238" i="4"/>
  <c r="C272" i="4"/>
  <c r="G272" i="4"/>
  <c r="M272" i="4"/>
  <c r="D272" i="4"/>
  <c r="E272" i="4"/>
  <c r="H272" i="4"/>
  <c r="I272" i="4"/>
  <c r="L272" i="4"/>
  <c r="M276" i="4"/>
  <c r="D276" i="4"/>
  <c r="G276" i="4"/>
  <c r="E276" i="4"/>
  <c r="H276" i="4"/>
  <c r="I276" i="4"/>
  <c r="C276" i="4"/>
  <c r="L276" i="4"/>
  <c r="G312" i="4"/>
  <c r="L312" i="4"/>
  <c r="C312" i="4"/>
  <c r="E312" i="4"/>
  <c r="H312" i="4"/>
  <c r="C356" i="4"/>
  <c r="D356" i="4"/>
  <c r="J356" i="4"/>
  <c r="H356" i="4"/>
  <c r="L356" i="4"/>
  <c r="F356" i="4"/>
  <c r="E356" i="4"/>
  <c r="G356" i="4"/>
  <c r="C376" i="4"/>
  <c r="M376" i="4"/>
  <c r="J376" i="4"/>
  <c r="F376" i="4"/>
  <c r="D376" i="4"/>
  <c r="M380" i="4"/>
  <c r="J380" i="4"/>
  <c r="F380" i="4"/>
  <c r="D380" i="4"/>
  <c r="C386" i="4"/>
  <c r="M386" i="4"/>
  <c r="D386" i="4"/>
  <c r="G386" i="4"/>
  <c r="F396" i="4"/>
  <c r="J396" i="4"/>
  <c r="L396" i="4"/>
  <c r="I396" i="4"/>
  <c r="C396" i="4"/>
  <c r="M396" i="4"/>
  <c r="F441" i="4"/>
  <c r="J441" i="4"/>
  <c r="G441" i="4"/>
  <c r="D441" i="4"/>
  <c r="H441" i="4"/>
  <c r="E441" i="4"/>
  <c r="L497" i="4"/>
  <c r="C497" i="4"/>
  <c r="D497" i="4"/>
  <c r="G497" i="4"/>
  <c r="M497" i="4"/>
  <c r="F497" i="4"/>
  <c r="H587" i="4"/>
  <c r="J587" i="4"/>
  <c r="L587" i="4"/>
  <c r="E587" i="4"/>
  <c r="G587" i="4"/>
  <c r="D587" i="4"/>
  <c r="I587" i="4"/>
  <c r="G16" i="4"/>
  <c r="F16" i="4"/>
  <c r="H16" i="4"/>
  <c r="E16" i="4"/>
  <c r="I16" i="4"/>
  <c r="J16" i="4"/>
  <c r="C16" i="4"/>
  <c r="H20" i="4"/>
  <c r="C20" i="4"/>
  <c r="M20" i="4"/>
  <c r="I20" i="4"/>
  <c r="D20" i="4"/>
  <c r="F20" i="4"/>
  <c r="L20" i="4"/>
  <c r="G35" i="4"/>
  <c r="D35" i="4"/>
  <c r="H35" i="4"/>
  <c r="J35" i="4"/>
  <c r="L35" i="4"/>
  <c r="I35" i="4"/>
  <c r="M45" i="4"/>
  <c r="I45" i="4"/>
  <c r="E45" i="4"/>
  <c r="J45" i="4"/>
  <c r="F45" i="4"/>
  <c r="G48" i="4"/>
  <c r="M48" i="4"/>
  <c r="H48" i="4"/>
  <c r="C48" i="4"/>
  <c r="E48" i="4"/>
  <c r="L48" i="4"/>
  <c r="G52" i="4"/>
  <c r="E52" i="4"/>
  <c r="I52" i="4"/>
  <c r="D52" i="4"/>
  <c r="F56" i="4"/>
  <c r="G56" i="4"/>
  <c r="M56" i="4"/>
  <c r="H56" i="4"/>
  <c r="L56" i="4"/>
  <c r="E59" i="4"/>
  <c r="H59" i="4"/>
  <c r="I59" i="4"/>
  <c r="F59" i="4"/>
  <c r="I92" i="4"/>
  <c r="J92" i="4"/>
  <c r="C92" i="4"/>
  <c r="G92" i="4"/>
  <c r="F92" i="4"/>
  <c r="M92" i="4"/>
  <c r="F96" i="4"/>
  <c r="L96" i="4"/>
  <c r="G96" i="4"/>
  <c r="D118" i="4"/>
  <c r="M118" i="4"/>
  <c r="E118" i="4"/>
  <c r="G118" i="4"/>
  <c r="I118" i="4"/>
  <c r="F118" i="4"/>
  <c r="H121" i="4"/>
  <c r="F121" i="4"/>
  <c r="G121" i="4"/>
  <c r="M121" i="4"/>
  <c r="E121" i="4"/>
  <c r="H124" i="4"/>
  <c r="I124" i="4"/>
  <c r="C124" i="4"/>
  <c r="E124" i="4"/>
  <c r="I127" i="4"/>
  <c r="L127" i="4"/>
  <c r="H127" i="4"/>
  <c r="C127" i="4"/>
  <c r="D127" i="4"/>
  <c r="H131" i="4"/>
  <c r="I131" i="4"/>
  <c r="J131" i="4"/>
  <c r="M131" i="4"/>
  <c r="L131" i="4"/>
  <c r="J135" i="4"/>
  <c r="H135" i="4"/>
  <c r="M135" i="4"/>
  <c r="E135" i="4"/>
  <c r="D138" i="4"/>
  <c r="J138" i="4"/>
  <c r="I138" i="4"/>
  <c r="E138" i="4"/>
  <c r="E141" i="4"/>
  <c r="J141" i="4"/>
  <c r="L141" i="4"/>
  <c r="H141" i="4"/>
  <c r="M141" i="4"/>
  <c r="C141" i="4"/>
  <c r="F145" i="4"/>
  <c r="E145" i="4"/>
  <c r="J145" i="4"/>
  <c r="L145" i="4"/>
  <c r="E149" i="4"/>
  <c r="M149" i="4"/>
  <c r="F149" i="4"/>
  <c r="I149" i="4"/>
  <c r="C149" i="4"/>
  <c r="J149" i="4"/>
  <c r="L170" i="4"/>
  <c r="G170" i="4"/>
  <c r="H170" i="4"/>
  <c r="D170" i="4"/>
  <c r="M170" i="4"/>
  <c r="E170" i="4"/>
  <c r="M174" i="4"/>
  <c r="H174" i="4"/>
  <c r="J174" i="4"/>
  <c r="E174" i="4"/>
  <c r="I174" i="4"/>
  <c r="L174" i="4"/>
  <c r="C174" i="4"/>
  <c r="G178" i="4"/>
  <c r="F178" i="4"/>
  <c r="L178" i="4"/>
  <c r="H178" i="4"/>
  <c r="C178" i="4"/>
  <c r="J178" i="4"/>
  <c r="C182" i="4"/>
  <c r="G182" i="4"/>
  <c r="H182" i="4"/>
  <c r="L182" i="4"/>
  <c r="M182" i="4"/>
  <c r="E189" i="4"/>
  <c r="D189" i="4"/>
  <c r="C189" i="4"/>
  <c r="I189" i="4"/>
  <c r="F189" i="4"/>
  <c r="H193" i="4"/>
  <c r="E193" i="4"/>
  <c r="L193" i="4"/>
  <c r="I193" i="4"/>
  <c r="G193" i="4"/>
  <c r="I197" i="4"/>
  <c r="C197" i="4"/>
  <c r="J197" i="4"/>
  <c r="G197" i="4"/>
  <c r="D197" i="4"/>
  <c r="C219" i="4"/>
  <c r="H219" i="4"/>
  <c r="F219" i="4"/>
  <c r="M219" i="4"/>
  <c r="E222" i="4"/>
  <c r="C222" i="4"/>
  <c r="F222" i="4"/>
  <c r="G222" i="4"/>
  <c r="D222" i="4"/>
  <c r="M229" i="4"/>
  <c r="F229" i="4"/>
  <c r="C229" i="4"/>
  <c r="J229" i="4"/>
  <c r="G327" i="4"/>
  <c r="L327" i="4"/>
  <c r="C327" i="4"/>
  <c r="F362" i="4"/>
  <c r="H362" i="4"/>
  <c r="D362" i="4"/>
  <c r="J392" i="4"/>
  <c r="F392" i="4"/>
  <c r="D452" i="4"/>
  <c r="H452" i="4"/>
  <c r="G452" i="4"/>
  <c r="M452" i="4"/>
  <c r="E452" i="4"/>
  <c r="E462" i="4"/>
  <c r="I462" i="4"/>
  <c r="J462" i="4"/>
  <c r="D462" i="4"/>
  <c r="M462" i="4"/>
  <c r="H462" i="4"/>
  <c r="D466" i="4"/>
  <c r="E466" i="4"/>
  <c r="C466" i="4"/>
  <c r="J466" i="4"/>
  <c r="C492" i="4"/>
  <c r="J492" i="4"/>
  <c r="G492" i="4"/>
  <c r="M523" i="4"/>
  <c r="H523" i="4"/>
  <c r="L539" i="4"/>
  <c r="D539" i="4"/>
  <c r="H539" i="4"/>
  <c r="H541" i="4"/>
  <c r="D541" i="4"/>
  <c r="D545" i="4"/>
  <c r="H545" i="4"/>
  <c r="I586" i="4"/>
  <c r="C586" i="4"/>
  <c r="D586" i="4"/>
  <c r="E586" i="4"/>
  <c r="H586" i="4"/>
  <c r="H588" i="4"/>
  <c r="L588" i="4"/>
  <c r="J588" i="4"/>
  <c r="M588" i="4"/>
  <c r="C588" i="4"/>
  <c r="E588" i="4"/>
  <c r="D506" i="4"/>
  <c r="H544" i="4"/>
  <c r="M23" i="4"/>
  <c r="E23" i="4"/>
  <c r="D23" i="4"/>
  <c r="I23" i="4"/>
  <c r="L23" i="4"/>
  <c r="J23" i="4"/>
  <c r="D27" i="4"/>
  <c r="E27" i="4"/>
  <c r="G27" i="4"/>
  <c r="C27" i="4"/>
  <c r="H27" i="4"/>
  <c r="L27" i="4"/>
  <c r="G55" i="4"/>
  <c r="C55" i="4"/>
  <c r="L55" i="4"/>
  <c r="J55" i="4"/>
  <c r="M55" i="4"/>
  <c r="D55" i="4"/>
  <c r="J65" i="4"/>
  <c r="H65" i="4"/>
  <c r="C65" i="4"/>
  <c r="M65" i="4"/>
  <c r="E65" i="4"/>
  <c r="M69" i="4"/>
  <c r="H69" i="4"/>
  <c r="D69" i="4"/>
  <c r="I69" i="4"/>
  <c r="E69" i="4"/>
  <c r="G95" i="4"/>
  <c r="C95" i="4"/>
  <c r="L95" i="4"/>
  <c r="J95" i="4"/>
  <c r="M95" i="4"/>
  <c r="D95" i="4"/>
  <c r="J99" i="4"/>
  <c r="C99" i="4"/>
  <c r="F99" i="4"/>
  <c r="M99" i="4"/>
  <c r="I99" i="4"/>
  <c r="L102" i="4"/>
  <c r="I102" i="4"/>
  <c r="C102" i="4"/>
  <c r="M102" i="4"/>
  <c r="D102" i="4"/>
  <c r="M105" i="4"/>
  <c r="G105" i="4"/>
  <c r="C105" i="4"/>
  <c r="J105" i="4"/>
  <c r="I105" i="4"/>
  <c r="D140" i="4"/>
  <c r="G140" i="4"/>
  <c r="J140" i="4"/>
  <c r="H140" i="4"/>
  <c r="E140" i="4"/>
  <c r="F144" i="4"/>
  <c r="M144" i="4"/>
  <c r="I144" i="4"/>
  <c r="J144" i="4"/>
  <c r="L144" i="4"/>
  <c r="G144" i="4"/>
  <c r="D148" i="4"/>
  <c r="F148" i="4"/>
  <c r="C148" i="4"/>
  <c r="E148" i="4"/>
  <c r="J148" i="4"/>
  <c r="H148" i="4"/>
  <c r="G152" i="4"/>
  <c r="E152" i="4"/>
  <c r="D152" i="4"/>
  <c r="H152" i="4"/>
  <c r="I152" i="4"/>
  <c r="C152" i="4"/>
  <c r="M152" i="4"/>
  <c r="F200" i="4"/>
  <c r="D200" i="4"/>
  <c r="L200" i="4"/>
  <c r="C200" i="4"/>
  <c r="G200" i="4"/>
  <c r="J200" i="4"/>
  <c r="L225" i="4"/>
  <c r="M225" i="4"/>
  <c r="D225" i="4"/>
  <c r="F225" i="4"/>
  <c r="E225" i="4"/>
  <c r="J225" i="4"/>
  <c r="H228" i="4"/>
  <c r="C228" i="4"/>
  <c r="E228" i="4"/>
  <c r="M228" i="4"/>
  <c r="J228" i="4"/>
  <c r="D228" i="4"/>
  <c r="I228" i="4"/>
  <c r="L228" i="4"/>
  <c r="E232" i="4"/>
  <c r="L232" i="4"/>
  <c r="G232" i="4"/>
  <c r="D236" i="4"/>
  <c r="H236" i="4"/>
  <c r="L236" i="4"/>
  <c r="J236" i="4"/>
  <c r="G236" i="4"/>
  <c r="M236" i="4"/>
  <c r="G243" i="4"/>
  <c r="I243" i="4"/>
  <c r="F243" i="4"/>
  <c r="C243" i="4"/>
  <c r="L243" i="4"/>
  <c r="J243" i="4"/>
  <c r="M249" i="4"/>
  <c r="G249" i="4"/>
  <c r="H249" i="4"/>
  <c r="J249" i="4"/>
  <c r="L249" i="4"/>
  <c r="E249" i="4"/>
  <c r="E255" i="4"/>
  <c r="J255" i="4"/>
  <c r="H255" i="4"/>
  <c r="I255" i="4"/>
  <c r="M255" i="4"/>
  <c r="L255" i="4"/>
  <c r="C259" i="4"/>
  <c r="H259" i="4"/>
  <c r="J259" i="4"/>
  <c r="F259" i="4"/>
  <c r="G259" i="4"/>
  <c r="I259" i="4"/>
  <c r="H262" i="4"/>
  <c r="L262" i="4"/>
  <c r="F262" i="4"/>
  <c r="E262" i="4"/>
  <c r="M265" i="4"/>
  <c r="L265" i="4"/>
  <c r="H265" i="4"/>
  <c r="D265" i="4"/>
  <c r="I265" i="4"/>
  <c r="E265" i="4"/>
  <c r="G270" i="4"/>
  <c r="H270" i="4"/>
  <c r="C270" i="4"/>
  <c r="E270" i="4"/>
  <c r="M273" i="4"/>
  <c r="J273" i="4"/>
  <c r="L273" i="4"/>
  <c r="F273" i="4"/>
  <c r="C273" i="4"/>
  <c r="E273" i="4"/>
  <c r="F334" i="4"/>
  <c r="H334" i="4"/>
  <c r="D334" i="4"/>
  <c r="C334" i="4"/>
  <c r="C337" i="4"/>
  <c r="H337" i="4"/>
  <c r="J337" i="4"/>
  <c r="D360" i="4"/>
  <c r="J360" i="4"/>
  <c r="F360" i="4"/>
  <c r="H360" i="4"/>
  <c r="L457" i="4"/>
  <c r="D457" i="4"/>
  <c r="G457" i="4"/>
  <c r="C457" i="4"/>
  <c r="I457" i="4"/>
  <c r="E457" i="4"/>
  <c r="M457" i="4"/>
  <c r="D468" i="4"/>
  <c r="E468" i="4"/>
  <c r="H468" i="4"/>
  <c r="J468" i="4"/>
  <c r="D480" i="4"/>
  <c r="E480" i="4"/>
  <c r="J480" i="4"/>
  <c r="H483" i="4"/>
  <c r="L483" i="4"/>
  <c r="G483" i="4"/>
  <c r="J483" i="4"/>
  <c r="C483" i="4"/>
  <c r="E483" i="4"/>
  <c r="F508" i="4"/>
  <c r="H508" i="4"/>
  <c r="L508" i="4"/>
  <c r="H510" i="4"/>
  <c r="M510" i="4"/>
  <c r="D510" i="4"/>
  <c r="D524" i="4"/>
  <c r="L524" i="4"/>
  <c r="H525" i="4"/>
  <c r="D525" i="4"/>
  <c r="H542" i="4"/>
  <c r="M542" i="4"/>
  <c r="E568" i="4"/>
  <c r="I568" i="4"/>
  <c r="J568" i="4"/>
  <c r="L571" i="4"/>
  <c r="C571" i="4"/>
  <c r="M571" i="4"/>
  <c r="G571" i="4"/>
  <c r="I571" i="4"/>
  <c r="J571" i="4"/>
  <c r="D599" i="4"/>
  <c r="L599" i="4"/>
  <c r="C608" i="4"/>
  <c r="D608" i="4"/>
  <c r="L608" i="4"/>
  <c r="L177" i="4"/>
  <c r="M177" i="4"/>
  <c r="C339" i="4"/>
  <c r="D339" i="4"/>
  <c r="H345" i="4"/>
  <c r="J345" i="4"/>
  <c r="C364" i="4"/>
  <c r="D364" i="4"/>
  <c r="F405" i="4"/>
  <c r="J405" i="4"/>
  <c r="G459" i="4"/>
  <c r="H459" i="4"/>
  <c r="L488" i="4"/>
  <c r="C488" i="4"/>
  <c r="G488" i="4"/>
  <c r="D583" i="4"/>
  <c r="E583" i="4"/>
  <c r="D585" i="4"/>
  <c r="E585" i="4"/>
  <c r="C602" i="4"/>
  <c r="H602" i="4"/>
  <c r="D611" i="4"/>
  <c r="H611" i="4"/>
  <c r="F342" i="4"/>
  <c r="F393" i="4"/>
  <c r="C444" i="4"/>
  <c r="J487" i="4"/>
  <c r="H520" i="4"/>
  <c r="G562" i="4"/>
  <c r="H302" i="4"/>
  <c r="C302" i="4"/>
  <c r="J302" i="4"/>
  <c r="D302" i="4"/>
  <c r="C315" i="4"/>
  <c r="G315" i="4"/>
  <c r="C343" i="4"/>
  <c r="D343" i="4"/>
  <c r="F358" i="4"/>
  <c r="H358" i="4"/>
  <c r="F367" i="4"/>
  <c r="H367" i="4"/>
  <c r="F425" i="4"/>
  <c r="J425" i="4"/>
  <c r="L449" i="4"/>
  <c r="D449" i="4"/>
  <c r="G449" i="4"/>
  <c r="D464" i="4"/>
  <c r="E464" i="4"/>
  <c r="L473" i="4"/>
  <c r="C473" i="4"/>
  <c r="M473" i="4"/>
  <c r="G473" i="4"/>
  <c r="L481" i="4"/>
  <c r="C481" i="4"/>
  <c r="M481" i="4"/>
  <c r="G481" i="4"/>
  <c r="D486" i="4"/>
  <c r="E486" i="4"/>
  <c r="D489" i="4"/>
  <c r="G489" i="4"/>
  <c r="J489" i="4"/>
  <c r="D491" i="4"/>
  <c r="G491" i="4"/>
  <c r="C499" i="4"/>
  <c r="D499" i="4"/>
  <c r="D526" i="4"/>
  <c r="H526" i="4"/>
  <c r="I578" i="4"/>
  <c r="C578" i="4"/>
  <c r="D578" i="4"/>
  <c r="M578" i="4"/>
  <c r="C453" i="4"/>
  <c r="G467" i="4"/>
  <c r="C498" i="4"/>
  <c r="C605" i="4"/>
  <c r="A12" i="4"/>
  <c r="A2" i="5" s="1"/>
  <c r="O2" i="5" s="1"/>
  <c r="K474" i="5"/>
  <c r="O474" i="5"/>
  <c r="K189" i="5"/>
  <c r="AK95" i="4"/>
  <c r="E474" i="5"/>
  <c r="AK254" i="4"/>
  <c r="A241" i="5"/>
  <c r="P241" i="5" s="1"/>
  <c r="AK208" i="4"/>
  <c r="G474" i="5"/>
  <c r="D509" i="5"/>
  <c r="AK511" i="4"/>
  <c r="G501" i="5"/>
  <c r="F501" i="5"/>
  <c r="I501" i="5"/>
  <c r="A548" i="5"/>
  <c r="G548" i="5" s="1"/>
  <c r="I412" i="5"/>
  <c r="K412" i="5"/>
  <c r="AK537" i="4"/>
  <c r="F509" i="5"/>
  <c r="O412" i="5"/>
  <c r="N412" i="5"/>
  <c r="AK29" i="4"/>
  <c r="A362" i="5"/>
  <c r="J362" i="5" s="1"/>
  <c r="AK372" i="4"/>
  <c r="A369" i="5"/>
  <c r="P369" i="5" s="1"/>
  <c r="G244" i="5"/>
  <c r="A315" i="5"/>
  <c r="G315" i="5" s="1"/>
  <c r="AK325" i="4"/>
  <c r="M96" i="5"/>
  <c r="E96" i="5"/>
  <c r="AK482" i="4"/>
  <c r="E527" i="5"/>
  <c r="C412" i="5"/>
  <c r="B412" i="5"/>
  <c r="J412" i="5"/>
  <c r="A497" i="5"/>
  <c r="G497" i="5" s="1"/>
  <c r="AK587" i="4"/>
  <c r="A577" i="5"/>
  <c r="D412" i="5"/>
  <c r="E412" i="5"/>
  <c r="H412" i="5"/>
  <c r="AK422" i="4"/>
  <c r="A222" i="5"/>
  <c r="E222" i="5" s="1"/>
  <c r="AK34" i="4"/>
  <c r="AK231" i="4"/>
  <c r="L409" i="5"/>
  <c r="N409" i="5"/>
  <c r="J409" i="5"/>
  <c r="E409" i="5"/>
  <c r="K409" i="5"/>
  <c r="M409" i="5"/>
  <c r="A536" i="5"/>
  <c r="G536" i="5" s="1"/>
  <c r="AK585" i="4"/>
  <c r="AK312" i="4"/>
  <c r="A437" i="5"/>
  <c r="M437" i="5" s="1"/>
  <c r="AK447" i="4"/>
  <c r="A79" i="5"/>
  <c r="B79" i="5" s="1"/>
  <c r="AK89" i="4"/>
  <c r="AK109" i="4"/>
  <c r="AK298" i="4"/>
  <c r="A291" i="5"/>
  <c r="C291" i="5" s="1"/>
  <c r="AK226" i="4"/>
  <c r="A395" i="5"/>
  <c r="A30" i="5"/>
  <c r="F30" i="5" s="1"/>
  <c r="AK40" i="4"/>
  <c r="A76" i="5"/>
  <c r="A405" i="5"/>
  <c r="M405" i="5" s="1"/>
  <c r="A481" i="5"/>
  <c r="J481" i="5" s="1"/>
  <c r="AK491" i="4"/>
  <c r="AK529" i="4"/>
  <c r="A524" i="5"/>
  <c r="N524" i="5" s="1"/>
  <c r="AK534" i="4"/>
  <c r="AK197" i="4"/>
  <c r="A353" i="5"/>
  <c r="G353" i="5" s="1"/>
  <c r="A257" i="5"/>
  <c r="L257" i="5" s="1"/>
  <c r="A260" i="5"/>
  <c r="G260" i="5" s="1"/>
  <c r="M85" i="5"/>
  <c r="A210" i="5"/>
  <c r="E210" i="5" s="1"/>
  <c r="AK220" i="4"/>
  <c r="AK570" i="4"/>
  <c r="A560" i="5"/>
  <c r="J560" i="5" s="1"/>
  <c r="AK103" i="4"/>
  <c r="O96" i="5"/>
  <c r="N96" i="5"/>
  <c r="B96" i="5"/>
  <c r="J96" i="5"/>
  <c r="D96" i="5"/>
  <c r="H96" i="5"/>
  <c r="G96" i="5"/>
  <c r="P96" i="5"/>
  <c r="C96" i="5"/>
  <c r="L96" i="5"/>
  <c r="K96" i="5"/>
  <c r="F96" i="5"/>
  <c r="A385" i="5"/>
  <c r="P385" i="5" s="1"/>
  <c r="A573" i="5"/>
  <c r="AK144" i="4"/>
  <c r="A134" i="5"/>
  <c r="N134" i="5" s="1"/>
  <c r="I96" i="5"/>
  <c r="AK106" i="4"/>
  <c r="A146" i="5"/>
  <c r="I146" i="5" s="1"/>
  <c r="AK161" i="4"/>
  <c r="A151" i="5"/>
  <c r="A338" i="5"/>
  <c r="A26" i="5"/>
  <c r="G26" i="5" s="1"/>
  <c r="AK378" i="4"/>
  <c r="A423" i="5"/>
  <c r="AK433" i="4"/>
  <c r="A529" i="5"/>
  <c r="AK539" i="4"/>
  <c r="A493" i="5"/>
  <c r="E493" i="5" s="1"/>
  <c r="AK503" i="4"/>
  <c r="A593" i="5"/>
  <c r="H593" i="5" s="1"/>
  <c r="AK603" i="4"/>
  <c r="AK176" i="4"/>
  <c r="E246" i="5"/>
  <c r="J246" i="5"/>
  <c r="A249" i="5"/>
  <c r="D249" i="5" s="1"/>
  <c r="AK259" i="4"/>
  <c r="E501" i="5"/>
  <c r="B501" i="5"/>
  <c r="A349" i="5"/>
  <c r="G349" i="5" s="1"/>
  <c r="A354" i="5"/>
  <c r="J354" i="5" s="1"/>
  <c r="A383" i="5"/>
  <c r="D383" i="5" s="1"/>
  <c r="AK393" i="4"/>
  <c r="AK429" i="4"/>
  <c r="AK133" i="4"/>
  <c r="A123" i="5"/>
  <c r="B123" i="5" s="1"/>
  <c r="K85" i="5"/>
  <c r="E85" i="5"/>
  <c r="J85" i="5"/>
  <c r="C85" i="5"/>
  <c r="D85" i="5"/>
  <c r="P85" i="5"/>
  <c r="A62" i="5"/>
  <c r="G62" i="5" s="1"/>
  <c r="AK72" i="4"/>
  <c r="A435" i="5"/>
  <c r="C435" i="5" s="1"/>
  <c r="H480" i="5"/>
  <c r="B519" i="5"/>
  <c r="AK170" i="4"/>
  <c r="A453" i="5"/>
  <c r="L453" i="5" s="1"/>
  <c r="AK476" i="4"/>
  <c r="AK21" i="4"/>
  <c r="C501" i="5"/>
  <c r="H501" i="5"/>
  <c r="J501" i="5"/>
  <c r="M501" i="5"/>
  <c r="L501" i="5"/>
  <c r="N501" i="5"/>
  <c r="P501" i="5"/>
  <c r="K501" i="5"/>
  <c r="D501" i="5"/>
  <c r="O501" i="5"/>
  <c r="AK566" i="4"/>
  <c r="AK582" i="4"/>
  <c r="A572" i="5"/>
  <c r="J572" i="5" s="1"/>
  <c r="N189" i="5"/>
  <c r="A384" i="5"/>
  <c r="D384" i="5" s="1"/>
  <c r="A16" i="5"/>
  <c r="L16" i="5" s="1"/>
  <c r="AK26" i="4"/>
  <c r="AK307" i="4"/>
  <c r="A297" i="5"/>
  <c r="K297" i="5" s="1"/>
  <c r="A598" i="5"/>
  <c r="AK454" i="4"/>
  <c r="A444" i="5"/>
  <c r="C444" i="5" s="1"/>
  <c r="AK403" i="4"/>
  <c r="A393" i="5"/>
  <c r="L393" i="5" s="1"/>
  <c r="A137" i="5"/>
  <c r="E137" i="5" s="1"/>
  <c r="AK147" i="4"/>
  <c r="AK284" i="4"/>
  <c r="A274" i="5"/>
  <c r="I274" i="5" s="1"/>
  <c r="AK401" i="4"/>
  <c r="A391" i="5"/>
  <c r="H391" i="5" s="1"/>
  <c r="L85" i="5"/>
  <c r="A422" i="5"/>
  <c r="AK322" i="4"/>
  <c r="AK504" i="4"/>
  <c r="A494" i="5"/>
  <c r="A381" i="5"/>
  <c r="L381" i="5" s="1"/>
  <c r="AK391" i="4"/>
  <c r="G519" i="5"/>
  <c r="O472" i="5"/>
  <c r="P472" i="5"/>
  <c r="C472" i="5"/>
  <c r="H472" i="5"/>
  <c r="F472" i="5"/>
  <c r="N472" i="5"/>
  <c r="B472" i="5"/>
  <c r="C149" i="5"/>
  <c r="E472" i="5"/>
  <c r="C134" i="5"/>
  <c r="J472" i="5"/>
  <c r="K519" i="5"/>
  <c r="J519" i="5"/>
  <c r="C519" i="5"/>
  <c r="H229" i="5"/>
  <c r="H187" i="5"/>
  <c r="N187" i="5"/>
  <c r="C99" i="5"/>
  <c r="P99" i="5"/>
  <c r="K99" i="5"/>
  <c r="H99" i="5"/>
  <c r="O302" i="5"/>
  <c r="E519" i="5"/>
  <c r="O102" i="5"/>
  <c r="L590" i="5"/>
  <c r="G590" i="5"/>
  <c r="I590" i="5"/>
  <c r="N288" i="5"/>
  <c r="H288" i="5"/>
  <c r="F519" i="5"/>
  <c r="H519" i="5"/>
  <c r="N166" i="5"/>
  <c r="K134" i="5"/>
  <c r="C368" i="5"/>
  <c r="M166" i="5"/>
  <c r="D166" i="5"/>
  <c r="C561" i="5"/>
  <c r="K561" i="5"/>
  <c r="O384" i="5"/>
  <c r="E466" i="5"/>
  <c r="I466" i="5"/>
  <c r="L466" i="5"/>
  <c r="M466" i="5"/>
  <c r="K466" i="5"/>
  <c r="F466" i="5"/>
  <c r="H466" i="5"/>
  <c r="G466" i="5"/>
  <c r="N466" i="5"/>
  <c r="P466" i="5"/>
  <c r="B466" i="5"/>
  <c r="M419" i="5"/>
  <c r="O419" i="5"/>
  <c r="F233" i="5"/>
  <c r="C233" i="5"/>
  <c r="J11" i="5"/>
  <c r="E11" i="5"/>
  <c r="G11" i="5"/>
  <c r="D11" i="5"/>
  <c r="P11" i="5"/>
  <c r="F11" i="5"/>
  <c r="O11" i="5"/>
  <c r="H11" i="5"/>
  <c r="C11" i="5"/>
  <c r="M11" i="5"/>
  <c r="B11" i="5"/>
  <c r="I11" i="5"/>
  <c r="K11" i="5"/>
  <c r="L11" i="5"/>
  <c r="N11" i="5"/>
  <c r="O312" i="5"/>
  <c r="AI609" i="4"/>
  <c r="AG609" i="4"/>
  <c r="AK23" i="4"/>
  <c r="A38" i="5"/>
  <c r="AK48" i="4"/>
  <c r="AG158" i="4"/>
  <c r="AI158" i="4"/>
  <c r="AI164" i="4"/>
  <c r="AG164" i="4"/>
  <c r="AI169" i="4"/>
  <c r="AG169" i="4"/>
  <c r="AG260" i="4"/>
  <c r="AI260" i="4"/>
  <c r="AG324" i="4"/>
  <c r="AI324" i="4"/>
  <c r="AG365" i="4"/>
  <c r="AI365" i="4"/>
  <c r="O378" i="5"/>
  <c r="I378" i="5"/>
  <c r="F378" i="5"/>
  <c r="L378" i="5"/>
  <c r="K378" i="5"/>
  <c r="D378" i="5"/>
  <c r="C378" i="5"/>
  <c r="P378" i="5"/>
  <c r="G378" i="5"/>
  <c r="E378" i="5"/>
  <c r="M378" i="5"/>
  <c r="AI392" i="4"/>
  <c r="AG400" i="4"/>
  <c r="AI400" i="4"/>
  <c r="AI402" i="4"/>
  <c r="I527" i="5"/>
  <c r="G527" i="5"/>
  <c r="P527" i="5"/>
  <c r="C527" i="5"/>
  <c r="J527" i="5"/>
  <c r="K527" i="5"/>
  <c r="D527" i="5"/>
  <c r="H527" i="5"/>
  <c r="M527" i="5"/>
  <c r="B527" i="5"/>
  <c r="A533" i="5"/>
  <c r="N533" i="5" s="1"/>
  <c r="AK543" i="4"/>
  <c r="AK552" i="4"/>
  <c r="A542" i="5"/>
  <c r="AG559" i="4"/>
  <c r="AI559" i="4"/>
  <c r="A557" i="5"/>
  <c r="E151" i="5"/>
  <c r="A35" i="5"/>
  <c r="C35" i="5" s="1"/>
  <c r="AK136" i="4"/>
  <c r="A126" i="5"/>
  <c r="M126" i="5" s="1"/>
  <c r="AG51" i="4"/>
  <c r="AI51" i="4"/>
  <c r="AG188" i="4"/>
  <c r="AI188" i="4"/>
  <c r="AI193" i="4"/>
  <c r="AG193" i="4"/>
  <c r="AI238" i="4"/>
  <c r="AI258" i="4"/>
  <c r="AG258" i="4"/>
  <c r="AG279" i="4"/>
  <c r="AG299" i="4"/>
  <c r="AI299" i="4"/>
  <c r="AI346" i="4"/>
  <c r="A387" i="5"/>
  <c r="J387" i="5" s="1"/>
  <c r="AI399" i="4"/>
  <c r="AG399" i="4"/>
  <c r="AG401" i="4"/>
  <c r="AI401" i="4"/>
  <c r="AI408" i="4"/>
  <c r="AG408" i="4"/>
  <c r="AK544" i="4"/>
  <c r="C466" i="5"/>
  <c r="D466" i="5"/>
  <c r="J466" i="5"/>
  <c r="O466" i="5"/>
  <c r="A113" i="5"/>
  <c r="AG456" i="4"/>
  <c r="AI456" i="4"/>
  <c r="AG457" i="4"/>
  <c r="AI457" i="4"/>
  <c r="AI462" i="4"/>
  <c r="AG462" i="4"/>
  <c r="A454" i="5"/>
  <c r="AK466" i="4"/>
  <c r="A456" i="5"/>
  <c r="E456" i="5" s="1"/>
  <c r="P478" i="5"/>
  <c r="M484" i="5"/>
  <c r="P484" i="5"/>
  <c r="C484" i="5"/>
  <c r="L484" i="5"/>
  <c r="B484" i="5"/>
  <c r="O484" i="5"/>
  <c r="AI495" i="4"/>
  <c r="AG495" i="4"/>
  <c r="AG513" i="4"/>
  <c r="AG523" i="4"/>
  <c r="AI523" i="4"/>
  <c r="AG526" i="4"/>
  <c r="AI526" i="4"/>
  <c r="AG527" i="4"/>
  <c r="A416" i="5"/>
  <c r="P416" i="5" s="1"/>
  <c r="A367" i="5"/>
  <c r="B367" i="5" s="1"/>
  <c r="AG245" i="4"/>
  <c r="AG403" i="4"/>
  <c r="AI403" i="4"/>
  <c r="AI404" i="4"/>
  <c r="AG404" i="4"/>
  <c r="AI476" i="4"/>
  <c r="AG476" i="4"/>
  <c r="AI477" i="4"/>
  <c r="AG478" i="4"/>
  <c r="AI478" i="4"/>
  <c r="AI483" i="4"/>
  <c r="AG483" i="4"/>
  <c r="AI516" i="4"/>
  <c r="H509" i="5"/>
  <c r="K509" i="5"/>
  <c r="N509" i="5"/>
  <c r="O509" i="5"/>
  <c r="E509" i="5"/>
  <c r="AI544" i="4"/>
  <c r="AG544" i="4"/>
  <c r="AI554" i="4"/>
  <c r="AG556" i="4"/>
  <c r="AG569" i="4"/>
  <c r="AI599" i="4"/>
  <c r="AG599" i="4"/>
  <c r="AI605" i="4"/>
  <c r="AG605" i="4"/>
  <c r="H419" i="5"/>
  <c r="F419" i="5"/>
  <c r="AK98" i="4"/>
  <c r="L90" i="5"/>
  <c r="A115" i="5"/>
  <c r="I115" i="5" s="1"/>
  <c r="AK125" i="4"/>
  <c r="A188" i="5"/>
  <c r="P188" i="5" s="1"/>
  <c r="AK222" i="4"/>
  <c r="A212" i="5"/>
  <c r="A224" i="5"/>
  <c r="D224" i="5" s="1"/>
  <c r="AK234" i="4"/>
  <c r="G230" i="5"/>
  <c r="N230" i="5"/>
  <c r="J230" i="5"/>
  <c r="E230" i="5"/>
  <c r="A232" i="5"/>
  <c r="G232" i="5" s="1"/>
  <c r="AK242" i="4"/>
  <c r="AI180" i="4"/>
  <c r="AG180" i="4"/>
  <c r="AG185" i="4"/>
  <c r="AI185" i="4"/>
  <c r="AG219" i="4"/>
  <c r="AI219" i="4"/>
  <c r="AG316" i="4"/>
  <c r="AI316" i="4"/>
  <c r="AK346" i="4"/>
  <c r="A336" i="5"/>
  <c r="D336" i="5" s="1"/>
  <c r="AG370" i="4"/>
  <c r="AI370" i="4"/>
  <c r="AI372" i="4"/>
  <c r="AG372" i="4"/>
  <c r="AI374" i="4"/>
  <c r="AG375" i="4"/>
  <c r="AI375" i="4"/>
  <c r="D519" i="5"/>
  <c r="P519" i="5"/>
  <c r="L519" i="5"/>
  <c r="I519" i="5"/>
  <c r="O519" i="5"/>
  <c r="N519" i="5"/>
  <c r="M519" i="5"/>
  <c r="C244" i="5"/>
  <c r="K244" i="5"/>
  <c r="F244" i="5"/>
  <c r="L244" i="5"/>
  <c r="E244" i="5"/>
  <c r="AG15" i="4"/>
  <c r="AI15" i="4"/>
  <c r="AG29" i="4"/>
  <c r="AI29" i="4"/>
  <c r="AG38" i="4"/>
  <c r="AI38" i="4"/>
  <c r="AG54" i="4"/>
  <c r="AI54" i="4"/>
  <c r="AG95" i="4"/>
  <c r="AI95" i="4"/>
  <c r="AI200" i="4"/>
  <c r="AG200" i="4"/>
  <c r="AG268" i="4"/>
  <c r="AI268" i="4"/>
  <c r="AI282" i="4"/>
  <c r="AG282" i="4"/>
  <c r="AG284" i="4"/>
  <c r="AI284" i="4"/>
  <c r="AI378" i="4"/>
  <c r="AG378" i="4"/>
  <c r="AG379" i="4"/>
  <c r="AI379" i="4"/>
  <c r="AI406" i="4"/>
  <c r="AG406" i="4"/>
  <c r="AI466" i="4"/>
  <c r="AG466" i="4"/>
  <c r="A538" i="5"/>
  <c r="AG593" i="4"/>
  <c r="AI593" i="4"/>
  <c r="A7" i="5"/>
  <c r="N7" i="5" s="1"/>
  <c r="AK30" i="4"/>
  <c r="A20" i="5"/>
  <c r="AK153" i="4"/>
  <c r="A143" i="5"/>
  <c r="G143" i="5" s="1"/>
  <c r="F236" i="5"/>
  <c r="M236" i="5"/>
  <c r="J236" i="5"/>
  <c r="L236" i="5"/>
  <c r="P236" i="5"/>
  <c r="C236" i="5"/>
  <c r="O236" i="5"/>
  <c r="P246" i="5"/>
  <c r="I246" i="5"/>
  <c r="AG20" i="4"/>
  <c r="AI20" i="4"/>
  <c r="AG25" i="4"/>
  <c r="AI93" i="4"/>
  <c r="AG104" i="4"/>
  <c r="AI104" i="4"/>
  <c r="AI107" i="4"/>
  <c r="AG126" i="4"/>
  <c r="AI126" i="4"/>
  <c r="AI133" i="4"/>
  <c r="AG133" i="4"/>
  <c r="AI147" i="4"/>
  <c r="AG147" i="4"/>
  <c r="AI149" i="4"/>
  <c r="AG149" i="4"/>
  <c r="AI206" i="4"/>
  <c r="AG206" i="4"/>
  <c r="AI210" i="4"/>
  <c r="AG210" i="4"/>
  <c r="AI226" i="4"/>
  <c r="AG226" i="4"/>
  <c r="AG235" i="4"/>
  <c r="AI235" i="4"/>
  <c r="AI311" i="4"/>
  <c r="AG311" i="4"/>
  <c r="AI314" i="4"/>
  <c r="AG314" i="4"/>
  <c r="AG315" i="4"/>
  <c r="AI315" i="4"/>
  <c r="AI327" i="4"/>
  <c r="AG327" i="4"/>
  <c r="A398" i="5"/>
  <c r="AK408" i="4"/>
  <c r="AG411" i="4"/>
  <c r="D409" i="5"/>
  <c r="C409" i="5"/>
  <c r="F409" i="5"/>
  <c r="I409" i="5"/>
  <c r="P409" i="5"/>
  <c r="B409" i="5"/>
  <c r="AI421" i="4"/>
  <c r="AI423" i="4"/>
  <c r="AG423" i="4"/>
  <c r="AG467" i="4"/>
  <c r="AI467" i="4"/>
  <c r="D472" i="5"/>
  <c r="AG547" i="4"/>
  <c r="AI547" i="4"/>
  <c r="AG548" i="4"/>
  <c r="AI548" i="4"/>
  <c r="AG582" i="4"/>
  <c r="AI582" i="4"/>
  <c r="AI590" i="4"/>
  <c r="AG590" i="4"/>
  <c r="A586" i="5"/>
  <c r="I586" i="5" s="1"/>
  <c r="AK596" i="4"/>
  <c r="AK224" i="4"/>
  <c r="AI23" i="4"/>
  <c r="AG23" i="4"/>
  <c r="AG44" i="4"/>
  <c r="AI44" i="4"/>
  <c r="AI57" i="4"/>
  <c r="AG57" i="4"/>
  <c r="AG89" i="4"/>
  <c r="AI89" i="4"/>
  <c r="AG177" i="4"/>
  <c r="AI177" i="4"/>
  <c r="AG271" i="4"/>
  <c r="AI271" i="4"/>
  <c r="AG289" i="4"/>
  <c r="AI289" i="4"/>
  <c r="AI333" i="4"/>
  <c r="AG333" i="4"/>
  <c r="AG351" i="4"/>
  <c r="AI351" i="4"/>
  <c r="AG377" i="4"/>
  <c r="AI377" i="4"/>
  <c r="AI475" i="4"/>
  <c r="AG475" i="4"/>
  <c r="AI498" i="4"/>
  <c r="AG498" i="4"/>
  <c r="AG550" i="4"/>
  <c r="AI550" i="4"/>
  <c r="AG570" i="4"/>
  <c r="AI209" i="4"/>
  <c r="A263" i="5"/>
  <c r="J263" i="5" s="1"/>
  <c r="AK273" i="4"/>
  <c r="AG65" i="4"/>
  <c r="AI65" i="4"/>
  <c r="AI73" i="4"/>
  <c r="AG73" i="4"/>
  <c r="AG123" i="4"/>
  <c r="AI123" i="4"/>
  <c r="AI187" i="4"/>
  <c r="AG187" i="4"/>
  <c r="AI294" i="4"/>
  <c r="AG348" i="4"/>
  <c r="AI348" i="4"/>
  <c r="AG430" i="4"/>
  <c r="AI430" i="4"/>
  <c r="AG529" i="4"/>
  <c r="AI529" i="4"/>
  <c r="AI604" i="4"/>
  <c r="P387" i="5"/>
  <c r="K233" i="5"/>
  <c r="L233" i="5"/>
  <c r="O233" i="5"/>
  <c r="D233" i="5"/>
  <c r="P151" i="5"/>
  <c r="O151" i="5"/>
  <c r="M151" i="5"/>
  <c r="J233" i="5"/>
  <c r="H233" i="5"/>
  <c r="M233" i="5"/>
  <c r="E186" i="5"/>
  <c r="P186" i="5"/>
  <c r="C556" i="5"/>
  <c r="O556" i="5"/>
  <c r="G556" i="5"/>
  <c r="F524" i="5"/>
  <c r="E524" i="5"/>
  <c r="P524" i="5"/>
  <c r="M524" i="5"/>
  <c r="O524" i="5"/>
  <c r="I524" i="5"/>
  <c r="G544" i="5"/>
  <c r="H115" i="5"/>
  <c r="B186" i="5"/>
  <c r="M186" i="5"/>
  <c r="K556" i="5"/>
  <c r="B556" i="5"/>
  <c r="P556" i="5"/>
  <c r="E233" i="5"/>
  <c r="AK479" i="4"/>
  <c r="B383" i="5"/>
  <c r="H573" i="5"/>
  <c r="D573" i="5"/>
  <c r="M573" i="5"/>
  <c r="O573" i="5"/>
  <c r="P573" i="5"/>
  <c r="L573" i="5"/>
  <c r="L560" i="5"/>
  <c r="J315" i="5"/>
  <c r="O544" i="5"/>
  <c r="G115" i="5"/>
  <c r="J186" i="5"/>
  <c r="I556" i="5"/>
  <c r="H556" i="5"/>
  <c r="F556" i="5"/>
  <c r="I233" i="5"/>
  <c r="N233" i="5"/>
  <c r="G233" i="5"/>
  <c r="B14" i="5"/>
  <c r="B524" i="5"/>
  <c r="L312" i="5"/>
  <c r="L299" i="5"/>
  <c r="I299" i="5"/>
  <c r="J299" i="5"/>
  <c r="O299" i="5"/>
  <c r="H299" i="5"/>
  <c r="C299" i="5"/>
  <c r="D299" i="5"/>
  <c r="M299" i="5"/>
  <c r="K166" i="5"/>
  <c r="O166" i="5"/>
  <c r="C166" i="5"/>
  <c r="H166" i="5"/>
  <c r="B166" i="5"/>
  <c r="I166" i="5"/>
  <c r="L166" i="5"/>
  <c r="G166" i="5"/>
  <c r="E166" i="5"/>
  <c r="J166" i="5"/>
  <c r="D187" i="5"/>
  <c r="M187" i="5"/>
  <c r="G187" i="5"/>
  <c r="F187" i="5"/>
  <c r="K102" i="5"/>
  <c r="M102" i="5"/>
  <c r="C102" i="5"/>
  <c r="I102" i="5"/>
  <c r="K236" i="5"/>
  <c r="H236" i="5"/>
  <c r="M200" i="5"/>
  <c r="L200" i="5"/>
  <c r="F11" i="2"/>
  <c r="A5" i="7" s="1"/>
  <c r="E11" i="2"/>
  <c r="H85" i="5"/>
  <c r="N85" i="5"/>
  <c r="G85" i="5"/>
  <c r="I85" i="5"/>
  <c r="D98" i="13"/>
  <c r="AH105" i="4"/>
  <c r="AG105" i="4"/>
  <c r="AH176" i="4"/>
  <c r="AG176" i="4"/>
  <c r="S120" i="3"/>
  <c r="D7" i="13"/>
  <c r="D67" i="13"/>
  <c r="S72" i="3"/>
  <c r="S97" i="3"/>
  <c r="A192" i="5"/>
  <c r="L192" i="5" s="1"/>
  <c r="AH35" i="4"/>
  <c r="AG35" i="4"/>
  <c r="AH58" i="4"/>
  <c r="AI58" i="4"/>
  <c r="AG68" i="4"/>
  <c r="AH100" i="4"/>
  <c r="AG100" i="4"/>
  <c r="AH128" i="4"/>
  <c r="AG128" i="4"/>
  <c r="AH250" i="4"/>
  <c r="AI250" i="4"/>
  <c r="AG250" i="4"/>
  <c r="AH298" i="4"/>
  <c r="S296" i="3"/>
  <c r="AH26" i="4"/>
  <c r="AI26" i="4"/>
  <c r="AH30" i="4"/>
  <c r="AI30" i="4"/>
  <c r="AH115" i="4"/>
  <c r="AG115" i="4"/>
  <c r="AI115" i="4"/>
  <c r="AH196" i="4"/>
  <c r="AG196" i="4"/>
  <c r="AH262" i="4"/>
  <c r="AG262" i="4"/>
  <c r="AI262" i="4"/>
  <c r="D103" i="13"/>
  <c r="S13" i="3"/>
  <c r="AH19" i="4"/>
  <c r="AG19" i="4"/>
  <c r="AH40" i="4"/>
  <c r="AG40" i="4"/>
  <c r="AH53" i="4"/>
  <c r="AG53" i="4"/>
  <c r="AH222" i="4"/>
  <c r="AG222" i="4"/>
  <c r="AH255" i="4"/>
  <c r="AG255" i="4"/>
  <c r="AH285" i="4"/>
  <c r="AG285" i="4"/>
  <c r="H217" i="4"/>
  <c r="J217" i="4"/>
  <c r="S135" i="3"/>
  <c r="AH61" i="4"/>
  <c r="AG61" i="4"/>
  <c r="AG138" i="4"/>
  <c r="AG152" i="4"/>
  <c r="AI174" i="4"/>
  <c r="AG192" i="4"/>
  <c r="AG208" i="4"/>
  <c r="AG290" i="4"/>
  <c r="S118" i="3"/>
  <c r="S165" i="3"/>
  <c r="S217" i="3"/>
  <c r="S398" i="3"/>
  <c r="AH317" i="4"/>
  <c r="AG317" i="4"/>
  <c r="AH337" i="4"/>
  <c r="AI337" i="4"/>
  <c r="AH342" i="4"/>
  <c r="AG342" i="4"/>
  <c r="AH393" i="4"/>
  <c r="AG393" i="4"/>
  <c r="AH410" i="4"/>
  <c r="AI410" i="4"/>
  <c r="AH22" i="4"/>
  <c r="AG22" i="4"/>
  <c r="AH41" i="4"/>
  <c r="AG41" i="4"/>
  <c r="AH63" i="4"/>
  <c r="AG63" i="4"/>
  <c r="S157" i="3"/>
  <c r="S265" i="3"/>
  <c r="S374" i="3"/>
  <c r="S406" i="3"/>
  <c r="S274" i="3"/>
  <c r="S382" i="3"/>
  <c r="AH322" i="4"/>
  <c r="AG322" i="4"/>
  <c r="AH326" i="4"/>
  <c r="AI326" i="4"/>
  <c r="AH356" i="4"/>
  <c r="AH384" i="4"/>
  <c r="AG384" i="4"/>
  <c r="AH431" i="4"/>
  <c r="AG431" i="4"/>
  <c r="AH465" i="4"/>
  <c r="AG465" i="4"/>
  <c r="A469" i="5"/>
  <c r="E469" i="5" s="1"/>
  <c r="AH505" i="4"/>
  <c r="AG505" i="4"/>
  <c r="AG28" i="4"/>
  <c r="AG31" i="4"/>
  <c r="AI34" i="4"/>
  <c r="AI50" i="4"/>
  <c r="AI60" i="4"/>
  <c r="AI66" i="4"/>
  <c r="AI90" i="4"/>
  <c r="AI106" i="4"/>
  <c r="AG111" i="4"/>
  <c r="AG116" i="4"/>
  <c r="AG136" i="4"/>
  <c r="AG172" i="4"/>
  <c r="AG175" i="4"/>
  <c r="AI182" i="4"/>
  <c r="AG190" i="4"/>
  <c r="AI198" i="4"/>
  <c r="AG203" i="4"/>
  <c r="AG209" i="4"/>
  <c r="AI213" i="4"/>
  <c r="AI216" i="4"/>
  <c r="AI234" i="4"/>
  <c r="AI253" i="4"/>
  <c r="AG256" i="4"/>
  <c r="AG264" i="4"/>
  <c r="AI265" i="4"/>
  <c r="AI270" i="4"/>
  <c r="AI278" i="4"/>
  <c r="AG288" i="4"/>
  <c r="AG293" i="4"/>
  <c r="S193" i="3"/>
  <c r="S248" i="3"/>
  <c r="S320" i="3"/>
  <c r="S362" i="3"/>
  <c r="AH344" i="4"/>
  <c r="AG344" i="4"/>
  <c r="AH369" i="4"/>
  <c r="AI369" i="4"/>
  <c r="AH424" i="4"/>
  <c r="AI424" i="4"/>
  <c r="AG424" i="4"/>
  <c r="AH432" i="4"/>
  <c r="AI432" i="4"/>
  <c r="AG432" i="4"/>
  <c r="AH444" i="4"/>
  <c r="AG444" i="4"/>
  <c r="AH473" i="4"/>
  <c r="AG473" i="4"/>
  <c r="AH575" i="4"/>
  <c r="AG575" i="4"/>
  <c r="AH592" i="4"/>
  <c r="AG592" i="4"/>
  <c r="S240" i="3"/>
  <c r="AH366" i="4"/>
  <c r="AG366" i="4"/>
  <c r="AI366" i="4"/>
  <c r="AH371" i="4"/>
  <c r="AI371" i="4"/>
  <c r="AG371" i="4"/>
  <c r="AH389" i="4"/>
  <c r="AG389" i="4"/>
  <c r="AH416" i="4"/>
  <c r="E486" i="5"/>
  <c r="M486" i="5"/>
  <c r="AG353" i="4"/>
  <c r="AI382" i="4"/>
  <c r="AI386" i="4"/>
  <c r="AI391" i="4"/>
  <c r="AG398" i="4"/>
  <c r="AG419" i="4"/>
  <c r="AI426" i="4"/>
  <c r="AG436" i="4"/>
  <c r="AI451" i="4"/>
  <c r="AG452" i="4"/>
  <c r="AG455" i="4"/>
  <c r="AH469" i="4"/>
  <c r="AG469" i="4"/>
  <c r="AH487" i="4"/>
  <c r="AG487" i="4"/>
  <c r="AH490" i="4"/>
  <c r="AH506" i="4"/>
  <c r="AG506" i="4"/>
  <c r="AH514" i="4"/>
  <c r="AI514" i="4"/>
  <c r="AH549" i="4"/>
  <c r="AG549" i="4"/>
  <c r="AH585" i="4"/>
  <c r="AI585" i="4"/>
  <c r="AH601" i="4"/>
  <c r="AG601" i="4"/>
  <c r="AI419" i="4"/>
  <c r="AH581" i="4"/>
  <c r="AG581" i="4"/>
  <c r="AG479" i="4"/>
  <c r="AH500" i="4"/>
  <c r="AG500" i="4"/>
  <c r="AG503" i="4"/>
  <c r="AG521" i="4"/>
  <c r="AG522" i="4"/>
  <c r="AH525" i="4"/>
  <c r="AI525" i="4"/>
  <c r="AG532" i="4"/>
  <c r="AG540" i="4"/>
  <c r="AG545" i="4"/>
  <c r="AG552" i="4"/>
  <c r="AG561" i="4"/>
  <c r="AG573" i="4"/>
  <c r="AG577" i="4"/>
  <c r="AG579" i="4"/>
  <c r="AG583" i="4"/>
  <c r="AG586" i="4"/>
  <c r="AI598" i="4"/>
  <c r="AG602" i="4"/>
  <c r="B1" i="5"/>
  <c r="A4" i="7"/>
  <c r="C1" i="5"/>
  <c r="D77" i="13" l="1"/>
  <c r="A27" i="5"/>
  <c r="AK37" i="4"/>
  <c r="AI173" i="4"/>
  <c r="AG173" i="4"/>
  <c r="AH274" i="4"/>
  <c r="AG274" i="4"/>
  <c r="AH413" i="4"/>
  <c r="AG413" i="4"/>
  <c r="AI415" i="4"/>
  <c r="AG415" i="4"/>
  <c r="AH507" i="4"/>
  <c r="AG507" i="4"/>
  <c r="AH513" i="4"/>
  <c r="AI513" i="4"/>
  <c r="AH519" i="4"/>
  <c r="AI519" i="4"/>
  <c r="B590" i="5"/>
  <c r="O590" i="5"/>
  <c r="J590" i="5"/>
  <c r="N590" i="5"/>
  <c r="AI611" i="4"/>
  <c r="AH307" i="4"/>
  <c r="L47" i="5"/>
  <c r="P560" i="5"/>
  <c r="J151" i="5"/>
  <c r="N151" i="5"/>
  <c r="C151" i="5"/>
  <c r="F151" i="5"/>
  <c r="D151" i="5"/>
  <c r="H151" i="5"/>
  <c r="AI501" i="4"/>
  <c r="D167" i="13"/>
  <c r="AI102" i="4"/>
  <c r="AH107" i="4"/>
  <c r="AG107" i="4"/>
  <c r="AH112" i="4"/>
  <c r="AG112" i="4"/>
  <c r="AH129" i="4"/>
  <c r="AI129" i="4"/>
  <c r="AG134" i="4"/>
  <c r="AH140" i="4"/>
  <c r="AG140" i="4"/>
  <c r="AI140" i="4"/>
  <c r="AH202" i="4"/>
  <c r="AG202" i="4"/>
  <c r="AH214" i="4"/>
  <c r="AG214" i="4"/>
  <c r="AI214" i="4"/>
  <c r="AG286" i="4"/>
  <c r="AI286" i="4"/>
  <c r="AH286" i="4"/>
  <c r="AK316" i="4"/>
  <c r="A306" i="5"/>
  <c r="N306" i="5" s="1"/>
  <c r="AK581" i="4"/>
  <c r="A571" i="5"/>
  <c r="L571" i="5" s="1"/>
  <c r="H542" i="5"/>
  <c r="I542" i="5"/>
  <c r="AK120" i="4"/>
  <c r="A110" i="5"/>
  <c r="G110" i="5" s="1"/>
  <c r="AH43" i="4"/>
  <c r="AI43" i="4"/>
  <c r="AH150" i="4"/>
  <c r="AG150" i="4"/>
  <c r="AI150" i="4"/>
  <c r="AG263" i="4"/>
  <c r="AI263" i="4"/>
  <c r="AH464" i="4"/>
  <c r="AI464" i="4"/>
  <c r="AI157" i="4"/>
  <c r="AG157" i="4"/>
  <c r="AH167" i="4"/>
  <c r="AG167" i="4"/>
  <c r="AI167" i="4"/>
  <c r="AI291" i="4"/>
  <c r="AG291" i="4"/>
  <c r="AH318" i="4"/>
  <c r="AI318" i="4"/>
  <c r="AG318" i="4"/>
  <c r="AG603" i="4"/>
  <c r="AG55" i="4"/>
  <c r="AG307" i="4"/>
  <c r="A415" i="5"/>
  <c r="N415" i="5" s="1"/>
  <c r="AI319" i="4"/>
  <c r="AK116" i="4"/>
  <c r="A106" i="5"/>
  <c r="AH118" i="4"/>
  <c r="AG118" i="4"/>
  <c r="AI118" i="4"/>
  <c r="AH231" i="4"/>
  <c r="AI231" i="4"/>
  <c r="AH418" i="4"/>
  <c r="AI418" i="4"/>
  <c r="AG553" i="4"/>
  <c r="AI553" i="4"/>
  <c r="AH589" i="4"/>
  <c r="AG589" i="4"/>
  <c r="AI589" i="4"/>
  <c r="AG597" i="4"/>
  <c r="P47" i="5"/>
  <c r="AK600" i="4"/>
  <c r="C47" i="5"/>
  <c r="AG178" i="4"/>
  <c r="K151" i="5"/>
  <c r="AI597" i="4"/>
  <c r="AI119" i="4"/>
  <c r="AG119" i="4"/>
  <c r="AH119" i="4"/>
  <c r="AG345" i="4"/>
  <c r="AI345" i="4"/>
  <c r="AG368" i="4"/>
  <c r="AH595" i="4"/>
  <c r="AI595" i="4"/>
  <c r="AI368" i="4"/>
  <c r="AG230" i="4"/>
  <c r="AG313" i="4"/>
  <c r="AG434" i="4"/>
  <c r="AI178" i="4"/>
  <c r="AI494" i="4"/>
  <c r="I151" i="5"/>
  <c r="L362" i="5"/>
  <c r="AG43" i="4"/>
  <c r="AK281" i="4"/>
  <c r="A271" i="5"/>
  <c r="M271" i="5" s="1"/>
  <c r="AG13" i="4"/>
  <c r="AI13" i="4"/>
  <c r="AH64" i="4"/>
  <c r="AI64" i="4"/>
  <c r="AG64" i="4"/>
  <c r="AH69" i="4"/>
  <c r="AI69" i="4"/>
  <c r="AI98" i="4"/>
  <c r="AG98" i="4"/>
  <c r="AH98" i="4"/>
  <c r="AH338" i="4"/>
  <c r="AG338" i="4"/>
  <c r="AH354" i="4"/>
  <c r="AI354" i="4"/>
  <c r="AG354" i="4"/>
  <c r="AG361" i="4"/>
  <c r="AI361" i="4"/>
  <c r="AH536" i="4"/>
  <c r="AG536" i="4"/>
  <c r="A564" i="5"/>
  <c r="M564" i="5" s="1"/>
  <c r="AK574" i="4"/>
  <c r="AI594" i="4"/>
  <c r="AH594" i="4"/>
  <c r="AG594" i="4"/>
  <c r="I560" i="5"/>
  <c r="A240" i="5"/>
  <c r="B240" i="5" s="1"/>
  <c r="AK250" i="4"/>
  <c r="AI59" i="4"/>
  <c r="AG59" i="4"/>
  <c r="AH442" i="4"/>
  <c r="AI442" i="4"/>
  <c r="AH453" i="4"/>
  <c r="AG453" i="4"/>
  <c r="AI453" i="4"/>
  <c r="AH481" i="4"/>
  <c r="AI481" i="4"/>
  <c r="AG481" i="4"/>
  <c r="E484" i="5"/>
  <c r="I484" i="5"/>
  <c r="K484" i="5"/>
  <c r="J484" i="5"/>
  <c r="H484" i="5"/>
  <c r="G484" i="5"/>
  <c r="F484" i="5"/>
  <c r="N484" i="5"/>
  <c r="D484" i="5"/>
  <c r="AH497" i="4"/>
  <c r="AI497" i="4"/>
  <c r="AH510" i="4"/>
  <c r="AI510" i="4"/>
  <c r="AH556" i="4"/>
  <c r="AI556" i="4"/>
  <c r="AI558" i="4"/>
  <c r="AG558" i="4"/>
  <c r="AG564" i="4"/>
  <c r="AH564" i="4"/>
  <c r="AI564" i="4"/>
  <c r="AI580" i="4"/>
  <c r="AH580" i="4"/>
  <c r="AG580" i="4"/>
  <c r="AH156" i="4"/>
  <c r="AI156" i="4"/>
  <c r="AG156" i="4"/>
  <c r="AH183" i="4"/>
  <c r="AG183" i="4"/>
  <c r="AI183" i="4"/>
  <c r="AI240" i="4"/>
  <c r="AG240" i="4"/>
  <c r="AH603" i="4"/>
  <c r="AI603" i="4"/>
  <c r="E47" i="5"/>
  <c r="J47" i="5"/>
  <c r="D47" i="5"/>
  <c r="M47" i="5"/>
  <c r="N47" i="5"/>
  <c r="O47" i="5"/>
  <c r="AK51" i="4"/>
  <c r="A41" i="5"/>
  <c r="B41" i="5" s="1"/>
  <c r="AH139" i="4"/>
  <c r="AG139" i="4"/>
  <c r="AI195" i="4"/>
  <c r="AG195" i="4"/>
  <c r="AH296" i="4"/>
  <c r="AI296" i="4"/>
  <c r="AG296" i="4"/>
  <c r="AG302" i="4"/>
  <c r="AI302" i="4"/>
  <c r="H47" i="5"/>
  <c r="AI49" i="4"/>
  <c r="K47" i="5"/>
  <c r="AH102" i="4"/>
  <c r="AG102" i="4"/>
  <c r="AH236" i="4"/>
  <c r="AG236" i="4"/>
  <c r="AH264" i="4"/>
  <c r="AI264" i="4"/>
  <c r="AH275" i="4"/>
  <c r="AG275" i="4"/>
  <c r="AI275" i="4"/>
  <c r="AG610" i="4"/>
  <c r="AG252" i="4"/>
  <c r="AI162" i="4"/>
  <c r="I62" i="5"/>
  <c r="O62" i="5"/>
  <c r="AH97" i="4"/>
  <c r="AG97" i="4"/>
  <c r="AI97" i="4"/>
  <c r="AI113" i="4"/>
  <c r="AG130" i="4"/>
  <c r="AH130" i="4"/>
  <c r="AH135" i="4"/>
  <c r="AG135" i="4"/>
  <c r="AI135" i="4"/>
  <c r="AG356" i="4"/>
  <c r="AI356" i="4"/>
  <c r="AH537" i="4"/>
  <c r="AI537" i="4"/>
  <c r="AG537" i="4"/>
  <c r="AH543" i="4"/>
  <c r="AI543" i="4"/>
  <c r="AG543" i="4"/>
  <c r="A539" i="5"/>
  <c r="B539" i="5" s="1"/>
  <c r="AK549" i="4"/>
  <c r="AH610" i="4"/>
  <c r="A55" i="5"/>
  <c r="B55" i="5" s="1"/>
  <c r="AG363" i="4"/>
  <c r="AI313" i="4"/>
  <c r="B222" i="5"/>
  <c r="AG246" i="4"/>
  <c r="AI145" i="4"/>
  <c r="AI560" i="4"/>
  <c r="AG162" i="4"/>
  <c r="B62" i="5"/>
  <c r="AK564" i="4"/>
  <c r="AI184" i="4"/>
  <c r="B151" i="5"/>
  <c r="AI433" i="4"/>
  <c r="AG145" i="4"/>
  <c r="A332" i="5"/>
  <c r="K332" i="5" s="1"/>
  <c r="AG92" i="4"/>
  <c r="AG201" i="4"/>
  <c r="AG52" i="4"/>
  <c r="AG189" i="4"/>
  <c r="B233" i="5"/>
  <c r="P233" i="5"/>
  <c r="AH36" i="4"/>
  <c r="AG36" i="4"/>
  <c r="AI36" i="4"/>
  <c r="AG76" i="4"/>
  <c r="AI76" i="4"/>
  <c r="AH305" i="4"/>
  <c r="AI305" i="4"/>
  <c r="AH325" i="4"/>
  <c r="AG325" i="4"/>
  <c r="AI325" i="4"/>
  <c r="AH332" i="4"/>
  <c r="AI332" i="4"/>
  <c r="AG337" i="4"/>
  <c r="A442" i="5"/>
  <c r="AK452" i="4"/>
  <c r="A447" i="5"/>
  <c r="AK457" i="4"/>
  <c r="N461" i="5"/>
  <c r="H461" i="5"/>
  <c r="AI474" i="4"/>
  <c r="AG474" i="4"/>
  <c r="AH480" i="4"/>
  <c r="AI480" i="4"/>
  <c r="AG480" i="4"/>
  <c r="AI482" i="4"/>
  <c r="AG482" i="4"/>
  <c r="AH509" i="4"/>
  <c r="AH527" i="4"/>
  <c r="AI527" i="4"/>
  <c r="AH541" i="4"/>
  <c r="AI541" i="4"/>
  <c r="AG541" i="4"/>
  <c r="AI542" i="4"/>
  <c r="AG542" i="4"/>
  <c r="A563" i="5"/>
  <c r="AK573" i="4"/>
  <c r="C560" i="5"/>
  <c r="F560" i="5"/>
  <c r="O560" i="5"/>
  <c r="K560" i="5"/>
  <c r="AG329" i="4"/>
  <c r="AG103" i="4"/>
  <c r="G151" i="5"/>
  <c r="H560" i="5"/>
  <c r="B324" i="5"/>
  <c r="AG220" i="4"/>
  <c r="AG433" i="4"/>
  <c r="AI254" i="4"/>
  <c r="P422" i="5"/>
  <c r="M422" i="5"/>
  <c r="M577" i="5"/>
  <c r="G577" i="5"/>
  <c r="AI280" i="4"/>
  <c r="AG501" i="4"/>
  <c r="AG464" i="4"/>
  <c r="AI363" i="4"/>
  <c r="A181" i="5"/>
  <c r="E181" i="5" s="1"/>
  <c r="AK191" i="4"/>
  <c r="AH48" i="4"/>
  <c r="AI48" i="4"/>
  <c r="AH228" i="4"/>
  <c r="AG228" i="4"/>
  <c r="AH320" i="4"/>
  <c r="AI320" i="4"/>
  <c r="AG320" i="4"/>
  <c r="AH427" i="4"/>
  <c r="AG427" i="4"/>
  <c r="AH441" i="4"/>
  <c r="AG441" i="4"/>
  <c r="AI441" i="4"/>
  <c r="AI447" i="4"/>
  <c r="AI473" i="4"/>
  <c r="AH496" i="4"/>
  <c r="AI496" i="4"/>
  <c r="AG496" i="4"/>
  <c r="AH515" i="4"/>
  <c r="AI515" i="4"/>
  <c r="AG515" i="4"/>
  <c r="B509" i="5"/>
  <c r="L509" i="5"/>
  <c r="C509" i="5"/>
  <c r="P509" i="5"/>
  <c r="G509" i="5"/>
  <c r="M509" i="5"/>
  <c r="J509" i="5"/>
  <c r="I509" i="5"/>
  <c r="AH568" i="4"/>
  <c r="AI568" i="4"/>
  <c r="AG568" i="4"/>
  <c r="A6" i="7"/>
  <c r="AG572" i="4"/>
  <c r="G560" i="5"/>
  <c r="L151" i="5"/>
  <c r="AI570" i="4"/>
  <c r="AK323" i="4"/>
  <c r="N544" i="5"/>
  <c r="F544" i="5"/>
  <c r="AI413" i="4"/>
  <c r="AI329" i="4"/>
  <c r="AK127" i="4"/>
  <c r="A117" i="5"/>
  <c r="C117" i="5" s="1"/>
  <c r="AH37" i="4"/>
  <c r="AI37" i="4"/>
  <c r="AG37" i="4"/>
  <c r="AH212" i="4"/>
  <c r="AI212" i="4"/>
  <c r="AG212" i="4"/>
  <c r="AH421" i="4"/>
  <c r="AG421" i="4"/>
  <c r="AG422" i="4"/>
  <c r="AI422" i="4"/>
  <c r="D598" i="5"/>
  <c r="N598" i="5"/>
  <c r="AH14" i="4"/>
  <c r="AI14" i="4"/>
  <c r="AI70" i="4"/>
  <c r="AG108" i="4"/>
  <c r="AH343" i="4"/>
  <c r="AI343" i="4"/>
  <c r="AH392" i="4"/>
  <c r="AG392" i="4"/>
  <c r="AH452" i="4"/>
  <c r="AI452" i="4"/>
  <c r="A120" i="5"/>
  <c r="D120" i="5" s="1"/>
  <c r="AK130" i="4"/>
  <c r="A177" i="5"/>
  <c r="AK187" i="4"/>
  <c r="AG71" i="4"/>
  <c r="AH247" i="4"/>
  <c r="AG247" i="4"/>
  <c r="AG270" i="4"/>
  <c r="AH412" i="4"/>
  <c r="AH242" i="4"/>
  <c r="AG242" i="4"/>
  <c r="AH292" i="4"/>
  <c r="AG292" i="4"/>
  <c r="AH383" i="4"/>
  <c r="AG383" i="4"/>
  <c r="AH554" i="4"/>
  <c r="AG554" i="4"/>
  <c r="K524" i="5"/>
  <c r="D524" i="5"/>
  <c r="I472" i="5"/>
  <c r="I435" i="5"/>
  <c r="AI352" i="4"/>
  <c r="AI165" i="4"/>
  <c r="AG16" i="4"/>
  <c r="D15" i="13"/>
  <c r="D33" i="13"/>
  <c r="K149" i="5"/>
  <c r="L149" i="5"/>
  <c r="AI17" i="4"/>
  <c r="AH276" i="4"/>
  <c r="AG276" i="4"/>
  <c r="AG298" i="4"/>
  <c r="B378" i="5"/>
  <c r="J378" i="5"/>
  <c r="AG390" i="4"/>
  <c r="AG391" i="4"/>
  <c r="AI555" i="4"/>
  <c r="J573" i="5"/>
  <c r="N573" i="5"/>
  <c r="AI292" i="4"/>
  <c r="AI485" i="4"/>
  <c r="AI303" i="4"/>
  <c r="AG485" i="4"/>
  <c r="AH39" i="4"/>
  <c r="AG39" i="4"/>
  <c r="AG84" i="4"/>
  <c r="AH84" i="4"/>
  <c r="AG205" i="4"/>
  <c r="AH402" i="4"/>
  <c r="F527" i="5"/>
  <c r="N527" i="5"/>
  <c r="L527" i="5"/>
  <c r="O527" i="5"/>
  <c r="AH545" i="4"/>
  <c r="AI545" i="4"/>
  <c r="D291" i="5"/>
  <c r="G524" i="5"/>
  <c r="G472" i="5"/>
  <c r="A568" i="5"/>
  <c r="J568" i="5" s="1"/>
  <c r="M472" i="5"/>
  <c r="A335" i="5"/>
  <c r="H335" i="5" s="1"/>
  <c r="AI159" i="4"/>
  <c r="P166" i="5"/>
  <c r="F166" i="5"/>
  <c r="AH138" i="4"/>
  <c r="AI138" i="4"/>
  <c r="AG369" i="4"/>
  <c r="M478" i="5"/>
  <c r="F478" i="5"/>
  <c r="AI505" i="4"/>
  <c r="AH517" i="4"/>
  <c r="AI517" i="4"/>
  <c r="AI530" i="4"/>
  <c r="C524" i="5"/>
  <c r="AI281" i="4"/>
  <c r="C573" i="5"/>
  <c r="AG303" i="4"/>
  <c r="J524" i="5"/>
  <c r="AI411" i="4"/>
  <c r="K472" i="5"/>
  <c r="D46" i="13"/>
  <c r="AI189" i="4"/>
  <c r="AH217" i="4"/>
  <c r="AI217" i="4"/>
  <c r="AG396" i="4"/>
  <c r="AI531" i="4"/>
  <c r="D44" i="13"/>
  <c r="AG46" i="4"/>
  <c r="AG294" i="4"/>
  <c r="AI600" i="4"/>
  <c r="AG30" i="4"/>
  <c r="AI230" i="4"/>
  <c r="AG305" i="4"/>
  <c r="AI431" i="4"/>
  <c r="AI486" i="4"/>
  <c r="AG606" i="4"/>
  <c r="D51" i="13"/>
  <c r="D57" i="13"/>
  <c r="AI53" i="4"/>
  <c r="AI176" i="4"/>
  <c r="AG269" i="4"/>
  <c r="G598" i="5"/>
  <c r="O457" i="5"/>
  <c r="I508" i="5"/>
  <c r="D508" i="5"/>
  <c r="AK518" i="4"/>
  <c r="D416" i="5"/>
  <c r="C508" i="5"/>
  <c r="B598" i="5"/>
  <c r="B137" i="5"/>
  <c r="G508" i="5"/>
  <c r="I332" i="5"/>
  <c r="I369" i="5"/>
  <c r="H598" i="5"/>
  <c r="C598" i="5"/>
  <c r="I317" i="5"/>
  <c r="L317" i="5"/>
  <c r="I516" i="5"/>
  <c r="E516" i="5"/>
  <c r="P516" i="5"/>
  <c r="G516" i="5"/>
  <c r="M516" i="5"/>
  <c r="O516" i="5"/>
  <c r="C516" i="5"/>
  <c r="B516" i="5"/>
  <c r="J516" i="5"/>
  <c r="L516" i="5"/>
  <c r="K516" i="5"/>
  <c r="L271" i="5"/>
  <c r="P437" i="5"/>
  <c r="E271" i="5"/>
  <c r="AK327" i="4"/>
  <c r="P332" i="5"/>
  <c r="P508" i="5"/>
  <c r="K508" i="5"/>
  <c r="A182" i="5"/>
  <c r="G182" i="5" s="1"/>
  <c r="F271" i="5"/>
  <c r="C437" i="5"/>
  <c r="J115" i="5"/>
  <c r="N271" i="5"/>
  <c r="H508" i="5"/>
  <c r="O508" i="5"/>
  <c r="D27" i="13"/>
  <c r="D31" i="13"/>
  <c r="D35" i="13"/>
  <c r="D39" i="13"/>
  <c r="D70" i="13"/>
  <c r="D78" i="13"/>
  <c r="D86" i="13"/>
  <c r="D90" i="13"/>
  <c r="B536" i="5"/>
  <c r="B508" i="5"/>
  <c r="J508" i="5"/>
  <c r="A512" i="5"/>
  <c r="M512" i="5" s="1"/>
  <c r="AK526" i="4"/>
  <c r="A587" i="5"/>
  <c r="J587" i="5" s="1"/>
  <c r="D135" i="13"/>
  <c r="K577" i="5"/>
  <c r="D437" i="5"/>
  <c r="L577" i="5"/>
  <c r="O437" i="5"/>
  <c r="E115" i="5"/>
  <c r="L115" i="5"/>
  <c r="F536" i="5"/>
  <c r="H457" i="5"/>
  <c r="N508" i="5"/>
  <c r="E508" i="5"/>
  <c r="A266" i="5"/>
  <c r="I266" i="5" s="1"/>
  <c r="AK376" i="4"/>
  <c r="L437" i="5"/>
  <c r="L457" i="5"/>
  <c r="M508" i="5"/>
  <c r="L508" i="5"/>
  <c r="AK467" i="4"/>
  <c r="A45" i="5"/>
  <c r="E45" i="5" s="1"/>
  <c r="D577" i="5"/>
  <c r="B577" i="5"/>
  <c r="N332" i="5"/>
  <c r="O577" i="5"/>
  <c r="D5" i="13"/>
  <c r="D9" i="13"/>
  <c r="D17" i="13"/>
  <c r="D25" i="13"/>
  <c r="AK562" i="4"/>
  <c r="D30" i="13"/>
  <c r="D65" i="13"/>
  <c r="D73" i="13"/>
  <c r="D85" i="13"/>
  <c r="D101" i="13"/>
  <c r="K269" i="5"/>
  <c r="O269" i="5"/>
  <c r="AI46" i="4"/>
  <c r="G354" i="5"/>
  <c r="J134" i="5"/>
  <c r="P247" i="5"/>
  <c r="D18" i="13"/>
  <c r="D29" i="13"/>
  <c r="D37" i="13"/>
  <c r="D60" i="13"/>
  <c r="D80" i="13"/>
  <c r="D88" i="13"/>
  <c r="D92" i="13"/>
  <c r="D96" i="13"/>
  <c r="D100" i="13"/>
  <c r="D104" i="13"/>
  <c r="D141" i="13"/>
  <c r="D148" i="13"/>
  <c r="D155" i="13"/>
  <c r="D169" i="13"/>
  <c r="D142" i="13"/>
  <c r="D149" i="13"/>
  <c r="D156" i="13"/>
  <c r="D163" i="13"/>
  <c r="D170" i="13"/>
  <c r="D422" i="5"/>
  <c r="AI607" i="4"/>
  <c r="AH12" i="4"/>
  <c r="L497" i="5"/>
  <c r="O422" i="5"/>
  <c r="F497" i="5"/>
  <c r="AG607" i="4"/>
  <c r="K27" i="5"/>
  <c r="G134" i="5"/>
  <c r="F134" i="5"/>
  <c r="A277" i="5"/>
  <c r="O277" i="5" s="1"/>
  <c r="AK279" i="4"/>
  <c r="AI269" i="4"/>
  <c r="D42" i="13"/>
  <c r="D143" i="13"/>
  <c r="D150" i="13"/>
  <c r="D157" i="13"/>
  <c r="D164" i="13"/>
  <c r="AG79" i="4"/>
  <c r="AH79" i="4"/>
  <c r="E422" i="5"/>
  <c r="L27" i="5"/>
  <c r="B422" i="5"/>
  <c r="F554" i="5"/>
  <c r="B134" i="5"/>
  <c r="H134" i="5"/>
  <c r="E134" i="5"/>
  <c r="AK295" i="4"/>
  <c r="AI71" i="4"/>
  <c r="D54" i="13"/>
  <c r="D144" i="13"/>
  <c r="D158" i="13"/>
  <c r="D165" i="13"/>
  <c r="AI12" i="4"/>
  <c r="N247" i="5"/>
  <c r="B27" i="5"/>
  <c r="P317" i="5"/>
  <c r="AI606" i="4"/>
  <c r="P134" i="5"/>
  <c r="M134" i="5"/>
  <c r="P590" i="5"/>
  <c r="D137" i="13"/>
  <c r="D145" i="13"/>
  <c r="D159" i="13"/>
  <c r="D166" i="13"/>
  <c r="H317" i="5"/>
  <c r="N422" i="5"/>
  <c r="J285" i="5"/>
  <c r="E381" i="5"/>
  <c r="N383" i="5"/>
  <c r="D134" i="5"/>
  <c r="H590" i="5"/>
  <c r="D8" i="13"/>
  <c r="D12" i="13"/>
  <c r="D20" i="13"/>
  <c r="D138" i="13"/>
  <c r="D152" i="13"/>
  <c r="D160" i="13"/>
  <c r="O134" i="5"/>
  <c r="L422" i="5"/>
  <c r="B381" i="5"/>
  <c r="I134" i="5"/>
  <c r="L134" i="5"/>
  <c r="D55" i="13"/>
  <c r="D59" i="13"/>
  <c r="D139" i="13"/>
  <c r="D153" i="13"/>
  <c r="D161" i="13"/>
  <c r="AH218" i="4"/>
  <c r="AI218" i="4"/>
  <c r="AI40" i="4"/>
  <c r="AG584" i="4"/>
  <c r="AG484" i="4"/>
  <c r="AI503" i="4"/>
  <c r="AI208" i="4"/>
  <c r="AI334" i="4"/>
  <c r="AG352" i="4"/>
  <c r="AG412" i="4"/>
  <c r="AI507" i="4"/>
  <c r="AG519" i="4"/>
  <c r="AI565" i="4"/>
  <c r="AI574" i="4"/>
  <c r="AI344" i="4"/>
  <c r="AI142" i="4"/>
  <c r="AI245" i="4"/>
  <c r="AI248" i="4"/>
  <c r="AI293" i="4"/>
  <c r="AG328" i="4"/>
  <c r="AG335" i="4"/>
  <c r="AI338" i="4"/>
  <c r="AH390" i="4"/>
  <c r="AG437" i="4"/>
  <c r="AG468" i="4"/>
  <c r="AG113" i="4"/>
  <c r="AI136" i="4"/>
  <c r="AG204" i="4"/>
  <c r="AG224" i="4"/>
  <c r="AG265" i="4"/>
  <c r="AI389" i="4"/>
  <c r="AI602" i="4"/>
  <c r="AI68" i="4"/>
  <c r="AG101" i="4"/>
  <c r="AG231" i="4"/>
  <c r="AI367" i="4"/>
  <c r="AG451" i="4"/>
  <c r="K2" i="5"/>
  <c r="L554" i="5"/>
  <c r="C383" i="5"/>
  <c r="B447" i="5"/>
  <c r="M447" i="5"/>
  <c r="F383" i="5"/>
  <c r="N554" i="5"/>
  <c r="A219" i="5"/>
  <c r="H219" i="5" s="1"/>
  <c r="J241" i="5"/>
  <c r="K447" i="5"/>
  <c r="P447" i="5"/>
  <c r="G383" i="5"/>
  <c r="O554" i="5"/>
  <c r="AK182" i="4"/>
  <c r="H447" i="5"/>
  <c r="M383" i="5"/>
  <c r="N143" i="5"/>
  <c r="C554" i="5"/>
  <c r="F346" i="5"/>
  <c r="I447" i="5"/>
  <c r="I383" i="5"/>
  <c r="L447" i="5"/>
  <c r="E2" i="5"/>
  <c r="J554" i="5"/>
  <c r="AK13" i="4"/>
  <c r="N447" i="5"/>
  <c r="K383" i="5"/>
  <c r="C447" i="5"/>
  <c r="B78" i="5"/>
  <c r="K554" i="5"/>
  <c r="D143" i="5"/>
  <c r="B554" i="5"/>
  <c r="P497" i="5"/>
  <c r="I544" i="5"/>
  <c r="E211" i="5"/>
  <c r="C387" i="5"/>
  <c r="I497" i="5"/>
  <c r="O363" i="5"/>
  <c r="F354" i="5"/>
  <c r="B346" i="5"/>
  <c r="A325" i="5"/>
  <c r="G325" i="5" s="1"/>
  <c r="B2" i="5"/>
  <c r="L544" i="5"/>
  <c r="P544" i="5"/>
  <c r="P211" i="5"/>
  <c r="B26" i="5"/>
  <c r="K363" i="5"/>
  <c r="K55" i="5"/>
  <c r="AK237" i="4"/>
  <c r="A343" i="5"/>
  <c r="H343" i="5" s="1"/>
  <c r="B497" i="5"/>
  <c r="K497" i="5"/>
  <c r="F2" i="5"/>
  <c r="O271" i="5"/>
  <c r="D544" i="5"/>
  <c r="AK12" i="4"/>
  <c r="M115" i="5"/>
  <c r="P55" i="5"/>
  <c r="K317" i="5"/>
  <c r="AK550" i="4"/>
  <c r="A417" i="5"/>
  <c r="H417" i="5" s="1"/>
  <c r="A23" i="5"/>
  <c r="C23" i="5" s="1"/>
  <c r="P147" i="5"/>
  <c r="B544" i="5"/>
  <c r="N497" i="5"/>
  <c r="O115" i="5"/>
  <c r="H544" i="5"/>
  <c r="K271" i="5"/>
  <c r="F115" i="5"/>
  <c r="F55" i="5"/>
  <c r="I346" i="5"/>
  <c r="E147" i="5"/>
  <c r="E497" i="5"/>
  <c r="D571" i="5"/>
  <c r="I92" i="5"/>
  <c r="AK579" i="4"/>
  <c r="F29" i="5"/>
  <c r="E26" i="5"/>
  <c r="D497" i="5"/>
  <c r="J37" i="5"/>
  <c r="C29" i="5"/>
  <c r="I2" i="5"/>
  <c r="G2" i="5"/>
  <c r="P271" i="5"/>
  <c r="B115" i="5"/>
  <c r="N117" i="5"/>
  <c r="N92" i="5"/>
  <c r="M497" i="5"/>
  <c r="G55" i="5"/>
  <c r="C2" i="5"/>
  <c r="J544" i="5"/>
  <c r="H497" i="5"/>
  <c r="F37" i="5"/>
  <c r="K391" i="5"/>
  <c r="C544" i="5"/>
  <c r="M2" i="5"/>
  <c r="N2" i="5"/>
  <c r="C497" i="5"/>
  <c r="AK105" i="4"/>
  <c r="AK458" i="4"/>
  <c r="AK102" i="4"/>
  <c r="H95" i="5"/>
  <c r="D95" i="5"/>
  <c r="C95" i="5"/>
  <c r="P95" i="5"/>
  <c r="O95" i="5"/>
  <c r="K95" i="5"/>
  <c r="B95" i="5"/>
  <c r="G95" i="5"/>
  <c r="E95" i="5"/>
  <c r="F95" i="5"/>
  <c r="N95" i="5"/>
  <c r="J172" i="5"/>
  <c r="H172" i="5"/>
  <c r="M172" i="5"/>
  <c r="E172" i="5"/>
  <c r="C172" i="5"/>
  <c r="K227" i="5"/>
  <c r="O227" i="5"/>
  <c r="J227" i="5"/>
  <c r="N227" i="5"/>
  <c r="F227" i="5"/>
  <c r="E227" i="5"/>
  <c r="H227" i="5"/>
  <c r="B227" i="5"/>
  <c r="C227" i="5"/>
  <c r="L227" i="5"/>
  <c r="M227" i="5"/>
  <c r="P227" i="5"/>
  <c r="I227" i="5"/>
  <c r="D227" i="5"/>
  <c r="G227" i="5"/>
  <c r="D243" i="5"/>
  <c r="I243" i="5"/>
  <c r="B243" i="5"/>
  <c r="G243" i="5"/>
  <c r="L243" i="5"/>
  <c r="F243" i="5"/>
  <c r="J243" i="5"/>
  <c r="P243" i="5"/>
  <c r="K243" i="5"/>
  <c r="E243" i="5"/>
  <c r="N243" i="5"/>
  <c r="C448" i="5"/>
  <c r="P448" i="5"/>
  <c r="J448" i="5"/>
  <c r="H200" i="5"/>
  <c r="B147" i="5"/>
  <c r="G222" i="5"/>
  <c r="D539" i="5"/>
  <c r="K37" i="5"/>
  <c r="O29" i="5"/>
  <c r="L26" i="5"/>
  <c r="I186" i="5"/>
  <c r="N211" i="5"/>
  <c r="D26" i="5"/>
  <c r="L186" i="5"/>
  <c r="K106" i="5"/>
  <c r="L246" i="5"/>
  <c r="M230" i="5"/>
  <c r="E363" i="5"/>
  <c r="N186" i="5"/>
  <c r="D37" i="5"/>
  <c r="L343" i="5"/>
  <c r="L92" i="5"/>
  <c r="D346" i="5"/>
  <c r="A352" i="5"/>
  <c r="C352" i="5" s="1"/>
  <c r="P346" i="5"/>
  <c r="G415" i="5"/>
  <c r="M415" i="5"/>
  <c r="K246" i="5"/>
  <c r="AK324" i="4"/>
  <c r="D69" i="13"/>
  <c r="D147" i="5"/>
  <c r="O222" i="5"/>
  <c r="O539" i="5"/>
  <c r="J29" i="5"/>
  <c r="I26" i="5"/>
  <c r="J211" i="5"/>
  <c r="C26" i="5"/>
  <c r="N106" i="5"/>
  <c r="G246" i="5"/>
  <c r="L230" i="5"/>
  <c r="F363" i="5"/>
  <c r="F444" i="5"/>
  <c r="K186" i="5"/>
  <c r="J16" i="5"/>
  <c r="G93" i="5"/>
  <c r="F146" i="5"/>
  <c r="N539" i="5"/>
  <c r="G343" i="5"/>
  <c r="J93" i="5"/>
  <c r="F92" i="5"/>
  <c r="A265" i="5"/>
  <c r="C346" i="5"/>
  <c r="J346" i="5"/>
  <c r="B246" i="5"/>
  <c r="A238" i="5"/>
  <c r="N238" i="5" s="1"/>
  <c r="AK398" i="4"/>
  <c r="AK264" i="4"/>
  <c r="A56" i="5"/>
  <c r="B56" i="5" s="1"/>
  <c r="AK261" i="4"/>
  <c r="A67" i="5"/>
  <c r="H67" i="5" s="1"/>
  <c r="D93" i="13"/>
  <c r="D97" i="13"/>
  <c r="D105" i="13"/>
  <c r="P363" i="5"/>
  <c r="L593" i="5"/>
  <c r="G37" i="5"/>
  <c r="H29" i="5"/>
  <c r="C211" i="5"/>
  <c r="L211" i="5"/>
  <c r="P542" i="5"/>
  <c r="D230" i="5"/>
  <c r="J363" i="5"/>
  <c r="D548" i="5"/>
  <c r="L444" i="5"/>
  <c r="N381" i="5"/>
  <c r="D186" i="5"/>
  <c r="M181" i="5"/>
  <c r="I384" i="5"/>
  <c r="F93" i="5"/>
  <c r="C539" i="5"/>
  <c r="O343" i="5"/>
  <c r="F343" i="5"/>
  <c r="E92" i="5"/>
  <c r="AK356" i="4"/>
  <c r="M346" i="5"/>
  <c r="AK39" i="4"/>
  <c r="K346" i="5"/>
  <c r="C246" i="5"/>
  <c r="I230" i="5"/>
  <c r="H147" i="5"/>
  <c r="P230" i="5"/>
  <c r="M363" i="5"/>
  <c r="E29" i="5"/>
  <c r="F211" i="5"/>
  <c r="H363" i="5"/>
  <c r="O381" i="5"/>
  <c r="G186" i="5"/>
  <c r="H181" i="5"/>
  <c r="P93" i="5"/>
  <c r="I539" i="5"/>
  <c r="C343" i="5"/>
  <c r="M343" i="5"/>
  <c r="F539" i="5"/>
  <c r="A339" i="5"/>
  <c r="B339" i="5" s="1"/>
  <c r="H346" i="5"/>
  <c r="F230" i="5"/>
  <c r="A328" i="5"/>
  <c r="J328" i="5" s="1"/>
  <c r="A15" i="5"/>
  <c r="M15" i="5" s="1"/>
  <c r="H117" i="5"/>
  <c r="K93" i="5"/>
  <c r="B363" i="5"/>
  <c r="B110" i="5"/>
  <c r="O37" i="5"/>
  <c r="G29" i="5"/>
  <c r="H568" i="5"/>
  <c r="O186" i="5"/>
  <c r="B211" i="5"/>
  <c r="M246" i="5"/>
  <c r="AK530" i="4"/>
  <c r="K230" i="5"/>
  <c r="L363" i="5"/>
  <c r="L93" i="5"/>
  <c r="P381" i="5"/>
  <c r="C186" i="5"/>
  <c r="L37" i="5"/>
  <c r="G346" i="5"/>
  <c r="N363" i="5"/>
  <c r="AK253" i="4"/>
  <c r="AK47" i="4"/>
  <c r="H230" i="5"/>
  <c r="AK210" i="4"/>
  <c r="AK240" i="4"/>
  <c r="A70" i="5"/>
  <c r="AK373" i="4"/>
  <c r="D56" i="13"/>
  <c r="D71" i="13"/>
  <c r="D75" i="13"/>
  <c r="D83" i="13"/>
  <c r="P37" i="5"/>
  <c r="A281" i="5"/>
  <c r="H281" i="5" s="1"/>
  <c r="P110" i="5"/>
  <c r="G211" i="5"/>
  <c r="H186" i="5"/>
  <c r="D211" i="5"/>
  <c r="M211" i="5"/>
  <c r="F246" i="5"/>
  <c r="O230" i="5"/>
  <c r="C230" i="5"/>
  <c r="B93" i="5"/>
  <c r="I343" i="5"/>
  <c r="D343" i="5"/>
  <c r="AK196" i="4"/>
  <c r="L346" i="5"/>
  <c r="N346" i="5"/>
  <c r="O346" i="5"/>
  <c r="D246" i="5"/>
  <c r="AK388" i="4"/>
  <c r="D68" i="13"/>
  <c r="D76" i="13"/>
  <c r="D99" i="13"/>
  <c r="D107" i="13"/>
  <c r="I93" i="5"/>
  <c r="P50" i="5"/>
  <c r="D50" i="5"/>
  <c r="J221" i="5"/>
  <c r="G221" i="5"/>
  <c r="O221" i="5"/>
  <c r="P221" i="5"/>
  <c r="L221" i="5"/>
  <c r="F221" i="5"/>
  <c r="M221" i="5"/>
  <c r="P499" i="5"/>
  <c r="G499" i="5"/>
  <c r="L541" i="5"/>
  <c r="C541" i="5"/>
  <c r="M574" i="5"/>
  <c r="K574" i="5"/>
  <c r="E574" i="5"/>
  <c r="C574" i="5"/>
  <c r="H574" i="5"/>
  <c r="O574" i="5"/>
  <c r="D574" i="5"/>
  <c r="F574" i="5"/>
  <c r="P574" i="5"/>
  <c r="N574" i="5"/>
  <c r="B574" i="5"/>
  <c r="I574" i="5"/>
  <c r="G574" i="5"/>
  <c r="J574" i="5"/>
  <c r="L574" i="5"/>
  <c r="K30" i="5"/>
  <c r="AK551" i="4"/>
  <c r="O241" i="5"/>
  <c r="M14" i="5"/>
  <c r="G27" i="5"/>
  <c r="A163" i="5"/>
  <c r="F163" i="5" s="1"/>
  <c r="A503" i="5"/>
  <c r="L503" i="5" s="1"/>
  <c r="I461" i="5"/>
  <c r="M27" i="5"/>
  <c r="D274" i="5"/>
  <c r="M275" i="5"/>
  <c r="N149" i="5"/>
  <c r="I149" i="5"/>
  <c r="E229" i="5"/>
  <c r="A576" i="5"/>
  <c r="A418" i="5"/>
  <c r="B418" i="5" s="1"/>
  <c r="A414" i="5"/>
  <c r="AK223" i="4"/>
  <c r="AK471" i="4"/>
  <c r="AK589" i="4"/>
  <c r="E461" i="5"/>
  <c r="AK465" i="4"/>
  <c r="H353" i="5"/>
  <c r="D241" i="5"/>
  <c r="H14" i="5"/>
  <c r="E14" i="5"/>
  <c r="E27" i="5"/>
  <c r="P461" i="5"/>
  <c r="I572" i="5"/>
  <c r="N27" i="5"/>
  <c r="O275" i="5"/>
  <c r="G16" i="5"/>
  <c r="D149" i="5"/>
  <c r="B149" i="5"/>
  <c r="A452" i="5"/>
  <c r="O452" i="5" s="1"/>
  <c r="AK239" i="4"/>
  <c r="A482" i="5"/>
  <c r="N482" i="5" s="1"/>
  <c r="AK159" i="4"/>
  <c r="B241" i="5"/>
  <c r="P586" i="5"/>
  <c r="F14" i="5"/>
  <c r="K232" i="5"/>
  <c r="AK129" i="4"/>
  <c r="B461" i="5"/>
  <c r="F572" i="5"/>
  <c r="G572" i="5"/>
  <c r="N448" i="5"/>
  <c r="H27" i="5"/>
  <c r="I27" i="5"/>
  <c r="E275" i="5"/>
  <c r="F149" i="5"/>
  <c r="P149" i="5"/>
  <c r="F241" i="5"/>
  <c r="AK60" i="4"/>
  <c r="E241" i="5"/>
  <c r="P277" i="5"/>
  <c r="M461" i="5"/>
  <c r="A25" i="5"/>
  <c r="M572" i="5"/>
  <c r="E448" i="5"/>
  <c r="D27" i="5"/>
  <c r="O27" i="5"/>
  <c r="F275" i="5"/>
  <c r="B275" i="5"/>
  <c r="H149" i="5"/>
  <c r="M149" i="5"/>
  <c r="A138" i="5"/>
  <c r="A446" i="5"/>
  <c r="G446" i="5" s="1"/>
  <c r="AK285" i="4"/>
  <c r="AK24" i="4"/>
  <c r="P30" i="5"/>
  <c r="M257" i="5"/>
  <c r="G461" i="5"/>
  <c r="C571" i="5"/>
  <c r="M571" i="5"/>
  <c r="C27" i="5"/>
  <c r="J149" i="5"/>
  <c r="O149" i="5"/>
  <c r="AK509" i="4"/>
  <c r="AK167" i="4"/>
  <c r="J353" i="5"/>
  <c r="H571" i="5"/>
  <c r="E393" i="5"/>
  <c r="F306" i="5"/>
  <c r="G149" i="5"/>
  <c r="AK584" i="4"/>
  <c r="E149" i="5"/>
  <c r="A599" i="5"/>
  <c r="N599" i="5" s="1"/>
  <c r="A329" i="5"/>
  <c r="K329" i="5" s="1"/>
  <c r="AM12" i="4"/>
  <c r="D133" i="13"/>
  <c r="D134" i="13"/>
  <c r="D136" i="13"/>
  <c r="B247" i="5"/>
  <c r="A21" i="5"/>
  <c r="N405" i="5"/>
  <c r="K405" i="5"/>
  <c r="H405" i="5"/>
  <c r="AK211" i="4"/>
  <c r="A201" i="5"/>
  <c r="P201" i="5" s="1"/>
  <c r="M294" i="5"/>
  <c r="L294" i="5"/>
  <c r="O294" i="5"/>
  <c r="B294" i="5"/>
  <c r="I294" i="5"/>
  <c r="K294" i="5"/>
  <c r="G35" i="5"/>
  <c r="J265" i="5"/>
  <c r="D265" i="5"/>
  <c r="P265" i="5"/>
  <c r="L499" i="5"/>
  <c r="C499" i="5"/>
  <c r="O499" i="5"/>
  <c r="D499" i="5"/>
  <c r="M499" i="5"/>
  <c r="H499" i="5"/>
  <c r="N499" i="5"/>
  <c r="E564" i="5"/>
  <c r="AK367" i="4"/>
  <c r="A357" i="5"/>
  <c r="M357" i="5" s="1"/>
  <c r="AK411" i="4"/>
  <c r="A401" i="5"/>
  <c r="P401" i="5" s="1"/>
  <c r="A404" i="5"/>
  <c r="F404" i="5" s="1"/>
  <c r="AK414" i="4"/>
  <c r="A425" i="5"/>
  <c r="N425" i="5" s="1"/>
  <c r="AK435" i="4"/>
  <c r="F192" i="5"/>
  <c r="D315" i="5"/>
  <c r="L55" i="5"/>
  <c r="N55" i="5"/>
  <c r="D55" i="5"/>
  <c r="H55" i="5"/>
  <c r="I55" i="5"/>
  <c r="E55" i="5"/>
  <c r="J55" i="5"/>
  <c r="M55" i="5"/>
  <c r="AK390" i="4"/>
  <c r="I437" i="5"/>
  <c r="G437" i="5"/>
  <c r="AK333" i="4"/>
  <c r="A323" i="5"/>
  <c r="AK351" i="4"/>
  <c r="A341" i="5"/>
  <c r="I341" i="5" s="1"/>
  <c r="P368" i="5"/>
  <c r="J368" i="5"/>
  <c r="A374" i="5"/>
  <c r="L374" i="5" s="1"/>
  <c r="AK384" i="4"/>
  <c r="A390" i="5"/>
  <c r="AK400" i="4"/>
  <c r="J419" i="5"/>
  <c r="E419" i="5"/>
  <c r="K419" i="5"/>
  <c r="N419" i="5"/>
  <c r="P419" i="5"/>
  <c r="I419" i="5"/>
  <c r="C419" i="5"/>
  <c r="L419" i="5"/>
  <c r="A426" i="5"/>
  <c r="I426" i="5" s="1"/>
  <c r="AK436" i="4"/>
  <c r="C431" i="5"/>
  <c r="L431" i="5"/>
  <c r="A434" i="5"/>
  <c r="E434" i="5" s="1"/>
  <c r="AK444" i="4"/>
  <c r="C442" i="5"/>
  <c r="D442" i="5"/>
  <c r="I442" i="5"/>
  <c r="H442" i="5"/>
  <c r="B442" i="5"/>
  <c r="L442" i="5"/>
  <c r="G442" i="5"/>
  <c r="F442" i="5"/>
  <c r="N442" i="5"/>
  <c r="O442" i="5"/>
  <c r="A468" i="5"/>
  <c r="F468" i="5" s="1"/>
  <c r="AK478" i="4"/>
  <c r="A489" i="5"/>
  <c r="AK499" i="4"/>
  <c r="A532" i="5"/>
  <c r="AK542" i="4"/>
  <c r="AK545" i="4"/>
  <c r="A535" i="5"/>
  <c r="AK577" i="4"/>
  <c r="A567" i="5"/>
  <c r="A596" i="5"/>
  <c r="G596" i="5" s="1"/>
  <c r="AK606" i="4"/>
  <c r="AK203" i="4"/>
  <c r="A193" i="5"/>
  <c r="M193" i="5" s="1"/>
  <c r="A207" i="5"/>
  <c r="AK217" i="4"/>
  <c r="O405" i="5"/>
  <c r="D407" i="5"/>
  <c r="B407" i="5"/>
  <c r="A467" i="5"/>
  <c r="H467" i="5" s="1"/>
  <c r="AK477" i="4"/>
  <c r="A562" i="5"/>
  <c r="H562" i="5" s="1"/>
  <c r="AK572" i="4"/>
  <c r="D238" i="5"/>
  <c r="N35" i="5"/>
  <c r="O546" i="5"/>
  <c r="N265" i="5"/>
  <c r="B405" i="5"/>
  <c r="K546" i="5"/>
  <c r="C55" i="5"/>
  <c r="C265" i="5"/>
  <c r="N219" i="5"/>
  <c r="E315" i="5"/>
  <c r="B437" i="5"/>
  <c r="J405" i="5"/>
  <c r="K499" i="5"/>
  <c r="K367" i="5"/>
  <c r="M586" i="5"/>
  <c r="J381" i="5"/>
  <c r="C381" i="5"/>
  <c r="D381" i="5"/>
  <c r="F381" i="5"/>
  <c r="M381" i="5"/>
  <c r="K381" i="5"/>
  <c r="H381" i="5"/>
  <c r="G381" i="5"/>
  <c r="I381" i="5"/>
  <c r="F422" i="5"/>
  <c r="I422" i="5"/>
  <c r="J422" i="5"/>
  <c r="H422" i="5"/>
  <c r="C572" i="5"/>
  <c r="H572" i="5"/>
  <c r="N572" i="5"/>
  <c r="D572" i="5"/>
  <c r="K572" i="5"/>
  <c r="L572" i="5"/>
  <c r="B572" i="5"/>
  <c r="P572" i="5"/>
  <c r="M448" i="5"/>
  <c r="H448" i="5"/>
  <c r="B448" i="5"/>
  <c r="D448" i="5"/>
  <c r="K448" i="5"/>
  <c r="L448" i="5"/>
  <c r="O448" i="5"/>
  <c r="I448" i="5"/>
  <c r="F448" i="5"/>
  <c r="G448" i="5"/>
  <c r="M560" i="5"/>
  <c r="N560" i="5"/>
  <c r="E560" i="5"/>
  <c r="D560" i="5"/>
  <c r="B560" i="5"/>
  <c r="AK257" i="4"/>
  <c r="AK179" i="4"/>
  <c r="A169" i="5"/>
  <c r="O169" i="5" s="1"/>
  <c r="AK330" i="4"/>
  <c r="A320" i="5"/>
  <c r="K320" i="5" s="1"/>
  <c r="K444" i="5"/>
  <c r="P444" i="5"/>
  <c r="H444" i="5"/>
  <c r="AK580" i="4"/>
  <c r="M260" i="5"/>
  <c r="J260" i="5"/>
  <c r="I260" i="5"/>
  <c r="AK314" i="4"/>
  <c r="A304" i="5"/>
  <c r="G304" i="5" s="1"/>
  <c r="A310" i="5"/>
  <c r="O310" i="5" s="1"/>
  <c r="AK320" i="4"/>
  <c r="O314" i="5"/>
  <c r="C314" i="5"/>
  <c r="O35" i="5"/>
  <c r="J35" i="5"/>
  <c r="P35" i="5"/>
  <c r="I315" i="5"/>
  <c r="F453" i="5"/>
  <c r="B453" i="5"/>
  <c r="I453" i="5"/>
  <c r="J453" i="5"/>
  <c r="D453" i="5"/>
  <c r="K453" i="5"/>
  <c r="H453" i="5"/>
  <c r="M247" i="5"/>
  <c r="E247" i="5"/>
  <c r="O247" i="5"/>
  <c r="D247" i="5"/>
  <c r="J247" i="5"/>
  <c r="L247" i="5"/>
  <c r="I247" i="5"/>
  <c r="H247" i="5"/>
  <c r="G247" i="5"/>
  <c r="F247" i="5"/>
  <c r="C247" i="5"/>
  <c r="AK399" i="4"/>
  <c r="A389" i="5"/>
  <c r="O389" i="5" s="1"/>
  <c r="AK438" i="4"/>
  <c r="A428" i="5"/>
  <c r="D428" i="5" s="1"/>
  <c r="B499" i="5"/>
  <c r="H265" i="5"/>
  <c r="C405" i="5"/>
  <c r="E499" i="5"/>
  <c r="F546" i="5"/>
  <c r="M163" i="5"/>
  <c r="I499" i="5"/>
  <c r="O55" i="5"/>
  <c r="P367" i="5"/>
  <c r="N315" i="5"/>
  <c r="C315" i="5"/>
  <c r="I405" i="5"/>
  <c r="L405" i="5"/>
  <c r="F499" i="5"/>
  <c r="L265" i="5"/>
  <c r="D271" i="5"/>
  <c r="H271" i="5"/>
  <c r="J271" i="5"/>
  <c r="C271" i="5"/>
  <c r="C456" i="5"/>
  <c r="F456" i="5"/>
  <c r="AK599" i="4"/>
  <c r="I533" i="5"/>
  <c r="C533" i="5"/>
  <c r="A283" i="5"/>
  <c r="K435" i="5"/>
  <c r="L435" i="5"/>
  <c r="N354" i="5"/>
  <c r="B354" i="5"/>
  <c r="H354" i="5"/>
  <c r="E354" i="5"/>
  <c r="C354" i="5"/>
  <c r="I354" i="5"/>
  <c r="J26" i="5"/>
  <c r="P26" i="5"/>
  <c r="M26" i="5"/>
  <c r="H26" i="5"/>
  <c r="E221" i="5"/>
  <c r="I221" i="5"/>
  <c r="N221" i="5"/>
  <c r="K221" i="5"/>
  <c r="H221" i="5"/>
  <c r="B221" i="5"/>
  <c r="C221" i="5"/>
  <c r="D221" i="5"/>
  <c r="O447" i="5"/>
  <c r="D447" i="5"/>
  <c r="G447" i="5"/>
  <c r="G294" i="5"/>
  <c r="A559" i="5"/>
  <c r="L2" i="5"/>
  <c r="J2" i="5"/>
  <c r="H2" i="5"/>
  <c r="D15" i="5"/>
  <c r="C15" i="5"/>
  <c r="P15" i="5"/>
  <c r="A292" i="5"/>
  <c r="AK302" i="4"/>
  <c r="A204" i="5"/>
  <c r="AK214" i="4"/>
  <c r="A215" i="5"/>
  <c r="J215" i="5" s="1"/>
  <c r="AK225" i="4"/>
  <c r="AK304" i="4"/>
  <c r="AK265" i="4"/>
  <c r="A255" i="5"/>
  <c r="N255" i="5" s="1"/>
  <c r="AK474" i="4"/>
  <c r="A464" i="5"/>
  <c r="B464" i="5" s="1"/>
  <c r="A514" i="5"/>
  <c r="B514" i="5" s="1"/>
  <c r="AK524" i="4"/>
  <c r="A595" i="5"/>
  <c r="AK605" i="4"/>
  <c r="B315" i="5"/>
  <c r="P315" i="5"/>
  <c r="P405" i="5"/>
  <c r="O238" i="5"/>
  <c r="D405" i="5"/>
  <c r="E405" i="5"/>
  <c r="J499" i="5"/>
  <c r="F265" i="5"/>
  <c r="C453" i="5"/>
  <c r="E453" i="5"/>
  <c r="N260" i="5"/>
  <c r="A223" i="5"/>
  <c r="K223" i="5" s="1"/>
  <c r="N19" i="5"/>
  <c r="C19" i="5"/>
  <c r="I19" i="5"/>
  <c r="AK54" i="4"/>
  <c r="A44" i="5"/>
  <c r="A68" i="5"/>
  <c r="K68" i="5" s="1"/>
  <c r="AK78" i="4"/>
  <c r="A71" i="5"/>
  <c r="B71" i="5" s="1"/>
  <c r="AK81" i="4"/>
  <c r="N102" i="5"/>
  <c r="G102" i="5"/>
  <c r="J102" i="5"/>
  <c r="E102" i="5"/>
  <c r="A264" i="5"/>
  <c r="H264" i="5" s="1"/>
  <c r="AK274" i="4"/>
  <c r="A311" i="5"/>
  <c r="AK321" i="4"/>
  <c r="L172" i="5"/>
  <c r="M274" i="5"/>
  <c r="P554" i="5"/>
  <c r="F172" i="5"/>
  <c r="J393" i="5"/>
  <c r="M554" i="5"/>
  <c r="H554" i="5"/>
  <c r="B172" i="5"/>
  <c r="M393" i="5"/>
  <c r="G554" i="5"/>
  <c r="E554" i="5"/>
  <c r="I554" i="5"/>
  <c r="L143" i="5"/>
  <c r="E188" i="5"/>
  <c r="P454" i="5"/>
  <c r="M454" i="5"/>
  <c r="B113" i="5"/>
  <c r="I113" i="5"/>
  <c r="A60" i="5"/>
  <c r="AK70" i="4"/>
  <c r="A80" i="5"/>
  <c r="I80" i="5" s="1"/>
  <c r="AK90" i="4"/>
  <c r="AK93" i="4"/>
  <c r="A83" i="5"/>
  <c r="C83" i="5" s="1"/>
  <c r="A97" i="5"/>
  <c r="AK107" i="4"/>
  <c r="AK115" i="4"/>
  <c r="A105" i="5"/>
  <c r="AK118" i="4"/>
  <c r="A108" i="5"/>
  <c r="M108" i="5" s="1"/>
  <c r="A111" i="5"/>
  <c r="AK121" i="4"/>
  <c r="AK132" i="4"/>
  <c r="A122" i="5"/>
  <c r="A125" i="5"/>
  <c r="AK135" i="4"/>
  <c r="A220" i="5"/>
  <c r="L220" i="5" s="1"/>
  <c r="AK230" i="4"/>
  <c r="AK260" i="4"/>
  <c r="A250" i="5"/>
  <c r="J250" i="5" s="1"/>
  <c r="C357" i="5"/>
  <c r="A18" i="5"/>
  <c r="AK28" i="4"/>
  <c r="A51" i="5"/>
  <c r="I51" i="5" s="1"/>
  <c r="AK61" i="4"/>
  <c r="I353" i="5"/>
  <c r="O201" i="5"/>
  <c r="L313" i="5"/>
  <c r="O313" i="5"/>
  <c r="C313" i="5"/>
  <c r="J313" i="5"/>
  <c r="P313" i="5"/>
  <c r="M313" i="5"/>
  <c r="B313" i="5"/>
  <c r="H41" i="5"/>
  <c r="D353" i="5"/>
  <c r="K353" i="5"/>
  <c r="E353" i="5"/>
  <c r="L353" i="5"/>
  <c r="B353" i="5"/>
  <c r="P353" i="5"/>
  <c r="O353" i="5"/>
  <c r="A406" i="5"/>
  <c r="N406" i="5" s="1"/>
  <c r="AK416" i="4"/>
  <c r="AK430" i="4"/>
  <c r="A420" i="5"/>
  <c r="G420" i="5" s="1"/>
  <c r="AK437" i="4"/>
  <c r="A427" i="5"/>
  <c r="A430" i="5"/>
  <c r="H430" i="5" s="1"/>
  <c r="AK440" i="4"/>
  <c r="B482" i="5"/>
  <c r="C353" i="5"/>
  <c r="B494" i="5"/>
  <c r="L494" i="5"/>
  <c r="H494" i="5"/>
  <c r="J494" i="5"/>
  <c r="L339" i="5"/>
  <c r="C339" i="5"/>
  <c r="I339" i="5"/>
  <c r="D339" i="5"/>
  <c r="F339" i="5"/>
  <c r="K339" i="5"/>
  <c r="J339" i="5"/>
  <c r="E339" i="5"/>
  <c r="M339" i="5"/>
  <c r="G339" i="5"/>
  <c r="H339" i="5"/>
  <c r="N339" i="5"/>
  <c r="O339" i="5"/>
  <c r="A259" i="5"/>
  <c r="P259" i="5" s="1"/>
  <c r="AK269" i="4"/>
  <c r="AK294" i="4"/>
  <c r="A284" i="5"/>
  <c r="AK317" i="4"/>
  <c r="A307" i="5"/>
  <c r="G307" i="5" s="1"/>
  <c r="AK343" i="4"/>
  <c r="A333" i="5"/>
  <c r="B333" i="5" s="1"/>
  <c r="AK361" i="4"/>
  <c r="A351" i="5"/>
  <c r="G351" i="5" s="1"/>
  <c r="AK366" i="4"/>
  <c r="A356" i="5"/>
  <c r="AK383" i="4"/>
  <c r="A373" i="5"/>
  <c r="O373" i="5" s="1"/>
  <c r="AK402" i="4"/>
  <c r="A392" i="5"/>
  <c r="B392" i="5" s="1"/>
  <c r="A128" i="5"/>
  <c r="I128" i="5" s="1"/>
  <c r="AK138" i="4"/>
  <c r="AK149" i="4"/>
  <c r="A139" i="5"/>
  <c r="J139" i="5" s="1"/>
  <c r="A150" i="5"/>
  <c r="M150" i="5" s="1"/>
  <c r="AK160" i="4"/>
  <c r="M444" i="5"/>
  <c r="B444" i="5"/>
  <c r="D444" i="5"/>
  <c r="O444" i="5"/>
  <c r="G444" i="5"/>
  <c r="J444" i="5"/>
  <c r="N444" i="5"/>
  <c r="I444" i="5"/>
  <c r="E444" i="5"/>
  <c r="D2" i="5"/>
  <c r="P2" i="5"/>
  <c r="AK64" i="4"/>
  <c r="A54" i="5"/>
  <c r="AK75" i="4"/>
  <c r="A65" i="5"/>
  <c r="H65" i="5" s="1"/>
  <c r="A91" i="5"/>
  <c r="AK101" i="4"/>
  <c r="AK104" i="4"/>
  <c r="A94" i="5"/>
  <c r="N94" i="5" s="1"/>
  <c r="B102" i="5"/>
  <c r="P102" i="5"/>
  <c r="L102" i="5"/>
  <c r="F102" i="5"/>
  <c r="H102" i="5"/>
  <c r="D102" i="5"/>
  <c r="A116" i="5"/>
  <c r="M116" i="5" s="1"/>
  <c r="AK126" i="4"/>
  <c r="A136" i="5"/>
  <c r="N136" i="5" s="1"/>
  <c r="AK146" i="4"/>
  <c r="A245" i="5"/>
  <c r="B245" i="5" s="1"/>
  <c r="AK255" i="4"/>
  <c r="AK263" i="4"/>
  <c r="A253" i="5"/>
  <c r="AK280" i="4"/>
  <c r="A270" i="5"/>
  <c r="O270" i="5" s="1"/>
  <c r="A278" i="5"/>
  <c r="AK288" i="4"/>
  <c r="E16" i="5"/>
  <c r="H16" i="5"/>
  <c r="P16" i="5"/>
  <c r="C16" i="5"/>
  <c r="P453" i="5"/>
  <c r="G453" i="5"/>
  <c r="O453" i="5"/>
  <c r="N453" i="5"/>
  <c r="M453" i="5"/>
  <c r="I29" i="5"/>
  <c r="N29" i="5"/>
  <c r="H37" i="5"/>
  <c r="B37" i="5"/>
  <c r="C37" i="5"/>
  <c r="A48" i="5"/>
  <c r="I48" i="5" s="1"/>
  <c r="AK58" i="4"/>
  <c r="O200" i="5"/>
  <c r="K200" i="5"/>
  <c r="A487" i="5"/>
  <c r="E487" i="5" s="1"/>
  <c r="AK497" i="4"/>
  <c r="A502" i="5"/>
  <c r="I502" i="5" s="1"/>
  <c r="AK512" i="4"/>
  <c r="AK540" i="4"/>
  <c r="A530" i="5"/>
  <c r="C530" i="5" s="1"/>
  <c r="P552" i="5"/>
  <c r="M552" i="5"/>
  <c r="A555" i="5"/>
  <c r="G555" i="5" s="1"/>
  <c r="AK565" i="4"/>
  <c r="AK594" i="4"/>
  <c r="A584" i="5"/>
  <c r="C584" i="5" s="1"/>
  <c r="AK601" i="4"/>
  <c r="A591" i="5"/>
  <c r="F591" i="5" s="1"/>
  <c r="G393" i="5"/>
  <c r="K393" i="5"/>
  <c r="P393" i="5"/>
  <c r="D393" i="5"/>
  <c r="N393" i="5"/>
  <c r="C393" i="5"/>
  <c r="H393" i="5"/>
  <c r="F393" i="5"/>
  <c r="E598" i="5"/>
  <c r="L598" i="5"/>
  <c r="O598" i="5"/>
  <c r="P598" i="5"/>
  <c r="I598" i="5"/>
  <c r="K598" i="5"/>
  <c r="M598" i="5"/>
  <c r="J598" i="5"/>
  <c r="F598" i="5"/>
  <c r="P435" i="5"/>
  <c r="O435" i="5"/>
  <c r="F435" i="5"/>
  <c r="J435" i="5"/>
  <c r="D435" i="5"/>
  <c r="B435" i="5"/>
  <c r="E435" i="5"/>
  <c r="L260" i="5"/>
  <c r="O260" i="5"/>
  <c r="E260" i="5"/>
  <c r="C260" i="5"/>
  <c r="K260" i="5"/>
  <c r="D260" i="5"/>
  <c r="P260" i="5"/>
  <c r="F260" i="5"/>
  <c r="B260" i="5"/>
  <c r="H260" i="5"/>
  <c r="AK19" i="4"/>
  <c r="A9" i="5"/>
  <c r="O9" i="5" s="1"/>
  <c r="A34" i="5"/>
  <c r="H34" i="5" s="1"/>
  <c r="AK44" i="4"/>
  <c r="A470" i="5"/>
  <c r="AK480" i="4"/>
  <c r="AK520" i="4"/>
  <c r="A510" i="5"/>
  <c r="M510" i="5" s="1"/>
  <c r="A537" i="5"/>
  <c r="AK547" i="4"/>
  <c r="A543" i="5"/>
  <c r="AK553" i="4"/>
  <c r="AK592" i="4"/>
  <c r="A582" i="5"/>
  <c r="E582" i="5" s="1"/>
  <c r="B493" i="5"/>
  <c r="F493" i="5"/>
  <c r="G493" i="5"/>
  <c r="J366" i="5"/>
  <c r="D366" i="5"/>
  <c r="F366" i="5"/>
  <c r="B366" i="5"/>
  <c r="AK184" i="4"/>
  <c r="A174" i="5"/>
  <c r="O174" i="5" s="1"/>
  <c r="A194" i="5"/>
  <c r="AK204" i="4"/>
  <c r="A473" i="5"/>
  <c r="J473" i="5" s="1"/>
  <c r="AK483" i="4"/>
  <c r="AK489" i="4"/>
  <c r="A479" i="5"/>
  <c r="O479" i="5" s="1"/>
  <c r="D485" i="5"/>
  <c r="M485" i="5"/>
  <c r="A488" i="5"/>
  <c r="K488" i="5" s="1"/>
  <c r="AK498" i="4"/>
  <c r="AK516" i="4"/>
  <c r="A506" i="5"/>
  <c r="C506" i="5" s="1"/>
  <c r="K514" i="5"/>
  <c r="A528" i="5"/>
  <c r="F528" i="5" s="1"/>
  <c r="AK538" i="4"/>
  <c r="J546" i="5"/>
  <c r="G546" i="5"/>
  <c r="D546" i="5"/>
  <c r="P546" i="5"/>
  <c r="A549" i="5"/>
  <c r="E549" i="5" s="1"/>
  <c r="AK559" i="4"/>
  <c r="C137" i="5"/>
  <c r="K137" i="5"/>
  <c r="F137" i="5"/>
  <c r="N137" i="5"/>
  <c r="P137" i="5"/>
  <c r="D172" i="5"/>
  <c r="P172" i="5"/>
  <c r="E404" i="5"/>
  <c r="AK169" i="4"/>
  <c r="A159" i="5"/>
  <c r="H159" i="5" s="1"/>
  <c r="AK172" i="4"/>
  <c r="A162" i="5"/>
  <c r="L162" i="5" s="1"/>
  <c r="A171" i="5"/>
  <c r="AK181" i="4"/>
  <c r="AK326" i="4"/>
  <c r="A316" i="5"/>
  <c r="A326" i="5"/>
  <c r="AK336" i="4"/>
  <c r="AK350" i="4"/>
  <c r="A340" i="5"/>
  <c r="D340" i="5" s="1"/>
  <c r="A344" i="5"/>
  <c r="F344" i="5" s="1"/>
  <c r="AK354" i="4"/>
  <c r="I363" i="5"/>
  <c r="C363" i="5"/>
  <c r="D363" i="5"/>
  <c r="G388" i="5"/>
  <c r="I388" i="5"/>
  <c r="AK413" i="4"/>
  <c r="A403" i="5"/>
  <c r="O403" i="5" s="1"/>
  <c r="AK420" i="4"/>
  <c r="A410" i="5"/>
  <c r="A439" i="5"/>
  <c r="K439" i="5" s="1"/>
  <c r="AK449" i="4"/>
  <c r="A443" i="5"/>
  <c r="N443" i="5" s="1"/>
  <c r="AK453" i="4"/>
  <c r="A465" i="5"/>
  <c r="O465" i="5" s="1"/>
  <c r="AK475" i="4"/>
  <c r="C422" i="5"/>
  <c r="K422" i="5"/>
  <c r="G422" i="5"/>
  <c r="N384" i="5"/>
  <c r="K384" i="5"/>
  <c r="G384" i="5"/>
  <c r="J384" i="5"/>
  <c r="C384" i="5"/>
  <c r="G390" i="5"/>
  <c r="J390" i="5"/>
  <c r="O395" i="5"/>
  <c r="F395" i="5"/>
  <c r="A287" i="5"/>
  <c r="B287" i="5" s="1"/>
  <c r="AK297" i="4"/>
  <c r="A301" i="5"/>
  <c r="AK311" i="4"/>
  <c r="AK410" i="4"/>
  <c r="A400" i="5"/>
  <c r="A413" i="5"/>
  <c r="F413" i="5" s="1"/>
  <c r="AK423" i="4"/>
  <c r="AK442" i="4"/>
  <c r="A432" i="5"/>
  <c r="K432" i="5" s="1"/>
  <c r="A436" i="5"/>
  <c r="G436" i="5" s="1"/>
  <c r="AK446" i="4"/>
  <c r="O20" i="5"/>
  <c r="J20" i="5"/>
  <c r="M20" i="5"/>
  <c r="D529" i="5"/>
  <c r="P529" i="5"/>
  <c r="L529" i="5"/>
  <c r="H529" i="5"/>
  <c r="K529" i="5"/>
  <c r="B529" i="5"/>
  <c r="M529" i="5"/>
  <c r="N529" i="5"/>
  <c r="O529" i="5"/>
  <c r="G529" i="5"/>
  <c r="F529" i="5"/>
  <c r="I529" i="5"/>
  <c r="E529" i="5"/>
  <c r="J338" i="5"/>
  <c r="O338" i="5"/>
  <c r="F123" i="5"/>
  <c r="K520" i="5"/>
  <c r="D520" i="5"/>
  <c r="H520" i="5"/>
  <c r="K534" i="5"/>
  <c r="H534" i="5"/>
  <c r="E534" i="5"/>
  <c r="I313" i="5"/>
  <c r="E313" i="5"/>
  <c r="F313" i="5"/>
  <c r="H313" i="5"/>
  <c r="N313" i="5"/>
  <c r="K313" i="5"/>
  <c r="D313" i="5"/>
  <c r="M455" i="5"/>
  <c r="K455" i="5"/>
  <c r="O13" i="5"/>
  <c r="F13" i="5"/>
  <c r="L13" i="5"/>
  <c r="G13" i="5"/>
  <c r="D13" i="5"/>
  <c r="C13" i="5"/>
  <c r="O123" i="5"/>
  <c r="E123" i="5"/>
  <c r="B13" i="5"/>
  <c r="C529" i="5"/>
  <c r="C418" i="5"/>
  <c r="L418" i="5"/>
  <c r="O418" i="5"/>
  <c r="N418" i="5"/>
  <c r="M418" i="5"/>
  <c r="F418" i="5"/>
  <c r="J418" i="5"/>
  <c r="E418" i="5"/>
  <c r="H418" i="5"/>
  <c r="K418" i="5"/>
  <c r="D538" i="5"/>
  <c r="E538" i="5"/>
  <c r="C538" i="5"/>
  <c r="P538" i="5"/>
  <c r="J529" i="5"/>
  <c r="J391" i="5"/>
  <c r="C391" i="5"/>
  <c r="F391" i="5"/>
  <c r="D591" i="5"/>
  <c r="B591" i="5"/>
  <c r="M123" i="5"/>
  <c r="H540" i="5"/>
  <c r="G391" i="5"/>
  <c r="I123" i="5"/>
  <c r="E76" i="5"/>
  <c r="O76" i="5"/>
  <c r="I536" i="5"/>
  <c r="L536" i="5"/>
  <c r="E536" i="5"/>
  <c r="C536" i="5"/>
  <c r="M536" i="5"/>
  <c r="N536" i="5"/>
  <c r="H536" i="5"/>
  <c r="O536" i="5"/>
  <c r="K536" i="5"/>
  <c r="J536" i="5"/>
  <c r="D536" i="5"/>
  <c r="P536" i="5"/>
  <c r="F406" i="5"/>
  <c r="J406" i="5"/>
  <c r="O56" i="5"/>
  <c r="H56" i="5"/>
  <c r="D540" i="5"/>
  <c r="K35" i="5"/>
  <c r="E35" i="5"/>
  <c r="D35" i="5"/>
  <c r="F35" i="5"/>
  <c r="B35" i="5"/>
  <c r="H35" i="5"/>
  <c r="M35" i="5"/>
  <c r="L35" i="5"/>
  <c r="I35" i="5"/>
  <c r="E391" i="5"/>
  <c r="L136" i="5"/>
  <c r="P418" i="5"/>
  <c r="N512" i="5"/>
  <c r="C512" i="5"/>
  <c r="G512" i="5"/>
  <c r="H71" i="5"/>
  <c r="I172" i="5"/>
  <c r="G172" i="5"/>
  <c r="D16" i="5"/>
  <c r="F111" i="5"/>
  <c r="I95" i="5"/>
  <c r="N16" i="5"/>
  <c r="I181" i="5"/>
  <c r="I71" i="5"/>
  <c r="M384" i="5"/>
  <c r="L384" i="5"/>
  <c r="G314" i="5"/>
  <c r="I573" i="5"/>
  <c r="I37" i="5"/>
  <c r="H524" i="5"/>
  <c r="D28" i="13"/>
  <c r="D32" i="13"/>
  <c r="D40" i="13"/>
  <c r="D47" i="13"/>
  <c r="D61" i="13"/>
  <c r="D94" i="13"/>
  <c r="D110" i="13"/>
  <c r="D118" i="13"/>
  <c r="D126" i="13"/>
  <c r="L71" i="5"/>
  <c r="F297" i="5"/>
  <c r="O172" i="5"/>
  <c r="K172" i="5"/>
  <c r="F16" i="5"/>
  <c r="O111" i="5"/>
  <c r="M95" i="5"/>
  <c r="M16" i="5"/>
  <c r="D181" i="5"/>
  <c r="M71" i="5"/>
  <c r="E384" i="5"/>
  <c r="F384" i="5"/>
  <c r="D388" i="5"/>
  <c r="P146" i="5"/>
  <c r="F573" i="5"/>
  <c r="N37" i="5"/>
  <c r="L524" i="5"/>
  <c r="O388" i="5"/>
  <c r="K16" i="5"/>
  <c r="D10" i="13"/>
  <c r="D14" i="13"/>
  <c r="D41" i="13"/>
  <c r="D58" i="13"/>
  <c r="D62" i="13"/>
  <c r="D72" i="13"/>
  <c r="D84" i="13"/>
  <c r="D91" i="13"/>
  <c r="D95" i="13"/>
  <c r="D102" i="13"/>
  <c r="D111" i="13"/>
  <c r="D119" i="13"/>
  <c r="D127" i="13"/>
  <c r="D112" i="13"/>
  <c r="D120" i="13"/>
  <c r="D128" i="13"/>
  <c r="D541" i="5"/>
  <c r="C71" i="5"/>
  <c r="I250" i="5"/>
  <c r="O250" i="5"/>
  <c r="O16" i="5"/>
  <c r="N172" i="5"/>
  <c r="L277" i="5"/>
  <c r="K111" i="5"/>
  <c r="B16" i="5"/>
  <c r="P181" i="5"/>
  <c r="B384" i="5"/>
  <c r="P384" i="5"/>
  <c r="N388" i="5"/>
  <c r="L215" i="5"/>
  <c r="M146" i="5"/>
  <c r="E116" i="5"/>
  <c r="M37" i="5"/>
  <c r="D11" i="13"/>
  <c r="D26" i="13"/>
  <c r="D52" i="13"/>
  <c r="D66" i="13"/>
  <c r="D81" i="13"/>
  <c r="D113" i="13"/>
  <c r="D121" i="13"/>
  <c r="D129" i="13"/>
  <c r="L95" i="5"/>
  <c r="M250" i="5"/>
  <c r="K270" i="5"/>
  <c r="J111" i="5"/>
  <c r="E111" i="5"/>
  <c r="I16" i="5"/>
  <c r="O181" i="5"/>
  <c r="H384" i="5"/>
  <c r="I577" i="5"/>
  <c r="D16" i="13"/>
  <c r="D23" i="13"/>
  <c r="D34" i="13"/>
  <c r="D38" i="13"/>
  <c r="D49" i="13"/>
  <c r="D53" i="13"/>
  <c r="D63" i="13"/>
  <c r="D82" i="13"/>
  <c r="D89" i="13"/>
  <c r="J95" i="5"/>
  <c r="F314" i="5"/>
  <c r="D50" i="13"/>
  <c r="D64" i="13"/>
  <c r="D115" i="13"/>
  <c r="D123" i="13"/>
  <c r="D131" i="13"/>
  <c r="K181" i="5"/>
  <c r="D13" i="13"/>
  <c r="D21" i="13"/>
  <c r="D79" i="13"/>
  <c r="D87" i="13"/>
  <c r="D108" i="13"/>
  <c r="D116" i="13"/>
  <c r="D124" i="13"/>
  <c r="D132" i="13"/>
  <c r="D109" i="13"/>
  <c r="D117" i="13"/>
  <c r="D125" i="13"/>
  <c r="AH74" i="4"/>
  <c r="AI74" i="4"/>
  <c r="AH42" i="4"/>
  <c r="AI42" i="4"/>
  <c r="AG32" i="4"/>
  <c r="AI154" i="4"/>
  <c r="AI35" i="4"/>
  <c r="AI41" i="4"/>
  <c r="AG60" i="4"/>
  <c r="AI63" i="4"/>
  <c r="AG66" i="4"/>
  <c r="AG109" i="4"/>
  <c r="AI112" i="4"/>
  <c r="AI139" i="4"/>
  <c r="AI166" i="4"/>
  <c r="AG216" i="4"/>
  <c r="AI228" i="4"/>
  <c r="AI274" i="4"/>
  <c r="AI16" i="4"/>
  <c r="AG278" i="4"/>
  <c r="AG281" i="4"/>
  <c r="AI22" i="4"/>
  <c r="AH113" i="4"/>
  <c r="AI128" i="4"/>
  <c r="AI190" i="4"/>
  <c r="AG211" i="4"/>
  <c r="AI266" i="4"/>
  <c r="AI194" i="4"/>
  <c r="AI114" i="4"/>
  <c r="AI125" i="4"/>
  <c r="AG198" i="4"/>
  <c r="AI242" i="4"/>
  <c r="AG253" i="4"/>
  <c r="AG367" i="4"/>
  <c r="AG429" i="4"/>
  <c r="AG442" i="4"/>
  <c r="AG454" i="4"/>
  <c r="AI465" i="4"/>
  <c r="AG472" i="4"/>
  <c r="AI552" i="4"/>
  <c r="AI312" i="4"/>
  <c r="AG339" i="4"/>
  <c r="AG449" i="4"/>
  <c r="AI502" i="4"/>
  <c r="AG88" i="4"/>
  <c r="AG132" i="4"/>
  <c r="AG159" i="4"/>
  <c r="AI186" i="4"/>
  <c r="AI202" i="4"/>
  <c r="AG217" i="4"/>
  <c r="AI225" i="4"/>
  <c r="AG233" i="4"/>
  <c r="AG309" i="4"/>
  <c r="AG425" i="4"/>
  <c r="AH486" i="4"/>
  <c r="AG514" i="4"/>
  <c r="AI540" i="4"/>
  <c r="AH602" i="4"/>
  <c r="AG382" i="4"/>
  <c r="AI583" i="4"/>
  <c r="AG319" i="4"/>
  <c r="AG349" i="4"/>
  <c r="AI488" i="4"/>
  <c r="AI521" i="4"/>
  <c r="AG418" i="4"/>
  <c r="AI445" i="4"/>
  <c r="AI561" i="4"/>
  <c r="H18" i="5"/>
  <c r="G18" i="5"/>
  <c r="H344" i="5"/>
  <c r="D350" i="5"/>
  <c r="E350" i="5"/>
  <c r="H350" i="5"/>
  <c r="C399" i="5"/>
  <c r="J399" i="5"/>
  <c r="O399" i="5"/>
  <c r="E399" i="5"/>
  <c r="F399" i="5"/>
  <c r="P399" i="5"/>
  <c r="H399" i="5"/>
  <c r="G399" i="5"/>
  <c r="D399" i="5"/>
  <c r="L399" i="5"/>
  <c r="K399" i="5"/>
  <c r="M399" i="5"/>
  <c r="I399" i="5"/>
  <c r="B490" i="5"/>
  <c r="L490" i="5"/>
  <c r="C490" i="5"/>
  <c r="O490" i="5"/>
  <c r="E490" i="5"/>
  <c r="J490" i="5"/>
  <c r="K490" i="5"/>
  <c r="H490" i="5"/>
  <c r="G490" i="5"/>
  <c r="N507" i="5"/>
  <c r="D507" i="5"/>
  <c r="J507" i="5"/>
  <c r="L507" i="5"/>
  <c r="I526" i="5"/>
  <c r="C526" i="5"/>
  <c r="G526" i="5"/>
  <c r="D526" i="5"/>
  <c r="H526" i="5"/>
  <c r="E526" i="5"/>
  <c r="N526" i="5"/>
  <c r="O526" i="5"/>
  <c r="L526" i="5"/>
  <c r="F526" i="5"/>
  <c r="K526" i="5"/>
  <c r="P526" i="5"/>
  <c r="J526" i="5"/>
  <c r="B526" i="5"/>
  <c r="M526" i="5"/>
  <c r="B588" i="5"/>
  <c r="J588" i="5"/>
  <c r="E588" i="5"/>
  <c r="D588" i="5"/>
  <c r="N588" i="5"/>
  <c r="M138" i="5"/>
  <c r="P328" i="5"/>
  <c r="O50" i="5"/>
  <c r="C542" i="5"/>
  <c r="K542" i="5"/>
  <c r="E485" i="5"/>
  <c r="E548" i="5"/>
  <c r="C24" i="5"/>
  <c r="J478" i="5"/>
  <c r="O478" i="5"/>
  <c r="I431" i="5"/>
  <c r="A429" i="5"/>
  <c r="H429" i="5" s="1"/>
  <c r="H407" i="5"/>
  <c r="N160" i="5"/>
  <c r="G561" i="5"/>
  <c r="E561" i="5"/>
  <c r="N485" i="5"/>
  <c r="L485" i="5"/>
  <c r="G362" i="5"/>
  <c r="N548" i="5"/>
  <c r="AK53" i="4"/>
  <c r="A402" i="5"/>
  <c r="G402" i="5" s="1"/>
  <c r="A6" i="5"/>
  <c r="C6" i="5" s="1"/>
  <c r="L279" i="5"/>
  <c r="M362" i="5"/>
  <c r="H138" i="5"/>
  <c r="I50" i="5"/>
  <c r="L352" i="5"/>
  <c r="K428" i="5"/>
  <c r="B542" i="5"/>
  <c r="M542" i="5"/>
  <c r="D41" i="5"/>
  <c r="E41" i="5"/>
  <c r="A183" i="5"/>
  <c r="O183" i="5" s="1"/>
  <c r="K485" i="5"/>
  <c r="H548" i="5"/>
  <c r="B478" i="5"/>
  <c r="D478" i="5"/>
  <c r="A131" i="5"/>
  <c r="G407" i="5"/>
  <c r="E349" i="5"/>
  <c r="P561" i="5"/>
  <c r="J561" i="5"/>
  <c r="L395" i="5"/>
  <c r="J50" i="5"/>
  <c r="C395" i="5"/>
  <c r="I362" i="5"/>
  <c r="E362" i="5"/>
  <c r="AK598" i="4"/>
  <c r="A86" i="5"/>
  <c r="N86" i="5" s="1"/>
  <c r="G485" i="5"/>
  <c r="L272" i="5"/>
  <c r="A358" i="5"/>
  <c r="A197" i="5"/>
  <c r="C197" i="5" s="1"/>
  <c r="AK417" i="4"/>
  <c r="A377" i="5"/>
  <c r="B377" i="5" s="1"/>
  <c r="O362" i="5"/>
  <c r="N362" i="5"/>
  <c r="O593" i="5"/>
  <c r="L263" i="5"/>
  <c r="M50" i="5"/>
  <c r="I530" i="5"/>
  <c r="N352" i="5"/>
  <c r="G428" i="5"/>
  <c r="G542" i="5"/>
  <c r="O542" i="5"/>
  <c r="C41" i="5"/>
  <c r="G41" i="5"/>
  <c r="B46" i="5"/>
  <c r="AK124" i="4"/>
  <c r="J485" i="5"/>
  <c r="M67" i="5"/>
  <c r="F548" i="5"/>
  <c r="O548" i="5"/>
  <c r="H478" i="5"/>
  <c r="E478" i="5"/>
  <c r="O407" i="5"/>
  <c r="AK380" i="4"/>
  <c r="O561" i="5"/>
  <c r="F561" i="5"/>
  <c r="K24" i="5"/>
  <c r="D362" i="5"/>
  <c r="K362" i="5"/>
  <c r="A521" i="5"/>
  <c r="L521" i="5" s="1"/>
  <c r="N40" i="5"/>
  <c r="A248" i="5"/>
  <c r="J248" i="5" s="1"/>
  <c r="AK536" i="4"/>
  <c r="AK360" i="4"/>
  <c r="A583" i="5"/>
  <c r="K583" i="5" s="1"/>
  <c r="AK22" i="4"/>
  <c r="A234" i="5"/>
  <c r="G234" i="5" s="1"/>
  <c r="A89" i="5"/>
  <c r="F89" i="5" s="1"/>
  <c r="AK50" i="4"/>
  <c r="C362" i="5"/>
  <c r="H50" i="5"/>
  <c r="C50" i="5"/>
  <c r="F542" i="5"/>
  <c r="E542" i="5"/>
  <c r="O41" i="5"/>
  <c r="C485" i="5"/>
  <c r="P67" i="5"/>
  <c r="C548" i="5"/>
  <c r="L548" i="5"/>
  <c r="C478" i="5"/>
  <c r="K478" i="5"/>
  <c r="M407" i="5"/>
  <c r="E407" i="5"/>
  <c r="J138" i="5"/>
  <c r="G414" i="5"/>
  <c r="D561" i="5"/>
  <c r="I561" i="5"/>
  <c r="O306" i="5"/>
  <c r="H362" i="5"/>
  <c r="P362" i="5"/>
  <c r="E395" i="5"/>
  <c r="AK409" i="4"/>
  <c r="AK571" i="4"/>
  <c r="A32" i="5"/>
  <c r="L478" i="5"/>
  <c r="AK488" i="4"/>
  <c r="H328" i="5"/>
  <c r="E50" i="5"/>
  <c r="N50" i="5"/>
  <c r="L542" i="5"/>
  <c r="N542" i="5"/>
  <c r="B485" i="5"/>
  <c r="M548" i="5"/>
  <c r="N478" i="5"/>
  <c r="N407" i="5"/>
  <c r="C407" i="5"/>
  <c r="B561" i="5"/>
  <c r="F485" i="5"/>
  <c r="F362" i="5"/>
  <c r="B395" i="5"/>
  <c r="AK500" i="4"/>
  <c r="I478" i="5"/>
  <c r="AK490" i="4"/>
  <c r="F50" i="5"/>
  <c r="J542" i="5"/>
  <c r="K41" i="5"/>
  <c r="AK286" i="4"/>
  <c r="I548" i="5"/>
  <c r="G478" i="5"/>
  <c r="AK56" i="4"/>
  <c r="I407" i="5"/>
  <c r="P407" i="5"/>
  <c r="L407" i="5"/>
  <c r="L349" i="5"/>
  <c r="N561" i="5"/>
  <c r="L561" i="5"/>
  <c r="I485" i="5"/>
  <c r="N395" i="5"/>
  <c r="B349" i="5"/>
  <c r="B362" i="5"/>
  <c r="H395" i="5"/>
  <c r="AK517" i="4"/>
  <c r="AK495" i="4"/>
  <c r="A180" i="5"/>
  <c r="K180" i="5" s="1"/>
  <c r="AK110" i="4"/>
  <c r="A594" i="5"/>
  <c r="L50" i="5"/>
  <c r="H414" i="5"/>
  <c r="AK67" i="4"/>
  <c r="F352" i="5"/>
  <c r="D542" i="5"/>
  <c r="P41" i="5"/>
  <c r="B548" i="5"/>
  <c r="AK441" i="4"/>
  <c r="F407" i="5"/>
  <c r="F57" i="5"/>
  <c r="M561" i="5"/>
  <c r="O485" i="5"/>
  <c r="H485" i="5"/>
  <c r="A471" i="5"/>
  <c r="A580" i="5"/>
  <c r="J580" i="5" s="1"/>
  <c r="A77" i="5"/>
  <c r="K77" i="5" s="1"/>
  <c r="A231" i="5"/>
  <c r="B231" i="5" s="1"/>
  <c r="M279" i="5"/>
  <c r="L568" i="5"/>
  <c r="D312" i="5"/>
  <c r="O414" i="5"/>
  <c r="L240" i="5"/>
  <c r="C276" i="5"/>
  <c r="J21" i="5"/>
  <c r="I588" i="5"/>
  <c r="F588" i="5"/>
  <c r="N387" i="5"/>
  <c r="C534" i="5"/>
  <c r="B534" i="5"/>
  <c r="F454" i="5"/>
  <c r="L538" i="5"/>
  <c r="P46" i="5"/>
  <c r="N455" i="5"/>
  <c r="I13" i="5"/>
  <c r="E13" i="5"/>
  <c r="B416" i="5"/>
  <c r="L470" i="5"/>
  <c r="O67" i="5"/>
  <c r="B67" i="5"/>
  <c r="F19" i="5"/>
  <c r="G24" i="5"/>
  <c r="H369" i="5"/>
  <c r="G57" i="5"/>
  <c r="N57" i="5"/>
  <c r="C588" i="5"/>
  <c r="F312" i="5"/>
  <c r="B414" i="5"/>
  <c r="D160" i="5"/>
  <c r="I160" i="5"/>
  <c r="H349" i="5"/>
  <c r="K349" i="5"/>
  <c r="N414" i="5"/>
  <c r="P473" i="5"/>
  <c r="M76" i="5"/>
  <c r="M24" i="5"/>
  <c r="M40" i="5"/>
  <c r="B369" i="5"/>
  <c r="L40" i="5"/>
  <c r="M272" i="5"/>
  <c r="H563" i="5"/>
  <c r="M19" i="5"/>
  <c r="H40" i="5"/>
  <c r="K12" i="5"/>
  <c r="B563" i="5"/>
  <c r="K473" i="5"/>
  <c r="M21" i="5"/>
  <c r="P588" i="5"/>
  <c r="O588" i="5"/>
  <c r="L455" i="5"/>
  <c r="N470" i="5"/>
  <c r="B470" i="5"/>
  <c r="G67" i="5"/>
  <c r="F67" i="5"/>
  <c r="K19" i="5"/>
  <c r="N24" i="5"/>
  <c r="K369" i="5"/>
  <c r="C57" i="5"/>
  <c r="P568" i="5"/>
  <c r="H588" i="5"/>
  <c r="K582" i="5"/>
  <c r="J312" i="5"/>
  <c r="F349" i="5"/>
  <c r="J160" i="5"/>
  <c r="B160" i="5"/>
  <c r="D464" i="5"/>
  <c r="N349" i="5"/>
  <c r="O24" i="5"/>
  <c r="P349" i="5"/>
  <c r="O369" i="5"/>
  <c r="C40" i="5"/>
  <c r="E488" i="5"/>
  <c r="C563" i="5"/>
  <c r="P19" i="5"/>
  <c r="G40" i="5"/>
  <c r="N67" i="5"/>
  <c r="D214" i="5"/>
  <c r="N369" i="5"/>
  <c r="L414" i="5"/>
  <c r="N21" i="5"/>
  <c r="L588" i="5"/>
  <c r="I534" i="5"/>
  <c r="L534" i="5"/>
  <c r="D113" i="5"/>
  <c r="I538" i="5"/>
  <c r="J455" i="5"/>
  <c r="K276" i="5"/>
  <c r="H13" i="5"/>
  <c r="P13" i="5"/>
  <c r="J470" i="5"/>
  <c r="E470" i="5"/>
  <c r="I67" i="5"/>
  <c r="H19" i="5"/>
  <c r="D19" i="5"/>
  <c r="E24" i="5"/>
  <c r="I385" i="5"/>
  <c r="E369" i="5"/>
  <c r="K57" i="5"/>
  <c r="O57" i="5"/>
  <c r="I568" i="5"/>
  <c r="I576" i="5"/>
  <c r="H312" i="5"/>
  <c r="I349" i="5"/>
  <c r="G467" i="5"/>
  <c r="C160" i="5"/>
  <c r="E160" i="5"/>
  <c r="J349" i="5"/>
  <c r="B593" i="5"/>
  <c r="H24" i="5"/>
  <c r="F76" i="5"/>
  <c r="K40" i="5"/>
  <c r="M563" i="5"/>
  <c r="K563" i="5"/>
  <c r="P40" i="5"/>
  <c r="D563" i="5"/>
  <c r="L563" i="5"/>
  <c r="P12" i="5"/>
  <c r="F369" i="5"/>
  <c r="P414" i="5"/>
  <c r="L520" i="5"/>
  <c r="G21" i="5"/>
  <c r="M534" i="5"/>
  <c r="P534" i="5"/>
  <c r="L113" i="5"/>
  <c r="M538" i="5"/>
  <c r="D455" i="5"/>
  <c r="M470" i="5"/>
  <c r="C470" i="5"/>
  <c r="D67" i="5"/>
  <c r="O19" i="5"/>
  <c r="J24" i="5"/>
  <c r="L369" i="5"/>
  <c r="I57" i="5"/>
  <c r="B57" i="5"/>
  <c r="F568" i="5"/>
  <c r="K312" i="5"/>
  <c r="O349" i="5"/>
  <c r="K160" i="5"/>
  <c r="I593" i="5"/>
  <c r="C76" i="5"/>
  <c r="B24" i="5"/>
  <c r="B40" i="5"/>
  <c r="I563" i="5"/>
  <c r="O563" i="5"/>
  <c r="J369" i="5"/>
  <c r="H76" i="5"/>
  <c r="M369" i="5"/>
  <c r="M414" i="5"/>
  <c r="M520" i="5"/>
  <c r="O21" i="5"/>
  <c r="F534" i="5"/>
  <c r="N534" i="5"/>
  <c r="K113" i="5"/>
  <c r="G538" i="5"/>
  <c r="M13" i="5"/>
  <c r="J13" i="5"/>
  <c r="H470" i="5"/>
  <c r="J67" i="5"/>
  <c r="K67" i="5"/>
  <c r="B19" i="5"/>
  <c r="I24" i="5"/>
  <c r="D369" i="5"/>
  <c r="C369" i="5"/>
  <c r="M57" i="5"/>
  <c r="H57" i="5"/>
  <c r="B297" i="5"/>
  <c r="B312" i="5"/>
  <c r="M160" i="5"/>
  <c r="H464" i="5"/>
  <c r="C349" i="5"/>
  <c r="L24" i="5"/>
  <c r="O40" i="5"/>
  <c r="F40" i="5"/>
  <c r="N563" i="5"/>
  <c r="E414" i="5"/>
  <c r="K588" i="5"/>
  <c r="I414" i="5"/>
  <c r="G588" i="5"/>
  <c r="C263" i="5"/>
  <c r="J538" i="5"/>
  <c r="I520" i="5"/>
  <c r="H21" i="5"/>
  <c r="O534" i="5"/>
  <c r="J534" i="5"/>
  <c r="E454" i="5"/>
  <c r="N538" i="5"/>
  <c r="M589" i="5"/>
  <c r="C416" i="5"/>
  <c r="K470" i="5"/>
  <c r="E67" i="5"/>
  <c r="C67" i="5"/>
  <c r="J19" i="5"/>
  <c r="D24" i="5"/>
  <c r="G369" i="5"/>
  <c r="D57" i="5"/>
  <c r="E57" i="5"/>
  <c r="D297" i="5"/>
  <c r="L160" i="5"/>
  <c r="D349" i="5"/>
  <c r="G335" i="5"/>
  <c r="J40" i="5"/>
  <c r="D40" i="5"/>
  <c r="I40" i="5"/>
  <c r="G563" i="5"/>
  <c r="P593" i="5"/>
  <c r="M588" i="5"/>
  <c r="K263" i="5"/>
  <c r="J520" i="5"/>
  <c r="J414" i="5"/>
  <c r="F538" i="5"/>
  <c r="K21" i="5"/>
  <c r="B21" i="5"/>
  <c r="D534" i="5"/>
  <c r="K454" i="5"/>
  <c r="H538" i="5"/>
  <c r="N13" i="5"/>
  <c r="L67" i="5"/>
  <c r="L19" i="5"/>
  <c r="F24" i="5"/>
  <c r="J57" i="5"/>
  <c r="P57" i="5"/>
  <c r="C576" i="5"/>
  <c r="H160" i="5"/>
  <c r="F414" i="5"/>
  <c r="M349" i="5"/>
  <c r="D414" i="5"/>
  <c r="K464" i="5"/>
  <c r="N76" i="5"/>
  <c r="F563" i="5"/>
  <c r="F20" i="5"/>
  <c r="H224" i="5"/>
  <c r="H3" i="5"/>
  <c r="L391" i="5"/>
  <c r="P354" i="5"/>
  <c r="M354" i="5"/>
  <c r="J181" i="5"/>
  <c r="B181" i="5"/>
  <c r="B249" i="5"/>
  <c r="G593" i="5"/>
  <c r="M335" i="5"/>
  <c r="F335" i="5"/>
  <c r="K590" i="5"/>
  <c r="E590" i="5"/>
  <c r="L255" i="5"/>
  <c r="L80" i="4"/>
  <c r="G80" i="4"/>
  <c r="M80" i="4"/>
  <c r="D80" i="4"/>
  <c r="H258" i="4"/>
  <c r="G258" i="4"/>
  <c r="F258" i="4"/>
  <c r="I258" i="4"/>
  <c r="C258" i="4"/>
  <c r="L258" i="4"/>
  <c r="J258" i="4"/>
  <c r="M345" i="4"/>
  <c r="C345" i="4"/>
  <c r="D345" i="4"/>
  <c r="E345" i="4"/>
  <c r="F345" i="4"/>
  <c r="L345" i="4"/>
  <c r="E479" i="4"/>
  <c r="G479" i="4"/>
  <c r="D479" i="4"/>
  <c r="I479" i="4"/>
  <c r="M479" i="4"/>
  <c r="J479" i="4"/>
  <c r="J503" i="4"/>
  <c r="D503" i="4"/>
  <c r="F503" i="4"/>
  <c r="E503" i="4"/>
  <c r="I503" i="4"/>
  <c r="C503" i="4"/>
  <c r="G126" i="5"/>
  <c r="F3" i="5"/>
  <c r="B391" i="5"/>
  <c r="O391" i="5"/>
  <c r="G313" i="5"/>
  <c r="F403" i="5"/>
  <c r="B380" i="5"/>
  <c r="L249" i="5"/>
  <c r="K335" i="5"/>
  <c r="P335" i="5"/>
  <c r="J76" i="5"/>
  <c r="K548" i="5"/>
  <c r="H200" i="4"/>
  <c r="E200" i="4"/>
  <c r="I200" i="4"/>
  <c r="M200" i="4"/>
  <c r="I332" i="4"/>
  <c r="G332" i="4"/>
  <c r="H332" i="4"/>
  <c r="E332" i="4"/>
  <c r="L332" i="4"/>
  <c r="D550" i="4"/>
  <c r="I550" i="4"/>
  <c r="L550" i="4"/>
  <c r="N586" i="5"/>
  <c r="P391" i="5"/>
  <c r="I391" i="5"/>
  <c r="D354" i="5"/>
  <c r="O572" i="5"/>
  <c r="L181" i="5"/>
  <c r="N181" i="5"/>
  <c r="P249" i="5"/>
  <c r="K573" i="5"/>
  <c r="C590" i="5"/>
  <c r="F590" i="5"/>
  <c r="O335" i="5"/>
  <c r="I76" i="5"/>
  <c r="G573" i="5"/>
  <c r="C13" i="4"/>
  <c r="D13" i="4"/>
  <c r="H13" i="4"/>
  <c r="D74" i="4"/>
  <c r="I74" i="4"/>
  <c r="F74" i="4"/>
  <c r="J181" i="4"/>
  <c r="H181" i="4"/>
  <c r="C181" i="4"/>
  <c r="L181" i="4"/>
  <c r="D181" i="4"/>
  <c r="C221" i="4"/>
  <c r="J221" i="4"/>
  <c r="I221" i="4"/>
  <c r="F221" i="4"/>
  <c r="M221" i="4"/>
  <c r="L221" i="4"/>
  <c r="G221" i="4"/>
  <c r="D221" i="4"/>
  <c r="M240" i="4"/>
  <c r="F240" i="4"/>
  <c r="J240" i="4"/>
  <c r="L240" i="4"/>
  <c r="I240" i="4"/>
  <c r="E240" i="4"/>
  <c r="I338" i="4"/>
  <c r="G338" i="4"/>
  <c r="C338" i="4"/>
  <c r="L338" i="4"/>
  <c r="D338" i="4"/>
  <c r="L475" i="4"/>
  <c r="J475" i="4"/>
  <c r="C475" i="4"/>
  <c r="G475" i="4"/>
  <c r="G192" i="5"/>
  <c r="O367" i="5"/>
  <c r="B20" i="5"/>
  <c r="K586" i="5"/>
  <c r="O538" i="5"/>
  <c r="K538" i="5"/>
  <c r="K281" i="5"/>
  <c r="I393" i="5"/>
  <c r="O393" i="5"/>
  <c r="D391" i="5"/>
  <c r="N391" i="5"/>
  <c r="L354" i="5"/>
  <c r="K354" i="5"/>
  <c r="O160" i="5"/>
  <c r="P160" i="5"/>
  <c r="L111" i="5"/>
  <c r="M111" i="5"/>
  <c r="E572" i="5"/>
  <c r="C181" i="5"/>
  <c r="F181" i="5"/>
  <c r="P464" i="5"/>
  <c r="B573" i="5"/>
  <c r="K76" i="5"/>
  <c r="M590" i="5"/>
  <c r="D590" i="5"/>
  <c r="G76" i="5"/>
  <c r="E335" i="5"/>
  <c r="G36" i="4"/>
  <c r="H36" i="4"/>
  <c r="H49" i="4"/>
  <c r="C49" i="4"/>
  <c r="E49" i="4"/>
  <c r="G49" i="4"/>
  <c r="L49" i="4"/>
  <c r="M49" i="4"/>
  <c r="L68" i="4"/>
  <c r="H68" i="4"/>
  <c r="G68" i="4"/>
  <c r="I68" i="4"/>
  <c r="E68" i="4"/>
  <c r="D68" i="4"/>
  <c r="J68" i="4"/>
  <c r="F68" i="4"/>
  <c r="J195" i="4"/>
  <c r="M195" i="4"/>
  <c r="H195" i="4"/>
  <c r="E195" i="4"/>
  <c r="G195" i="4"/>
  <c r="L195" i="4"/>
  <c r="D195" i="4"/>
  <c r="F195" i="4"/>
  <c r="I195" i="4"/>
  <c r="G214" i="4"/>
  <c r="M214" i="4"/>
  <c r="I214" i="4"/>
  <c r="E214" i="4"/>
  <c r="J214" i="4"/>
  <c r="H214" i="4"/>
  <c r="G289" i="4"/>
  <c r="J289" i="4"/>
  <c r="M289" i="4"/>
  <c r="C289" i="4"/>
  <c r="D289" i="4"/>
  <c r="D328" i="4"/>
  <c r="I328" i="4"/>
  <c r="M328" i="4"/>
  <c r="L328" i="4"/>
  <c r="E328" i="4"/>
  <c r="H328" i="4"/>
  <c r="C328" i="4"/>
  <c r="C595" i="4"/>
  <c r="D595" i="4"/>
  <c r="L595" i="4"/>
  <c r="F595" i="4"/>
  <c r="H595" i="4"/>
  <c r="J595" i="4"/>
  <c r="G595" i="4"/>
  <c r="G149" i="4"/>
  <c r="H149" i="4"/>
  <c r="L149" i="4"/>
  <c r="F177" i="4"/>
  <c r="G177" i="4"/>
  <c r="I177" i="4"/>
  <c r="E177" i="4"/>
  <c r="F268" i="4"/>
  <c r="I268" i="4"/>
  <c r="F443" i="4"/>
  <c r="M443" i="4"/>
  <c r="G443" i="4"/>
  <c r="C452" i="4"/>
  <c r="F452" i="4"/>
  <c r="I452" i="4"/>
  <c r="I459" i="4"/>
  <c r="F459" i="4"/>
  <c r="C459" i="4"/>
  <c r="J459" i="4"/>
  <c r="L459" i="4"/>
  <c r="L466" i="4"/>
  <c r="G466" i="4"/>
  <c r="M466" i="4"/>
  <c r="H466" i="4"/>
  <c r="F472" i="4"/>
  <c r="G472" i="4"/>
  <c r="C472" i="4"/>
  <c r="H586" i="5"/>
  <c r="O456" i="5"/>
  <c r="D586" i="5"/>
  <c r="M391" i="5"/>
  <c r="E573" i="5"/>
  <c r="D76" i="5"/>
  <c r="B76" i="5"/>
  <c r="P76" i="5"/>
  <c r="M402" i="5"/>
  <c r="I402" i="5"/>
  <c r="G93" i="4"/>
  <c r="L93" i="4"/>
  <c r="C93" i="4"/>
  <c r="I115" i="4"/>
  <c r="E115" i="4"/>
  <c r="D284" i="4"/>
  <c r="J284" i="4"/>
  <c r="M284" i="4"/>
  <c r="M434" i="4"/>
  <c r="D434" i="4"/>
  <c r="J434" i="4"/>
  <c r="H434" i="4"/>
  <c r="E434" i="4"/>
  <c r="I434" i="4"/>
  <c r="C434" i="4"/>
  <c r="F434" i="4"/>
  <c r="F586" i="5"/>
  <c r="B538" i="5"/>
  <c r="B393" i="5"/>
  <c r="H512" i="5"/>
  <c r="P169" i="5"/>
  <c r="O354" i="5"/>
  <c r="F160" i="5"/>
  <c r="G181" i="5"/>
  <c r="I335" i="5"/>
  <c r="L76" i="5"/>
  <c r="M449" i="4"/>
  <c r="H449" i="4"/>
  <c r="E449" i="4"/>
  <c r="F449" i="4"/>
  <c r="I398" i="5"/>
  <c r="K398" i="5"/>
  <c r="L398" i="5"/>
  <c r="I119" i="5"/>
  <c r="F119" i="5"/>
  <c r="B119" i="5"/>
  <c r="M119" i="5"/>
  <c r="C119" i="5"/>
  <c r="K119" i="5"/>
  <c r="B120" i="5"/>
  <c r="E120" i="5"/>
  <c r="G120" i="5"/>
  <c r="L120" i="5"/>
  <c r="C120" i="5"/>
  <c r="F120" i="5"/>
  <c r="N120" i="5"/>
  <c r="G292" i="5"/>
  <c r="H119" i="5"/>
  <c r="I263" i="5"/>
  <c r="G263" i="5"/>
  <c r="O263" i="5"/>
  <c r="E263" i="5"/>
  <c r="D494" i="5"/>
  <c r="N494" i="5"/>
  <c r="P494" i="5"/>
  <c r="K494" i="5"/>
  <c r="E494" i="5"/>
  <c r="F494" i="5"/>
  <c r="G494" i="5"/>
  <c r="I494" i="5"/>
  <c r="C494" i="5"/>
  <c r="M494" i="5"/>
  <c r="O494" i="5"/>
  <c r="E568" i="5"/>
  <c r="M568" i="5"/>
  <c r="G568" i="5"/>
  <c r="O568" i="5"/>
  <c r="C568" i="5"/>
  <c r="D568" i="5"/>
  <c r="K568" i="5"/>
  <c r="N568" i="5"/>
  <c r="B568" i="5"/>
  <c r="G297" i="5"/>
  <c r="I297" i="5"/>
  <c r="J297" i="5"/>
  <c r="N297" i="5"/>
  <c r="E297" i="5"/>
  <c r="O297" i="5"/>
  <c r="M297" i="5"/>
  <c r="C297" i="5"/>
  <c r="P297" i="5"/>
  <c r="L297" i="5"/>
  <c r="H297" i="5"/>
  <c r="L18" i="5"/>
  <c r="I18" i="5"/>
  <c r="B357" i="5"/>
  <c r="F357" i="5"/>
  <c r="L357" i="5"/>
  <c r="H357" i="5"/>
  <c r="J357" i="5"/>
  <c r="O357" i="5"/>
  <c r="I357" i="5"/>
  <c r="G357" i="5"/>
  <c r="K357" i="5"/>
  <c r="AK59" i="4"/>
  <c r="A49" i="5"/>
  <c r="M49" i="5" s="1"/>
  <c r="A52" i="5"/>
  <c r="AK62" i="4"/>
  <c r="N285" i="5"/>
  <c r="C285" i="5"/>
  <c r="B285" i="5"/>
  <c r="D285" i="5"/>
  <c r="G285" i="5"/>
  <c r="E285" i="5"/>
  <c r="O285" i="5"/>
  <c r="M285" i="5"/>
  <c r="K285" i="5"/>
  <c r="H285" i="5"/>
  <c r="P285" i="5"/>
  <c r="I120" i="5"/>
  <c r="G119" i="5"/>
  <c r="B126" i="5"/>
  <c r="F126" i="5"/>
  <c r="K126" i="5"/>
  <c r="O126" i="5"/>
  <c r="J126" i="5"/>
  <c r="D126" i="5"/>
  <c r="I126" i="5"/>
  <c r="H126" i="5"/>
  <c r="N126" i="5"/>
  <c r="E126" i="5"/>
  <c r="C126" i="5"/>
  <c r="G521" i="5"/>
  <c r="H223" i="5"/>
  <c r="L223" i="5"/>
  <c r="B223" i="5"/>
  <c r="G223" i="5"/>
  <c r="N223" i="5"/>
  <c r="P223" i="5"/>
  <c r="C223" i="5"/>
  <c r="F223" i="5"/>
  <c r="O223" i="5"/>
  <c r="J223" i="5"/>
  <c r="I223" i="5"/>
  <c r="D223" i="5"/>
  <c r="M223" i="5"/>
  <c r="E223" i="5"/>
  <c r="F259" i="5"/>
  <c r="E259" i="5"/>
  <c r="K259" i="5"/>
  <c r="I259" i="5"/>
  <c r="B259" i="5"/>
  <c r="L259" i="5"/>
  <c r="M259" i="5"/>
  <c r="O259" i="5"/>
  <c r="D259" i="5"/>
  <c r="C259" i="5"/>
  <c r="D323" i="5"/>
  <c r="E323" i="5"/>
  <c r="M323" i="5"/>
  <c r="L323" i="5"/>
  <c r="I323" i="5"/>
  <c r="F323" i="5"/>
  <c r="O323" i="5"/>
  <c r="N323" i="5"/>
  <c r="H323" i="5"/>
  <c r="B323" i="5"/>
  <c r="L117" i="5"/>
  <c r="B117" i="5"/>
  <c r="G117" i="5"/>
  <c r="E46" i="5"/>
  <c r="G46" i="5"/>
  <c r="J46" i="5"/>
  <c r="H46" i="5"/>
  <c r="L46" i="5"/>
  <c r="O46" i="5"/>
  <c r="C46" i="5"/>
  <c r="AK272" i="4"/>
  <c r="A262" i="5"/>
  <c r="A268" i="5"/>
  <c r="AK278" i="4"/>
  <c r="J276" i="5"/>
  <c r="D276" i="5"/>
  <c r="O276" i="5"/>
  <c r="G276" i="5"/>
  <c r="M276" i="5"/>
  <c r="E276" i="5"/>
  <c r="B276" i="5"/>
  <c r="N276" i="5"/>
  <c r="L276" i="5"/>
  <c r="I276" i="5"/>
  <c r="H279" i="5"/>
  <c r="E279" i="5"/>
  <c r="N279" i="5"/>
  <c r="O279" i="5"/>
  <c r="B279" i="5"/>
  <c r="P279" i="5"/>
  <c r="D279" i="5"/>
  <c r="C279" i="5"/>
  <c r="F279" i="5"/>
  <c r="G279" i="5"/>
  <c r="I279" i="5"/>
  <c r="K279" i="5"/>
  <c r="O374" i="5"/>
  <c r="H374" i="5"/>
  <c r="K374" i="5"/>
  <c r="O120" i="5"/>
  <c r="E119" i="5"/>
  <c r="I14" i="5"/>
  <c r="P14" i="5"/>
  <c r="L14" i="5"/>
  <c r="O14" i="5"/>
  <c r="J14" i="5"/>
  <c r="K14" i="5"/>
  <c r="G14" i="5"/>
  <c r="D14" i="5"/>
  <c r="C14" i="5"/>
  <c r="O344" i="5"/>
  <c r="N79" i="5"/>
  <c r="P79" i="5"/>
  <c r="H79" i="5"/>
  <c r="I79" i="5"/>
  <c r="C79" i="5"/>
  <c r="E79" i="5"/>
  <c r="K79" i="5"/>
  <c r="O79" i="5"/>
  <c r="F79" i="5"/>
  <c r="M79" i="5"/>
  <c r="J79" i="5"/>
  <c r="G79" i="5"/>
  <c r="L79" i="5"/>
  <c r="D79" i="5"/>
  <c r="C182" i="5"/>
  <c r="M182" i="5"/>
  <c r="H120" i="5"/>
  <c r="J292" i="5"/>
  <c r="C3" i="5"/>
  <c r="E3" i="5"/>
  <c r="J3" i="5"/>
  <c r="L3" i="5"/>
  <c r="D3" i="5"/>
  <c r="B3" i="5"/>
  <c r="O3" i="5"/>
  <c r="G3" i="5"/>
  <c r="I3" i="5"/>
  <c r="K3" i="5"/>
  <c r="N3" i="5"/>
  <c r="M3" i="5"/>
  <c r="J557" i="5"/>
  <c r="B557" i="5"/>
  <c r="E557" i="5"/>
  <c r="G370" i="5"/>
  <c r="C370" i="5"/>
  <c r="L370" i="5"/>
  <c r="N240" i="5"/>
  <c r="B157" i="5"/>
  <c r="C157" i="5"/>
  <c r="N157" i="5"/>
  <c r="I157" i="5"/>
  <c r="J157" i="5"/>
  <c r="M157" i="5"/>
  <c r="G157" i="5"/>
  <c r="H157" i="5"/>
  <c r="O157" i="5"/>
  <c r="K157" i="5"/>
  <c r="D157" i="5"/>
  <c r="L157" i="5"/>
  <c r="F157" i="5"/>
  <c r="E157" i="5"/>
  <c r="P157" i="5"/>
  <c r="K423" i="5"/>
  <c r="J423" i="5"/>
  <c r="L540" i="5"/>
  <c r="B540" i="5"/>
  <c r="K540" i="5"/>
  <c r="N540" i="5"/>
  <c r="J540" i="5"/>
  <c r="F540" i="5"/>
  <c r="M540" i="5"/>
  <c r="P540" i="5"/>
  <c r="G540" i="5"/>
  <c r="O540" i="5"/>
  <c r="C540" i="5"/>
  <c r="I540" i="5"/>
  <c r="D569" i="5"/>
  <c r="I569" i="5"/>
  <c r="G569" i="5"/>
  <c r="O569" i="5"/>
  <c r="M569" i="5"/>
  <c r="L569" i="5"/>
  <c r="K569" i="5"/>
  <c r="K120" i="5"/>
  <c r="K38" i="5"/>
  <c r="E38" i="5"/>
  <c r="O38" i="5"/>
  <c r="P120" i="5"/>
  <c r="M120" i="5"/>
  <c r="M263" i="5"/>
  <c r="D367" i="5"/>
  <c r="L367" i="5"/>
  <c r="I367" i="5"/>
  <c r="J367" i="5"/>
  <c r="H367" i="5"/>
  <c r="C367" i="5"/>
  <c r="G367" i="5"/>
  <c r="E367" i="5"/>
  <c r="F367" i="5"/>
  <c r="O292" i="5"/>
  <c r="M292" i="5"/>
  <c r="P292" i="5"/>
  <c r="C292" i="5"/>
  <c r="B292" i="5"/>
  <c r="N292" i="5"/>
  <c r="E292" i="5"/>
  <c r="H292" i="5"/>
  <c r="D292" i="5"/>
  <c r="F292" i="5"/>
  <c r="L292" i="5"/>
  <c r="J120" i="5"/>
  <c r="P20" i="5"/>
  <c r="K20" i="5"/>
  <c r="D20" i="5"/>
  <c r="L20" i="5"/>
  <c r="H20" i="5"/>
  <c r="C20" i="5"/>
  <c r="I20" i="5"/>
  <c r="G20" i="5"/>
  <c r="L336" i="5"/>
  <c r="J336" i="5"/>
  <c r="E546" i="5"/>
  <c r="AK556" i="4"/>
  <c r="B426" i="5"/>
  <c r="G559" i="5"/>
  <c r="O559" i="5"/>
  <c r="AK213" i="4"/>
  <c r="A203" i="5"/>
  <c r="AK227" i="4"/>
  <c r="A217" i="5"/>
  <c r="AK238" i="4"/>
  <c r="A228" i="5"/>
  <c r="I228" i="5" s="1"/>
  <c r="AK252" i="4"/>
  <c r="A242" i="5"/>
  <c r="H546" i="5"/>
  <c r="AK195" i="4"/>
  <c r="A185" i="5"/>
  <c r="K185" i="5" s="1"/>
  <c r="AK201" i="4"/>
  <c r="A191" i="5"/>
  <c r="J191" i="5" s="1"/>
  <c r="K211" i="5"/>
  <c r="H211" i="5"/>
  <c r="I211" i="5"/>
  <c r="M368" i="5"/>
  <c r="F368" i="5"/>
  <c r="I368" i="5"/>
  <c r="E368" i="5"/>
  <c r="D368" i="5"/>
  <c r="L368" i="5"/>
  <c r="K368" i="5"/>
  <c r="O368" i="5"/>
  <c r="N368" i="5"/>
  <c r="H368" i="5"/>
  <c r="B368" i="5"/>
  <c r="G368" i="5"/>
  <c r="A382" i="5"/>
  <c r="AK392" i="4"/>
  <c r="A515" i="5"/>
  <c r="AK525" i="4"/>
  <c r="AK533" i="4"/>
  <c r="A523" i="5"/>
  <c r="K523" i="5" s="1"/>
  <c r="B546" i="5"/>
  <c r="C146" i="5"/>
  <c r="G146" i="5"/>
  <c r="N146" i="5"/>
  <c r="O146" i="5"/>
  <c r="K146" i="5"/>
  <c r="E146" i="5"/>
  <c r="L146" i="5"/>
  <c r="J146" i="5"/>
  <c r="D146" i="5"/>
  <c r="B146" i="5"/>
  <c r="H146" i="5"/>
  <c r="J314" i="5"/>
  <c r="I314" i="5"/>
  <c r="K314" i="5"/>
  <c r="P314" i="5"/>
  <c r="N314" i="5"/>
  <c r="M314" i="5"/>
  <c r="L314" i="5"/>
  <c r="D314" i="5"/>
  <c r="H314" i="5"/>
  <c r="B314" i="5"/>
  <c r="E314" i="5"/>
  <c r="AK15" i="4"/>
  <c r="A5" i="5"/>
  <c r="A8" i="5"/>
  <c r="N8" i="5" s="1"/>
  <c r="AK18" i="4"/>
  <c r="A130" i="5"/>
  <c r="AK140" i="4"/>
  <c r="F147" i="5"/>
  <c r="M147" i="5"/>
  <c r="J147" i="5"/>
  <c r="AK180" i="4"/>
  <c r="A170" i="5"/>
  <c r="AK183" i="4"/>
  <c r="A173" i="5"/>
  <c r="A342" i="5"/>
  <c r="AK352" i="4"/>
  <c r="N546" i="5"/>
  <c r="M435" i="5"/>
  <c r="H435" i="5"/>
  <c r="G435" i="5"/>
  <c r="N435" i="5"/>
  <c r="K417" i="5"/>
  <c r="E257" i="5"/>
  <c r="I257" i="5"/>
  <c r="K257" i="5"/>
  <c r="C257" i="5"/>
  <c r="N257" i="5"/>
  <c r="D257" i="5"/>
  <c r="O257" i="5"/>
  <c r="F257" i="5"/>
  <c r="P257" i="5"/>
  <c r="B257" i="5"/>
  <c r="H257" i="5"/>
  <c r="J257" i="5"/>
  <c r="G257" i="5"/>
  <c r="L351" i="5"/>
  <c r="M351" i="5"/>
  <c r="K351" i="5"/>
  <c r="H351" i="5"/>
  <c r="E351" i="5"/>
  <c r="K306" i="5"/>
  <c r="G306" i="5"/>
  <c r="I395" i="5"/>
  <c r="D395" i="5"/>
  <c r="M395" i="5"/>
  <c r="G395" i="5"/>
  <c r="P395" i="5"/>
  <c r="J395" i="5"/>
  <c r="K395" i="5"/>
  <c r="E580" i="5"/>
  <c r="N580" i="5"/>
  <c r="A124" i="5"/>
  <c r="F124" i="5" s="1"/>
  <c r="AK134" i="4"/>
  <c r="I546" i="5"/>
  <c r="L546" i="5"/>
  <c r="L468" i="5"/>
  <c r="P493" i="5"/>
  <c r="H493" i="5"/>
  <c r="J493" i="5"/>
  <c r="N493" i="5"/>
  <c r="O493" i="5"/>
  <c r="D493" i="5"/>
  <c r="M493" i="5"/>
  <c r="C493" i="5"/>
  <c r="K493" i="5"/>
  <c r="L493" i="5"/>
  <c r="I493" i="5"/>
  <c r="D32" i="5"/>
  <c r="O32" i="5"/>
  <c r="AK319" i="4"/>
  <c r="A309" i="5"/>
  <c r="A445" i="5"/>
  <c r="AK455" i="4"/>
  <c r="C546" i="5"/>
  <c r="K593" i="5"/>
  <c r="F593" i="5"/>
  <c r="D593" i="5"/>
  <c r="C593" i="5"/>
  <c r="J593" i="5"/>
  <c r="E593" i="5"/>
  <c r="M593" i="5"/>
  <c r="N593" i="5"/>
  <c r="M288" i="5"/>
  <c r="O288" i="5"/>
  <c r="D288" i="5"/>
  <c r="B288" i="5"/>
  <c r="P288" i="5"/>
  <c r="AK431" i="4"/>
  <c r="A421" i="5"/>
  <c r="L421" i="5" s="1"/>
  <c r="A565" i="5"/>
  <c r="AK575" i="4"/>
  <c r="AK243" i="4"/>
  <c r="AK246" i="4"/>
  <c r="A135" i="5"/>
  <c r="C135" i="5" s="1"/>
  <c r="AK309" i="4"/>
  <c r="A282" i="5"/>
  <c r="A273" i="5"/>
  <c r="I273" i="5" s="1"/>
  <c r="A152" i="5"/>
  <c r="A66" i="5"/>
  <c r="A296" i="5"/>
  <c r="AK221" i="4"/>
  <c r="A98" i="5"/>
  <c r="K98" i="5" s="1"/>
  <c r="A256" i="5"/>
  <c r="F256" i="5" s="1"/>
  <c r="AK289" i="4"/>
  <c r="A196" i="5"/>
  <c r="C196" i="5" s="1"/>
  <c r="A141" i="5"/>
  <c r="O141" i="5" s="1"/>
  <c r="AK82" i="4"/>
  <c r="A179" i="5"/>
  <c r="J179" i="5" s="1"/>
  <c r="G78" i="5"/>
  <c r="K78" i="5"/>
  <c r="H78" i="5"/>
  <c r="O78" i="5"/>
  <c r="AK85" i="4"/>
  <c r="A75" i="5"/>
  <c r="A84" i="5"/>
  <c r="P84" i="5" s="1"/>
  <c r="AK94" i="4"/>
  <c r="L214" i="5"/>
  <c r="F214" i="5"/>
  <c r="H240" i="5"/>
  <c r="N557" i="5"/>
  <c r="P113" i="5"/>
  <c r="F113" i="5"/>
  <c r="D454" i="5"/>
  <c r="L454" i="5"/>
  <c r="M139" i="5"/>
  <c r="E533" i="5"/>
  <c r="D533" i="5"/>
  <c r="I78" i="5"/>
  <c r="C78" i="5"/>
  <c r="L416" i="5"/>
  <c r="I416" i="5"/>
  <c r="H416" i="5"/>
  <c r="F416" i="5"/>
  <c r="M265" i="5"/>
  <c r="K265" i="5"/>
  <c r="B265" i="5"/>
  <c r="G265" i="5"/>
  <c r="B325" i="5"/>
  <c r="O325" i="5"/>
  <c r="C325" i="5"/>
  <c r="L325" i="5"/>
  <c r="B254" i="5"/>
  <c r="N254" i="5"/>
  <c r="G254" i="5"/>
  <c r="K254" i="5"/>
  <c r="M254" i="5"/>
  <c r="O254" i="5"/>
  <c r="J254" i="5"/>
  <c r="H254" i="5"/>
  <c r="L254" i="5"/>
  <c r="E254" i="5"/>
  <c r="P254" i="5"/>
  <c r="D254" i="5"/>
  <c r="C254" i="5"/>
  <c r="E406" i="5"/>
  <c r="I406" i="5"/>
  <c r="AK300" i="4"/>
  <c r="A290" i="5"/>
  <c r="A293" i="5"/>
  <c r="AK303" i="4"/>
  <c r="B302" i="5"/>
  <c r="C302" i="5"/>
  <c r="H302" i="5"/>
  <c r="K302" i="5"/>
  <c r="P302" i="5"/>
  <c r="M302" i="5"/>
  <c r="D302" i="5"/>
  <c r="J302" i="5"/>
  <c r="L302" i="5"/>
  <c r="I302" i="5"/>
  <c r="E302" i="5"/>
  <c r="N302" i="5"/>
  <c r="G302" i="5"/>
  <c r="F302" i="5"/>
  <c r="AK315" i="4"/>
  <c r="A305" i="5"/>
  <c r="P312" i="5"/>
  <c r="M312" i="5"/>
  <c r="E312" i="5"/>
  <c r="G312" i="5"/>
  <c r="I312" i="5"/>
  <c r="C312" i="5"/>
  <c r="A331" i="5"/>
  <c r="AK341" i="4"/>
  <c r="A345" i="5"/>
  <c r="AK355" i="4"/>
  <c r="AK358" i="4"/>
  <c r="A348" i="5"/>
  <c r="A361" i="5"/>
  <c r="AK371" i="4"/>
  <c r="A364" i="5"/>
  <c r="D364" i="5" s="1"/>
  <c r="AK374" i="4"/>
  <c r="AK515" i="4"/>
  <c r="A505" i="5"/>
  <c r="AK527" i="4"/>
  <c r="A517" i="5"/>
  <c r="G517" i="5" s="1"/>
  <c r="A522" i="5"/>
  <c r="C522" i="5" s="1"/>
  <c r="AK532" i="4"/>
  <c r="A87" i="5"/>
  <c r="AK97" i="4"/>
  <c r="AK418" i="4"/>
  <c r="A408" i="5"/>
  <c r="N408" i="5" s="1"/>
  <c r="L533" i="5"/>
  <c r="J214" i="5"/>
  <c r="P520" i="5"/>
  <c r="G113" i="5"/>
  <c r="C113" i="5"/>
  <c r="B454" i="5"/>
  <c r="C454" i="5"/>
  <c r="I455" i="5"/>
  <c r="O455" i="5"/>
  <c r="L78" i="5"/>
  <c r="E416" i="5"/>
  <c r="O416" i="5"/>
  <c r="B271" i="5"/>
  <c r="C388" i="5"/>
  <c r="P388" i="5"/>
  <c r="L388" i="5"/>
  <c r="K388" i="5"/>
  <c r="J388" i="5"/>
  <c r="B388" i="5"/>
  <c r="F388" i="5"/>
  <c r="M388" i="5"/>
  <c r="E388" i="5"/>
  <c r="H388" i="5"/>
  <c r="H533" i="5"/>
  <c r="O533" i="5"/>
  <c r="K533" i="5"/>
  <c r="J533" i="5"/>
  <c r="F90" i="5"/>
  <c r="G90" i="5"/>
  <c r="C90" i="5"/>
  <c r="E90" i="5"/>
  <c r="K90" i="5"/>
  <c r="N90" i="5"/>
  <c r="O90" i="5"/>
  <c r="B90" i="5"/>
  <c r="H90" i="5"/>
  <c r="I90" i="5"/>
  <c r="J90" i="5"/>
  <c r="P90" i="5"/>
  <c r="M90" i="5"/>
  <c r="AK610" i="4"/>
  <c r="A600" i="5"/>
  <c r="P533" i="5"/>
  <c r="I101" i="5"/>
  <c r="N101" i="5"/>
  <c r="H214" i="5"/>
  <c r="N113" i="5"/>
  <c r="H113" i="5"/>
  <c r="G454" i="5"/>
  <c r="P455" i="5"/>
  <c r="H455" i="5"/>
  <c r="F533" i="5"/>
  <c r="E78" i="5"/>
  <c r="J416" i="5"/>
  <c r="M416" i="5"/>
  <c r="P126" i="5"/>
  <c r="L126" i="5"/>
  <c r="J25" i="5"/>
  <c r="H25" i="5"/>
  <c r="G25" i="5"/>
  <c r="E7" i="5"/>
  <c r="L7" i="5"/>
  <c r="C139" i="5"/>
  <c r="AK588" i="4"/>
  <c r="A578" i="5"/>
  <c r="J78" i="5"/>
  <c r="F101" i="5"/>
  <c r="J101" i="5"/>
  <c r="L101" i="5"/>
  <c r="G214" i="5"/>
  <c r="E113" i="5"/>
  <c r="I454" i="5"/>
  <c r="N454" i="5"/>
  <c r="F455" i="5"/>
  <c r="M533" i="5"/>
  <c r="M78" i="5"/>
  <c r="K416" i="5"/>
  <c r="N416" i="5"/>
  <c r="H398" i="5"/>
  <c r="F398" i="5"/>
  <c r="E20" i="5"/>
  <c r="N20" i="5"/>
  <c r="J556" i="5"/>
  <c r="D556" i="5"/>
  <c r="L556" i="5"/>
  <c r="N556" i="5"/>
  <c r="M556" i="5"/>
  <c r="K26" i="5"/>
  <c r="N26" i="5"/>
  <c r="O26" i="5"/>
  <c r="F26" i="5"/>
  <c r="M385" i="5"/>
  <c r="O385" i="5"/>
  <c r="C385" i="5"/>
  <c r="B385" i="5"/>
  <c r="H385" i="5"/>
  <c r="O213" i="5"/>
  <c r="J213" i="5"/>
  <c r="K213" i="5"/>
  <c r="L213" i="5"/>
  <c r="P213" i="5"/>
  <c r="G213" i="5"/>
  <c r="C101" i="5"/>
  <c r="D101" i="5"/>
  <c r="O214" i="5"/>
  <c r="J370" i="5"/>
  <c r="M113" i="5"/>
  <c r="O113" i="5"/>
  <c r="J454" i="5"/>
  <c r="O454" i="5"/>
  <c r="B88" i="5"/>
  <c r="B533" i="5"/>
  <c r="F78" i="5"/>
  <c r="G416" i="5"/>
  <c r="F212" i="5"/>
  <c r="C212" i="5"/>
  <c r="M367" i="5"/>
  <c r="N367" i="5"/>
  <c r="C106" i="5"/>
  <c r="H106" i="5"/>
  <c r="AK88" i="4"/>
  <c r="D90" i="5"/>
  <c r="A81" i="5"/>
  <c r="D81" i="5" s="1"/>
  <c r="AK91" i="4"/>
  <c r="C240" i="5"/>
  <c r="J113" i="5"/>
  <c r="H454" i="5"/>
  <c r="B214" i="5"/>
  <c r="G533" i="5"/>
  <c r="P78" i="5"/>
  <c r="N78" i="5"/>
  <c r="N115" i="5"/>
  <c r="D115" i="5"/>
  <c r="E455" i="5"/>
  <c r="G455" i="5"/>
  <c r="B455" i="5"/>
  <c r="C455" i="5"/>
  <c r="AK111" i="4"/>
  <c r="F254" i="5"/>
  <c r="A4" i="5"/>
  <c r="G4" i="5" s="1"/>
  <c r="AK14" i="4"/>
  <c r="AK41" i="4"/>
  <c r="A31" i="5"/>
  <c r="AK385" i="4"/>
  <c r="A375" i="5"/>
  <c r="L375" i="5" s="1"/>
  <c r="AK555" i="4"/>
  <c r="A545" i="5"/>
  <c r="J545" i="5" s="1"/>
  <c r="A550" i="5"/>
  <c r="AK560" i="4"/>
  <c r="F446" i="5"/>
  <c r="H137" i="5"/>
  <c r="M137" i="5"/>
  <c r="F47" i="5"/>
  <c r="I47" i="5"/>
  <c r="B47" i="5"/>
  <c r="AK268" i="4"/>
  <c r="A258" i="5"/>
  <c r="E258" i="5" s="1"/>
  <c r="AK271" i="4"/>
  <c r="A261" i="5"/>
  <c r="A267" i="5"/>
  <c r="AK277" i="4"/>
  <c r="P275" i="5"/>
  <c r="C275" i="5"/>
  <c r="N275" i="5"/>
  <c r="D275" i="5"/>
  <c r="G275" i="5"/>
  <c r="I275" i="5"/>
  <c r="J275" i="5"/>
  <c r="H275" i="5"/>
  <c r="K275" i="5"/>
  <c r="O278" i="5"/>
  <c r="K278" i="5"/>
  <c r="P278" i="5"/>
  <c r="AK508" i="4"/>
  <c r="A498" i="5"/>
  <c r="H446" i="5"/>
  <c r="L137" i="5"/>
  <c r="D137" i="5"/>
  <c r="D467" i="5"/>
  <c r="C423" i="5"/>
  <c r="M423" i="5"/>
  <c r="E423" i="5"/>
  <c r="O423" i="5"/>
  <c r="N423" i="5"/>
  <c r="F423" i="5"/>
  <c r="B423" i="5"/>
  <c r="I423" i="5"/>
  <c r="L423" i="5"/>
  <c r="G423" i="5"/>
  <c r="H423" i="5"/>
  <c r="P423" i="5"/>
  <c r="D423" i="5"/>
  <c r="K571" i="5"/>
  <c r="A235" i="5"/>
  <c r="AK245" i="4"/>
  <c r="AK485" i="4"/>
  <c r="A475" i="5"/>
  <c r="F475" i="5" s="1"/>
  <c r="M480" i="5"/>
  <c r="P480" i="5"/>
  <c r="A491" i="5"/>
  <c r="AK501" i="4"/>
  <c r="A495" i="5"/>
  <c r="AK505" i="4"/>
  <c r="J446" i="5"/>
  <c r="I137" i="5"/>
  <c r="O137" i="5"/>
  <c r="P344" i="5"/>
  <c r="F535" i="5"/>
  <c r="K535" i="5"/>
  <c r="J222" i="5"/>
  <c r="H222" i="5"/>
  <c r="M559" i="5"/>
  <c r="H559" i="5"/>
  <c r="I559" i="5"/>
  <c r="C559" i="5"/>
  <c r="P559" i="5"/>
  <c r="N559" i="5"/>
  <c r="F559" i="5"/>
  <c r="D559" i="5"/>
  <c r="E559" i="5"/>
  <c r="J559" i="5"/>
  <c r="K559" i="5"/>
  <c r="B559" i="5"/>
  <c r="N427" i="5"/>
  <c r="E427" i="5"/>
  <c r="B427" i="5"/>
  <c r="O427" i="5"/>
  <c r="D427" i="5"/>
  <c r="M427" i="5"/>
  <c r="G427" i="5"/>
  <c r="I427" i="5"/>
  <c r="L427" i="5"/>
  <c r="P427" i="5"/>
  <c r="J427" i="5"/>
  <c r="C427" i="5"/>
  <c r="A168" i="5"/>
  <c r="F168" i="5" s="1"/>
  <c r="AK178" i="4"/>
  <c r="D189" i="5"/>
  <c r="I189" i="5"/>
  <c r="G137" i="5"/>
  <c r="I249" i="5"/>
  <c r="C249" i="5"/>
  <c r="O249" i="5"/>
  <c r="J249" i="5"/>
  <c r="N249" i="5"/>
  <c r="E249" i="5"/>
  <c r="F249" i="5"/>
  <c r="K249" i="5"/>
  <c r="H249" i="5"/>
  <c r="G249" i="5"/>
  <c r="M249" i="5"/>
  <c r="N48" i="5"/>
  <c r="C48" i="5"/>
  <c r="I285" i="5"/>
  <c r="F285" i="5"/>
  <c r="A153" i="5"/>
  <c r="M153" i="5" s="1"/>
  <c r="AK163" i="4"/>
  <c r="AK166" i="4"/>
  <c r="A156" i="5"/>
  <c r="A440" i="5"/>
  <c r="AK450" i="4"/>
  <c r="A450" i="5"/>
  <c r="AK460" i="4"/>
  <c r="J137" i="5"/>
  <c r="N93" i="5"/>
  <c r="C93" i="5"/>
  <c r="H93" i="5"/>
  <c r="O93" i="5"/>
  <c r="D93" i="5"/>
  <c r="E93" i="5"/>
  <c r="O497" i="5"/>
  <c r="J497" i="5"/>
  <c r="A104" i="5"/>
  <c r="H104" i="5" s="1"/>
  <c r="AK114" i="4"/>
  <c r="A121" i="5"/>
  <c r="I121" i="5" s="1"/>
  <c r="AK131" i="4"/>
  <c r="AK152" i="4"/>
  <c r="A142" i="5"/>
  <c r="A424" i="5"/>
  <c r="AK434" i="4"/>
  <c r="A433" i="5"/>
  <c r="AK443" i="4"/>
  <c r="A59" i="5"/>
  <c r="I271" i="5"/>
  <c r="K541" i="5"/>
  <c r="A107" i="5"/>
  <c r="H107" i="5" s="1"/>
  <c r="G271" i="5"/>
  <c r="L287" i="5"/>
  <c r="M216" i="5"/>
  <c r="L216" i="5"/>
  <c r="C216" i="5"/>
  <c r="D216" i="5"/>
  <c r="H216" i="5"/>
  <c r="K216" i="5"/>
  <c r="P216" i="5"/>
  <c r="N216" i="5"/>
  <c r="G216" i="5"/>
  <c r="J216" i="5"/>
  <c r="O216" i="5"/>
  <c r="B216" i="5"/>
  <c r="F216" i="5"/>
  <c r="I216" i="5"/>
  <c r="E216" i="5"/>
  <c r="M143" i="5"/>
  <c r="K143" i="5"/>
  <c r="G224" i="5"/>
  <c r="B224" i="5"/>
  <c r="E569" i="5"/>
  <c r="C569" i="5"/>
  <c r="E213" i="5"/>
  <c r="I213" i="5"/>
  <c r="B50" i="5"/>
  <c r="H577" i="5"/>
  <c r="E278" i="5"/>
  <c r="C278" i="5"/>
  <c r="I200" i="5"/>
  <c r="P577" i="5"/>
  <c r="E577" i="5"/>
  <c r="N224" i="5"/>
  <c r="I224" i="5"/>
  <c r="O281" i="5"/>
  <c r="N569" i="5"/>
  <c r="F569" i="5"/>
  <c r="B213" i="5"/>
  <c r="C213" i="5"/>
  <c r="K50" i="5"/>
  <c r="G278" i="5"/>
  <c r="F278" i="5"/>
  <c r="C577" i="5"/>
  <c r="J200" i="5"/>
  <c r="J577" i="5"/>
  <c r="E143" i="5"/>
  <c r="P224" i="5"/>
  <c r="C224" i="5"/>
  <c r="F281" i="5"/>
  <c r="D213" i="5"/>
  <c r="H502" i="5"/>
  <c r="H278" i="5"/>
  <c r="B278" i="5"/>
  <c r="N272" i="5"/>
  <c r="O143" i="5"/>
  <c r="O224" i="5"/>
  <c r="F224" i="5"/>
  <c r="L278" i="5"/>
  <c r="D278" i="5"/>
  <c r="E502" i="5"/>
  <c r="N577" i="5"/>
  <c r="O272" i="5"/>
  <c r="P143" i="5"/>
  <c r="F143" i="5"/>
  <c r="M224" i="5"/>
  <c r="K224" i="5"/>
  <c r="P569" i="5"/>
  <c r="B569" i="5"/>
  <c r="N213" i="5"/>
  <c r="H213" i="5"/>
  <c r="J385" i="5"/>
  <c r="N278" i="5"/>
  <c r="I278" i="5"/>
  <c r="N502" i="5"/>
  <c r="J591" i="5"/>
  <c r="B143" i="5"/>
  <c r="C143" i="5"/>
  <c r="L224" i="5"/>
  <c r="J224" i="5"/>
  <c r="J569" i="5"/>
  <c r="H569" i="5"/>
  <c r="F213" i="5"/>
  <c r="N385" i="5"/>
  <c r="K502" i="5"/>
  <c r="M278" i="5"/>
  <c r="H143" i="5"/>
  <c r="J143" i="5"/>
  <c r="I143" i="5"/>
  <c r="E224" i="5"/>
  <c r="M213" i="5"/>
  <c r="F385" i="5"/>
  <c r="G50" i="5"/>
  <c r="J278" i="5"/>
  <c r="F577" i="5"/>
  <c r="G469" i="5"/>
  <c r="K469" i="5"/>
  <c r="F469" i="5"/>
  <c r="P276" i="5"/>
  <c r="F276" i="5"/>
  <c r="D163" i="5"/>
  <c r="O101" i="5"/>
  <c r="H101" i="5"/>
  <c r="M101" i="5"/>
  <c r="P101" i="5"/>
  <c r="B101" i="5"/>
  <c r="G101" i="5"/>
  <c r="E101" i="5"/>
  <c r="N446" i="5"/>
  <c r="I446" i="5"/>
  <c r="B446" i="5"/>
  <c r="D446" i="5"/>
  <c r="C446" i="5"/>
  <c r="K446" i="5"/>
  <c r="L446" i="5"/>
  <c r="O446" i="5"/>
  <c r="P446" i="5"/>
  <c r="M446" i="5"/>
  <c r="E446" i="5"/>
  <c r="E311" i="5"/>
  <c r="G311" i="5"/>
  <c r="O311" i="5"/>
  <c r="F311" i="5"/>
  <c r="D311" i="5"/>
  <c r="B311" i="5"/>
  <c r="P311" i="5"/>
  <c r="C311" i="5"/>
  <c r="K311" i="5"/>
  <c r="I311" i="5"/>
  <c r="L311" i="5"/>
  <c r="D210" i="5"/>
  <c r="L210" i="5"/>
  <c r="O210" i="5"/>
  <c r="F210" i="5"/>
  <c r="H210" i="5"/>
  <c r="K210" i="5"/>
  <c r="B210" i="5"/>
  <c r="C210" i="5"/>
  <c r="M210" i="5"/>
  <c r="P210" i="5"/>
  <c r="G210" i="5"/>
  <c r="I210" i="5"/>
  <c r="J210" i="5"/>
  <c r="N210" i="5"/>
  <c r="AK470" i="4"/>
  <c r="A460" i="5"/>
  <c r="C269" i="5"/>
  <c r="N263" i="5"/>
  <c r="P263" i="5"/>
  <c r="AK334" i="4"/>
  <c r="L43" i="5"/>
  <c r="L589" i="5"/>
  <c r="C589" i="5"/>
  <c r="O240" i="5"/>
  <c r="F240" i="5"/>
  <c r="P274" i="5"/>
  <c r="L274" i="5"/>
  <c r="C274" i="5"/>
  <c r="B274" i="5"/>
  <c r="G274" i="5"/>
  <c r="N274" i="5"/>
  <c r="F274" i="5"/>
  <c r="E274" i="5"/>
  <c r="K274" i="5"/>
  <c r="J274" i="5"/>
  <c r="O274" i="5"/>
  <c r="H274" i="5"/>
  <c r="D123" i="5"/>
  <c r="G123" i="5"/>
  <c r="C123" i="5"/>
  <c r="N123" i="5"/>
  <c r="P123" i="5"/>
  <c r="H123" i="5"/>
  <c r="J123" i="5"/>
  <c r="K123" i="5"/>
  <c r="L123" i="5"/>
  <c r="L383" i="5"/>
  <c r="O383" i="5"/>
  <c r="H383" i="5"/>
  <c r="P383" i="5"/>
  <c r="E383" i="5"/>
  <c r="J383" i="5"/>
  <c r="D516" i="5"/>
  <c r="F516" i="5"/>
  <c r="H516" i="5"/>
  <c r="N516" i="5"/>
  <c r="D426" i="5"/>
  <c r="C426" i="5"/>
  <c r="E426" i="5"/>
  <c r="L426" i="5"/>
  <c r="C241" i="5"/>
  <c r="I241" i="5"/>
  <c r="H241" i="5"/>
  <c r="L241" i="5"/>
  <c r="K241" i="5"/>
  <c r="N241" i="5"/>
  <c r="G241" i="5"/>
  <c r="M241" i="5"/>
  <c r="L269" i="5"/>
  <c r="N214" i="5"/>
  <c r="F46" i="5"/>
  <c r="D46" i="5"/>
  <c r="D139" i="5"/>
  <c r="K115" i="5"/>
  <c r="E183" i="5"/>
  <c r="O341" i="5"/>
  <c r="F182" i="5"/>
  <c r="B182" i="5"/>
  <c r="H182" i="5"/>
  <c r="I182" i="5"/>
  <c r="L182" i="5"/>
  <c r="J182" i="5"/>
  <c r="D182" i="5"/>
  <c r="K182" i="5"/>
  <c r="N182" i="5"/>
  <c r="O182" i="5"/>
  <c r="E182" i="5"/>
  <c r="P182" i="5"/>
  <c r="J62" i="5"/>
  <c r="H62" i="5"/>
  <c r="E62" i="5"/>
  <c r="D62" i="5"/>
  <c r="N62" i="5"/>
  <c r="L62" i="5"/>
  <c r="M62" i="5"/>
  <c r="C62" i="5"/>
  <c r="P62" i="5"/>
  <c r="K62" i="5"/>
  <c r="C238" i="5"/>
  <c r="M490" i="5"/>
  <c r="P490" i="5"/>
  <c r="F490" i="5"/>
  <c r="D490" i="5"/>
  <c r="I490" i="5"/>
  <c r="N490" i="5"/>
  <c r="D324" i="5"/>
  <c r="F570" i="5"/>
  <c r="I138" i="5"/>
  <c r="D138" i="5"/>
  <c r="E138" i="5"/>
  <c r="G138" i="5"/>
  <c r="K138" i="5"/>
  <c r="N138" i="5"/>
  <c r="O138" i="5"/>
  <c r="B138" i="5"/>
  <c r="F138" i="5"/>
  <c r="L138" i="5"/>
  <c r="J599" i="5"/>
  <c r="E468" i="5"/>
  <c r="M575" i="5"/>
  <c r="N575" i="5"/>
  <c r="O575" i="5"/>
  <c r="G575" i="5"/>
  <c r="H575" i="5"/>
  <c r="L575" i="5"/>
  <c r="K575" i="5"/>
  <c r="P575" i="5"/>
  <c r="I575" i="5"/>
  <c r="E575" i="5"/>
  <c r="B575" i="5"/>
  <c r="D575" i="5"/>
  <c r="J575" i="5"/>
  <c r="C575" i="5"/>
  <c r="D263" i="5"/>
  <c r="N520" i="5"/>
  <c r="P214" i="5"/>
  <c r="N46" i="5"/>
  <c r="I46" i="5"/>
  <c r="H139" i="5"/>
  <c r="P115" i="5"/>
  <c r="F263" i="5"/>
  <c r="N570" i="5"/>
  <c r="D457" i="5"/>
  <c r="G457" i="5"/>
  <c r="M457" i="5"/>
  <c r="I457" i="5"/>
  <c r="B457" i="5"/>
  <c r="N457" i="5"/>
  <c r="K457" i="5"/>
  <c r="J457" i="5"/>
  <c r="P457" i="5"/>
  <c r="C457" i="5"/>
  <c r="F457" i="5"/>
  <c r="H535" i="5"/>
  <c r="P535" i="5"/>
  <c r="L535" i="5"/>
  <c r="B535" i="5"/>
  <c r="C535" i="5"/>
  <c r="O535" i="5"/>
  <c r="G535" i="5"/>
  <c r="E535" i="5"/>
  <c r="J535" i="5"/>
  <c r="G481" i="5"/>
  <c r="H481" i="5"/>
  <c r="M481" i="5"/>
  <c r="L481" i="5"/>
  <c r="I481" i="5"/>
  <c r="C481" i="5"/>
  <c r="N481" i="5"/>
  <c r="F481" i="5"/>
  <c r="D481" i="5"/>
  <c r="E481" i="5"/>
  <c r="O481" i="5"/>
  <c r="K481" i="5"/>
  <c r="B481" i="5"/>
  <c r="P481" i="5"/>
  <c r="K437" i="5"/>
  <c r="J437" i="5"/>
  <c r="F437" i="5"/>
  <c r="E437" i="5"/>
  <c r="H437" i="5"/>
  <c r="N437" i="5"/>
  <c r="B263" i="5"/>
  <c r="H243" i="5"/>
  <c r="O243" i="5"/>
  <c r="C243" i="5"/>
  <c r="M243" i="5"/>
  <c r="B517" i="5"/>
  <c r="L517" i="5"/>
  <c r="H517" i="5"/>
  <c r="I517" i="5"/>
  <c r="E517" i="5"/>
  <c r="P517" i="5"/>
  <c r="F517" i="5"/>
  <c r="K517" i="5"/>
  <c r="K507" i="5"/>
  <c r="B507" i="5"/>
  <c r="F507" i="5"/>
  <c r="H507" i="5"/>
  <c r="C507" i="5"/>
  <c r="G507" i="5"/>
  <c r="O507" i="5"/>
  <c r="M507" i="5"/>
  <c r="E507" i="5"/>
  <c r="P507" i="5"/>
  <c r="I507" i="5"/>
  <c r="M29" i="5"/>
  <c r="K29" i="5"/>
  <c r="L29" i="5"/>
  <c r="P29" i="5"/>
  <c r="D29" i="5"/>
  <c r="O390" i="5"/>
  <c r="M390" i="5"/>
  <c r="B350" i="5"/>
  <c r="G350" i="5"/>
  <c r="N350" i="5"/>
  <c r="P350" i="5"/>
  <c r="K350" i="5"/>
  <c r="O350" i="5"/>
  <c r="M350" i="5"/>
  <c r="F350" i="5"/>
  <c r="J350" i="5"/>
  <c r="L350" i="5"/>
  <c r="I350" i="5"/>
  <c r="C350" i="5"/>
  <c r="K315" i="5"/>
  <c r="L315" i="5"/>
  <c r="O315" i="5"/>
  <c r="F315" i="5"/>
  <c r="M315" i="5"/>
  <c r="H315" i="5"/>
  <c r="O570" i="5"/>
  <c r="L570" i="5"/>
  <c r="E570" i="5"/>
  <c r="P570" i="5"/>
  <c r="D570" i="5"/>
  <c r="J570" i="5"/>
  <c r="G570" i="5"/>
  <c r="K570" i="5"/>
  <c r="B570" i="5"/>
  <c r="C570" i="5"/>
  <c r="I570" i="5"/>
  <c r="P269" i="5"/>
  <c r="J269" i="5"/>
  <c r="H269" i="5"/>
  <c r="D269" i="5"/>
  <c r="B269" i="5"/>
  <c r="M269" i="5"/>
  <c r="G269" i="5"/>
  <c r="N269" i="5"/>
  <c r="F269" i="5"/>
  <c r="E269" i="5"/>
  <c r="C43" i="5"/>
  <c r="N43" i="5"/>
  <c r="I43" i="5"/>
  <c r="P43" i="5"/>
  <c r="O43" i="5"/>
  <c r="H43" i="5"/>
  <c r="G43" i="5"/>
  <c r="K43" i="5"/>
  <c r="B43" i="5"/>
  <c r="J43" i="5"/>
  <c r="E43" i="5"/>
  <c r="D43" i="5"/>
  <c r="F43" i="5"/>
  <c r="I324" i="5"/>
  <c r="K324" i="5"/>
  <c r="J324" i="5"/>
  <c r="M324" i="5"/>
  <c r="E324" i="5"/>
  <c r="C324" i="5"/>
  <c r="A330" i="5"/>
  <c r="AK340" i="4"/>
  <c r="I269" i="5"/>
  <c r="H263" i="5"/>
  <c r="K46" i="5"/>
  <c r="P139" i="5"/>
  <c r="C115" i="5"/>
  <c r="O324" i="5"/>
  <c r="B596" i="5"/>
  <c r="G106" i="5"/>
  <c r="P106" i="5"/>
  <c r="E106" i="5"/>
  <c r="M106" i="5"/>
  <c r="O106" i="5"/>
  <c r="F106" i="5"/>
  <c r="D106" i="5"/>
  <c r="I106" i="5"/>
  <c r="L106" i="5"/>
  <c r="H570" i="5"/>
  <c r="G405" i="5"/>
  <c r="J548" i="5"/>
  <c r="AK68" i="4"/>
  <c r="A58" i="5"/>
  <c r="A61" i="5"/>
  <c r="E61" i="5" s="1"/>
  <c r="AK71" i="4"/>
  <c r="A175" i="5"/>
  <c r="I175" i="5" s="1"/>
  <c r="AK185" i="4"/>
  <c r="AK188" i="4"/>
  <c r="A178" i="5"/>
  <c r="N178" i="5" s="1"/>
  <c r="A184" i="5"/>
  <c r="M184" i="5" s="1"/>
  <c r="AK194" i="4"/>
  <c r="A300" i="5"/>
  <c r="B300" i="5" s="1"/>
  <c r="AK310" i="4"/>
  <c r="C398" i="5"/>
  <c r="B419" i="5"/>
  <c r="B328" i="5"/>
  <c r="K544" i="5"/>
  <c r="M544" i="5"/>
  <c r="E544" i="5"/>
  <c r="A118" i="5"/>
  <c r="AK128" i="4"/>
  <c r="A518" i="5"/>
  <c r="AK528" i="4"/>
  <c r="A531" i="5"/>
  <c r="AK541" i="4"/>
  <c r="D419" i="5"/>
  <c r="P548" i="5"/>
  <c r="E385" i="5"/>
  <c r="G19" i="5"/>
  <c r="E19" i="5"/>
  <c r="A33" i="5"/>
  <c r="E33" i="5" s="1"/>
  <c r="AK43" i="4"/>
  <c r="AK407" i="4"/>
  <c r="A397" i="5"/>
  <c r="O397" i="5" s="1"/>
  <c r="F405" i="5"/>
  <c r="G419" i="5"/>
  <c r="D385" i="5"/>
  <c r="G385" i="5"/>
  <c r="K385" i="5"/>
  <c r="AK119" i="4"/>
  <c r="A109" i="5"/>
  <c r="AK381" i="4"/>
  <c r="A371" i="5"/>
  <c r="J253" i="5"/>
  <c r="F253" i="5"/>
  <c r="K253" i="5"/>
  <c r="D398" i="5"/>
  <c r="A82" i="5"/>
  <c r="AK92" i="4"/>
  <c r="A226" i="5"/>
  <c r="AK236" i="4"/>
  <c r="C469" i="5"/>
  <c r="J469" i="5"/>
  <c r="O541" i="5"/>
  <c r="G541" i="5"/>
  <c r="H336" i="5"/>
  <c r="B38" i="5"/>
  <c r="G38" i="5"/>
  <c r="C75" i="5"/>
  <c r="B75" i="5"/>
  <c r="M88" i="5"/>
  <c r="B541" i="5"/>
  <c r="M7" i="5"/>
  <c r="H7" i="5"/>
  <c r="B398" i="5"/>
  <c r="H232" i="5"/>
  <c r="H324" i="5"/>
  <c r="L324" i="5"/>
  <c r="F431" i="5"/>
  <c r="P291" i="5"/>
  <c r="L366" i="5"/>
  <c r="E366" i="5"/>
  <c r="P366" i="5"/>
  <c r="H366" i="5"/>
  <c r="O366" i="5"/>
  <c r="K366" i="5"/>
  <c r="C366" i="5"/>
  <c r="M366" i="5"/>
  <c r="I366" i="5"/>
  <c r="G366" i="5"/>
  <c r="N366" i="5"/>
  <c r="P469" i="5"/>
  <c r="O469" i="5"/>
  <c r="H541" i="5"/>
  <c r="N541" i="5"/>
  <c r="E336" i="5"/>
  <c r="F541" i="5"/>
  <c r="I38" i="5"/>
  <c r="P38" i="5"/>
  <c r="N75" i="5"/>
  <c r="L75" i="5"/>
  <c r="M214" i="5"/>
  <c r="H163" i="5"/>
  <c r="M541" i="5"/>
  <c r="F7" i="5"/>
  <c r="G7" i="5"/>
  <c r="G398" i="5"/>
  <c r="J398" i="5"/>
  <c r="L232" i="5"/>
  <c r="F324" i="5"/>
  <c r="N324" i="5"/>
  <c r="K431" i="5"/>
  <c r="P431" i="5"/>
  <c r="C583" i="5"/>
  <c r="K288" i="5"/>
  <c r="E288" i="5"/>
  <c r="F288" i="5"/>
  <c r="C288" i="5"/>
  <c r="I288" i="5"/>
  <c r="L288" i="5"/>
  <c r="G288" i="5"/>
  <c r="J45" i="5"/>
  <c r="D88" i="5"/>
  <c r="P541" i="5"/>
  <c r="L38" i="5"/>
  <c r="C38" i="5"/>
  <c r="O75" i="5"/>
  <c r="I75" i="5"/>
  <c r="I336" i="5"/>
  <c r="N88" i="5"/>
  <c r="K114" i="5"/>
  <c r="J7" i="5"/>
  <c r="J431" i="5"/>
  <c r="E431" i="5"/>
  <c r="M431" i="5"/>
  <c r="O18" i="5"/>
  <c r="N431" i="5"/>
  <c r="N335" i="5"/>
  <c r="B335" i="5"/>
  <c r="D335" i="5"/>
  <c r="L335" i="5"/>
  <c r="J335" i="5"/>
  <c r="C335" i="5"/>
  <c r="F229" i="5"/>
  <c r="M229" i="5"/>
  <c r="K229" i="5"/>
  <c r="N229" i="5"/>
  <c r="I229" i="5"/>
  <c r="C229" i="5"/>
  <c r="P229" i="5"/>
  <c r="O229" i="5"/>
  <c r="B229" i="5"/>
  <c r="J229" i="5"/>
  <c r="G229" i="5"/>
  <c r="L229" i="5"/>
  <c r="N377" i="5"/>
  <c r="P377" i="5"/>
  <c r="J291" i="5"/>
  <c r="L291" i="5"/>
  <c r="K291" i="5"/>
  <c r="G291" i="5"/>
  <c r="M291" i="5"/>
  <c r="I291" i="5"/>
  <c r="F291" i="5"/>
  <c r="H291" i="5"/>
  <c r="E291" i="5"/>
  <c r="N291" i="5"/>
  <c r="B469" i="5"/>
  <c r="L469" i="5"/>
  <c r="M469" i="5"/>
  <c r="N18" i="5"/>
  <c r="B114" i="5"/>
  <c r="O88" i="5"/>
  <c r="E541" i="5"/>
  <c r="F38" i="5"/>
  <c r="M38" i="5"/>
  <c r="K75" i="5"/>
  <c r="K214" i="5"/>
  <c r="J88" i="5"/>
  <c r="C7" i="5"/>
  <c r="B7" i="5"/>
  <c r="I281" i="5"/>
  <c r="P398" i="5"/>
  <c r="N398" i="5"/>
  <c r="G324" i="5"/>
  <c r="M18" i="5"/>
  <c r="G431" i="5"/>
  <c r="M6" i="5"/>
  <c r="G6" i="5"/>
  <c r="D114" i="13"/>
  <c r="D122" i="13"/>
  <c r="D130" i="13"/>
  <c r="J189" i="5"/>
  <c r="E189" i="5"/>
  <c r="G189" i="5"/>
  <c r="P189" i="5"/>
  <c r="L189" i="5"/>
  <c r="B189" i="5"/>
  <c r="M189" i="5"/>
  <c r="H189" i="5"/>
  <c r="O189" i="5"/>
  <c r="F189" i="5"/>
  <c r="C189" i="5"/>
  <c r="I469" i="5"/>
  <c r="D114" i="5"/>
  <c r="K88" i="5"/>
  <c r="P18" i="5"/>
  <c r="I114" i="5"/>
  <c r="L88" i="5"/>
  <c r="K18" i="5"/>
  <c r="I541" i="5"/>
  <c r="D38" i="5"/>
  <c r="G75" i="5"/>
  <c r="E75" i="5"/>
  <c r="E214" i="5"/>
  <c r="I88" i="5"/>
  <c r="D7" i="5"/>
  <c r="I7" i="5"/>
  <c r="B281" i="5"/>
  <c r="M398" i="5"/>
  <c r="E398" i="5"/>
  <c r="D18" i="5"/>
  <c r="O431" i="5"/>
  <c r="J332" i="5"/>
  <c r="C187" i="5"/>
  <c r="B187" i="5"/>
  <c r="L187" i="5"/>
  <c r="O187" i="5"/>
  <c r="J187" i="5"/>
  <c r="I187" i="5"/>
  <c r="P187" i="5"/>
  <c r="E187" i="5"/>
  <c r="K187" i="5"/>
  <c r="B406" i="5"/>
  <c r="K406" i="5"/>
  <c r="P406" i="5"/>
  <c r="C406" i="5"/>
  <c r="M406" i="5"/>
  <c r="O231" i="5"/>
  <c r="D231" i="5"/>
  <c r="I510" i="5"/>
  <c r="N583" i="5"/>
  <c r="J583" i="5"/>
  <c r="E18" i="5"/>
  <c r="G114" i="5"/>
  <c r="F88" i="5"/>
  <c r="P336" i="5"/>
  <c r="O114" i="5"/>
  <c r="H88" i="5"/>
  <c r="B18" i="5"/>
  <c r="H38" i="5"/>
  <c r="J38" i="5"/>
  <c r="F75" i="5"/>
  <c r="H75" i="5"/>
  <c r="C88" i="5"/>
  <c r="K7" i="5"/>
  <c r="O7" i="5"/>
  <c r="M212" i="5"/>
  <c r="D431" i="5"/>
  <c r="F18" i="5"/>
  <c r="K222" i="5"/>
  <c r="N222" i="5"/>
  <c r="F222" i="5"/>
  <c r="P222" i="5"/>
  <c r="L222" i="5"/>
  <c r="C222" i="5"/>
  <c r="I222" i="5"/>
  <c r="D222" i="5"/>
  <c r="M222" i="5"/>
  <c r="L580" i="5"/>
  <c r="P580" i="5"/>
  <c r="I580" i="5"/>
  <c r="O580" i="5"/>
  <c r="M580" i="5"/>
  <c r="K580" i="5"/>
  <c r="C580" i="5"/>
  <c r="D580" i="5"/>
  <c r="D99" i="5"/>
  <c r="B99" i="5"/>
  <c r="N99" i="5"/>
  <c r="I99" i="5"/>
  <c r="J99" i="5"/>
  <c r="M99" i="5"/>
  <c r="O99" i="5"/>
  <c r="E99" i="5"/>
  <c r="F99" i="5"/>
  <c r="L99" i="5"/>
  <c r="G99" i="5"/>
  <c r="J407" i="5"/>
  <c r="K407" i="5"/>
  <c r="B291" i="5"/>
  <c r="H469" i="5"/>
  <c r="N469" i="5"/>
  <c r="O291" i="5"/>
  <c r="J18" i="5"/>
  <c r="H114" i="5"/>
  <c r="G88" i="5"/>
  <c r="G336" i="5"/>
  <c r="J541" i="5"/>
  <c r="C18" i="5"/>
  <c r="N38" i="5"/>
  <c r="P75" i="5"/>
  <c r="C214" i="5"/>
  <c r="E88" i="5"/>
  <c r="P7" i="5"/>
  <c r="M281" i="5"/>
  <c r="O398" i="5"/>
  <c r="B431" i="5"/>
  <c r="H431" i="5"/>
  <c r="L32" i="5"/>
  <c r="M32" i="5"/>
  <c r="E32" i="5"/>
  <c r="H32" i="5"/>
  <c r="K32" i="5"/>
  <c r="J32" i="5"/>
  <c r="N32" i="5"/>
  <c r="C32" i="5"/>
  <c r="P32" i="5"/>
  <c r="L21" i="5"/>
  <c r="F21" i="5"/>
  <c r="P272" i="5"/>
  <c r="C272" i="5"/>
  <c r="F272" i="5"/>
  <c r="D272" i="5"/>
  <c r="H272" i="5"/>
  <c r="I272" i="5"/>
  <c r="G272" i="5"/>
  <c r="K272" i="5"/>
  <c r="J272" i="5"/>
  <c r="E272" i="5"/>
  <c r="I147" i="5"/>
  <c r="K147" i="5"/>
  <c r="AK199" i="4"/>
  <c r="A132" i="5"/>
  <c r="G147" i="5"/>
  <c r="N147" i="5"/>
  <c r="AK256" i="4"/>
  <c r="A321" i="5"/>
  <c r="AK112" i="4"/>
  <c r="A161" i="5"/>
  <c r="O147" i="5"/>
  <c r="A289" i="5"/>
  <c r="C147" i="5"/>
  <c r="AK100" i="4"/>
  <c r="A252" i="5"/>
  <c r="A286" i="5"/>
  <c r="A144" i="5"/>
  <c r="A202" i="5"/>
  <c r="J202" i="5" s="1"/>
  <c r="AK290" i="4"/>
  <c r="AK157" i="4"/>
  <c r="M336" i="5"/>
  <c r="N336" i="5"/>
  <c r="F336" i="5"/>
  <c r="K336" i="5"/>
  <c r="B336" i="5"/>
  <c r="O336" i="5"/>
  <c r="C336" i="5"/>
  <c r="J212" i="5"/>
  <c r="P212" i="5"/>
  <c r="I212" i="5"/>
  <c r="D212" i="5"/>
  <c r="N212" i="5"/>
  <c r="G212" i="5"/>
  <c r="B212" i="5"/>
  <c r="E212" i="5"/>
  <c r="K212" i="5"/>
  <c r="H212" i="5"/>
  <c r="O212" i="5"/>
  <c r="O586" i="5"/>
  <c r="G586" i="5"/>
  <c r="E586" i="5"/>
  <c r="C586" i="5"/>
  <c r="J586" i="5"/>
  <c r="L586" i="5"/>
  <c r="B586" i="5"/>
  <c r="P579" i="5"/>
  <c r="I579" i="5"/>
  <c r="O579" i="5"/>
  <c r="B579" i="5"/>
  <c r="M579" i="5"/>
  <c r="D579" i="5"/>
  <c r="G579" i="5"/>
  <c r="E579" i="5"/>
  <c r="H579" i="5"/>
  <c r="K579" i="5"/>
  <c r="L579" i="5"/>
  <c r="P299" i="5"/>
  <c r="G299" i="5"/>
  <c r="E299" i="5"/>
  <c r="B299" i="5"/>
  <c r="N299" i="5"/>
  <c r="F299" i="5"/>
  <c r="O107" i="5"/>
  <c r="K107" i="5"/>
  <c r="L107" i="5"/>
  <c r="N107" i="5"/>
  <c r="M80" i="5"/>
  <c r="AK186" i="4"/>
  <c r="A176" i="5"/>
  <c r="AI144" i="4"/>
  <c r="AG144" i="4"/>
  <c r="AG160" i="4"/>
  <c r="AI160" i="4"/>
  <c r="AG168" i="4"/>
  <c r="AI168" i="4"/>
  <c r="AI179" i="4"/>
  <c r="AG179" i="4"/>
  <c r="A379" i="5"/>
  <c r="AK389" i="4"/>
  <c r="A386" i="5"/>
  <c r="AK396" i="4"/>
  <c r="AK602" i="4"/>
  <c r="A592" i="5"/>
  <c r="AK611" i="4"/>
  <c r="A601" i="5"/>
  <c r="O119" i="5"/>
  <c r="P119" i="5"/>
  <c r="J119" i="5"/>
  <c r="N119" i="5"/>
  <c r="D119" i="5"/>
  <c r="L119" i="5"/>
  <c r="B387" i="5"/>
  <c r="L387" i="5"/>
  <c r="M387" i="5"/>
  <c r="G387" i="5"/>
  <c r="K387" i="5"/>
  <c r="F387" i="5"/>
  <c r="I387" i="5"/>
  <c r="E387" i="5"/>
  <c r="O387" i="5"/>
  <c r="D387" i="5"/>
  <c r="H387" i="5"/>
  <c r="C232" i="5"/>
  <c r="P232" i="5"/>
  <c r="D232" i="5"/>
  <c r="E232" i="5"/>
  <c r="N232" i="5"/>
  <c r="B232" i="5"/>
  <c r="I232" i="5"/>
  <c r="F232" i="5"/>
  <c r="J232" i="5"/>
  <c r="O232" i="5"/>
  <c r="M232" i="5"/>
  <c r="J188" i="5"/>
  <c r="C188" i="5"/>
  <c r="F188" i="5"/>
  <c r="B188" i="5"/>
  <c r="M188" i="5"/>
  <c r="K188" i="5"/>
  <c r="L188" i="5"/>
  <c r="H188" i="5"/>
  <c r="O188" i="5"/>
  <c r="I188" i="5"/>
  <c r="D188" i="5"/>
  <c r="N188" i="5"/>
  <c r="O521" i="5"/>
  <c r="N30" i="5"/>
  <c r="L30" i="5"/>
  <c r="M30" i="5"/>
  <c r="E30" i="5"/>
  <c r="I30" i="5"/>
  <c r="J30" i="5"/>
  <c r="B30" i="5"/>
  <c r="H30" i="5"/>
  <c r="C30" i="5"/>
  <c r="O30" i="5"/>
  <c r="D30" i="5"/>
  <c r="G188" i="5"/>
  <c r="C317" i="5"/>
  <c r="O317" i="5"/>
  <c r="D317" i="5"/>
  <c r="J317" i="5"/>
  <c r="M317" i="5"/>
  <c r="B317" i="5"/>
  <c r="E317" i="5"/>
  <c r="N317" i="5"/>
  <c r="F317" i="5"/>
  <c r="B520" i="5"/>
  <c r="C520" i="5"/>
  <c r="O520" i="5"/>
  <c r="E520" i="5"/>
  <c r="G520" i="5"/>
  <c r="F520" i="5"/>
  <c r="K589" i="5"/>
  <c r="H589" i="5"/>
  <c r="F589" i="5"/>
  <c r="J589" i="5"/>
  <c r="P589" i="5"/>
  <c r="N589" i="5"/>
  <c r="D589" i="5"/>
  <c r="G589" i="5"/>
  <c r="E589" i="5"/>
  <c r="O589" i="5"/>
  <c r="B589" i="5"/>
  <c r="N338" i="5"/>
  <c r="B338" i="5"/>
  <c r="D338" i="5"/>
  <c r="P338" i="5"/>
  <c r="G338" i="5"/>
  <c r="C338" i="5"/>
  <c r="E338" i="5"/>
  <c r="M338" i="5"/>
  <c r="H338" i="5"/>
  <c r="I338" i="5"/>
  <c r="L338" i="5"/>
  <c r="F338" i="5"/>
  <c r="K338" i="5"/>
  <c r="P380" i="5"/>
  <c r="M380" i="5"/>
  <c r="N380" i="5"/>
  <c r="J380" i="5"/>
  <c r="L380" i="5"/>
  <c r="H380" i="5"/>
  <c r="O380" i="5"/>
  <c r="G380" i="5"/>
  <c r="E380" i="5"/>
  <c r="C380" i="5"/>
  <c r="F380" i="5"/>
  <c r="D380" i="5"/>
  <c r="K380" i="5"/>
  <c r="N565" i="5"/>
  <c r="I565" i="5"/>
  <c r="D565" i="5"/>
  <c r="E565" i="5"/>
  <c r="P565" i="5"/>
  <c r="K565" i="5"/>
  <c r="G317" i="5"/>
  <c r="C579" i="5"/>
  <c r="L212" i="5"/>
  <c r="N579" i="5"/>
  <c r="J579" i="5"/>
  <c r="F114" i="5"/>
  <c r="E114" i="5"/>
  <c r="C114" i="5"/>
  <c r="M114" i="5"/>
  <c r="L114" i="5"/>
  <c r="P114" i="5"/>
  <c r="J114" i="5"/>
  <c r="D456" i="5"/>
  <c r="P456" i="5"/>
  <c r="J456" i="5"/>
  <c r="N456" i="5"/>
  <c r="G456" i="5"/>
  <c r="H456" i="5"/>
  <c r="K456" i="5"/>
  <c r="M456" i="5"/>
  <c r="I456" i="5"/>
  <c r="L456" i="5"/>
  <c r="B456" i="5"/>
  <c r="I557" i="5"/>
  <c r="M557" i="5"/>
  <c r="H557" i="5"/>
  <c r="P557" i="5"/>
  <c r="L557" i="5"/>
  <c r="D557" i="5"/>
  <c r="O557" i="5"/>
  <c r="K557" i="5"/>
  <c r="F557" i="5"/>
  <c r="G557" i="5"/>
  <c r="C557" i="5"/>
  <c r="B370" i="5"/>
  <c r="K370" i="5"/>
  <c r="F370" i="5"/>
  <c r="O370" i="5"/>
  <c r="N370" i="5"/>
  <c r="H370" i="5"/>
  <c r="D370" i="5"/>
  <c r="P370" i="5"/>
  <c r="M370" i="5"/>
  <c r="I370" i="5"/>
  <c r="E370" i="5"/>
  <c r="G30" i="5"/>
  <c r="AK20" i="4"/>
  <c r="A10" i="5"/>
  <c r="A22" i="5"/>
  <c r="AK32" i="4"/>
  <c r="A28" i="5"/>
  <c r="AK38" i="4"/>
  <c r="AK46" i="4"/>
  <c r="A36" i="5"/>
  <c r="A39" i="5"/>
  <c r="AK49" i="4"/>
  <c r="A42" i="5"/>
  <c r="AK52" i="4"/>
  <c r="A195" i="5"/>
  <c r="D195" i="5" s="1"/>
  <c r="AK205" i="4"/>
  <c r="AK215" i="4"/>
  <c r="A205" i="5"/>
  <c r="AK218" i="4"/>
  <c r="A208" i="5"/>
  <c r="AK247" i="4"/>
  <c r="A237" i="5"/>
  <c r="J549" i="5"/>
  <c r="E4" i="5"/>
  <c r="O4" i="5"/>
  <c r="J4" i="5"/>
  <c r="N4" i="5"/>
  <c r="C4" i="5"/>
  <c r="B4" i="5"/>
  <c r="K4" i="5"/>
  <c r="M4" i="5"/>
  <c r="AK337" i="4"/>
  <c r="A327" i="5"/>
  <c r="AK347" i="4"/>
  <c r="A337" i="5"/>
  <c r="AI347" i="4"/>
  <c r="AG347" i="4"/>
  <c r="AK357" i="4"/>
  <c r="A347" i="5"/>
  <c r="A355" i="5"/>
  <c r="AK365" i="4"/>
  <c r="AK370" i="4"/>
  <c r="A360" i="5"/>
  <c r="AK382" i="4"/>
  <c r="A372" i="5"/>
  <c r="K413" i="5"/>
  <c r="D486" i="5"/>
  <c r="B486" i="5"/>
  <c r="L486" i="5"/>
  <c r="K486" i="5"/>
  <c r="N486" i="5"/>
  <c r="G486" i="5"/>
  <c r="F486" i="5"/>
  <c r="I486" i="5"/>
  <c r="C486" i="5"/>
  <c r="P486" i="5"/>
  <c r="J486" i="5"/>
  <c r="A551" i="5"/>
  <c r="AK561" i="4"/>
  <c r="B399" i="5"/>
  <c r="N399" i="5"/>
  <c r="AG120" i="4"/>
  <c r="AI120" i="4"/>
  <c r="AK328" i="4"/>
  <c r="A318" i="5"/>
  <c r="AK329" i="4"/>
  <c r="A319" i="5"/>
  <c r="AI330" i="4"/>
  <c r="AG330" i="4"/>
  <c r="A511" i="5"/>
  <c r="M511" i="5" s="1"/>
  <c r="AK521" i="4"/>
  <c r="AG524" i="4"/>
  <c r="AI524" i="4"/>
  <c r="F522" i="5"/>
  <c r="AK535" i="4"/>
  <c r="A525" i="5"/>
  <c r="A547" i="5"/>
  <c r="AK557" i="4"/>
  <c r="F353" i="5"/>
  <c r="M353" i="5"/>
  <c r="N353" i="5"/>
  <c r="C587" i="5"/>
  <c r="AK164" i="4"/>
  <c r="A154" i="5"/>
  <c r="AG273" i="4"/>
  <c r="AI273" i="4"/>
  <c r="AG297" i="4"/>
  <c r="AI297" i="4"/>
  <c r="AG300" i="4"/>
  <c r="AI300" i="4"/>
  <c r="AK313" i="4"/>
  <c r="A303" i="5"/>
  <c r="H378" i="5"/>
  <c r="N378" i="5"/>
  <c r="AK510" i="4"/>
  <c r="A500" i="5"/>
  <c r="L500" i="5" s="1"/>
  <c r="AK514" i="4"/>
  <c r="A504" i="5"/>
  <c r="L100" i="5"/>
  <c r="N100" i="5"/>
  <c r="J100" i="5"/>
  <c r="M100" i="5"/>
  <c r="D100" i="5"/>
  <c r="B100" i="5"/>
  <c r="C100" i="5"/>
  <c r="F100" i="5"/>
  <c r="O100" i="5"/>
  <c r="K100" i="5"/>
  <c r="I100" i="5"/>
  <c r="H100" i="5"/>
  <c r="P100" i="5"/>
  <c r="E100" i="5"/>
  <c r="A103" i="5"/>
  <c r="AK113" i="4"/>
  <c r="A127" i="5"/>
  <c r="AK137" i="4"/>
  <c r="AK143" i="4"/>
  <c r="A133" i="5"/>
  <c r="A145" i="5"/>
  <c r="AK155" i="4"/>
  <c r="AK158" i="4"/>
  <c r="A148" i="5"/>
  <c r="AI243" i="4"/>
  <c r="AG243" i="4"/>
  <c r="A477" i="5"/>
  <c r="L477" i="5" s="1"/>
  <c r="AK487" i="4"/>
  <c r="AI491" i="4"/>
  <c r="AG491" i="4"/>
  <c r="C461" i="5"/>
  <c r="J461" i="5"/>
  <c r="O461" i="5"/>
  <c r="D461" i="5"/>
  <c r="K461" i="5"/>
  <c r="L461" i="5"/>
  <c r="F461" i="5"/>
  <c r="AI78" i="4"/>
  <c r="AG78" i="4"/>
  <c r="AG83" i="4"/>
  <c r="AI83" i="4"/>
  <c r="AI96" i="4"/>
  <c r="AG96" i="4"/>
  <c r="AG428" i="4"/>
  <c r="AI428" i="4"/>
  <c r="AI439" i="4"/>
  <c r="AG439" i="4"/>
  <c r="A438" i="5"/>
  <c r="AK448" i="4"/>
  <c r="A449" i="5"/>
  <c r="AK459" i="4"/>
  <c r="AG459" i="4"/>
  <c r="AI459" i="4"/>
  <c r="AG470" i="4"/>
  <c r="AI470" i="4"/>
  <c r="AK473" i="4"/>
  <c r="A463" i="5"/>
  <c r="A476" i="5"/>
  <c r="AK486" i="4"/>
  <c r="K152" i="5"/>
  <c r="H152" i="5"/>
  <c r="G152" i="5"/>
  <c r="F152" i="5"/>
  <c r="O152" i="5"/>
  <c r="C152" i="5"/>
  <c r="L152" i="5"/>
  <c r="E152" i="5"/>
  <c r="P152" i="5"/>
  <c r="D152" i="5"/>
  <c r="J152" i="5"/>
  <c r="A69" i="5"/>
  <c r="AK79" i="4"/>
  <c r="N72" i="5"/>
  <c r="F72" i="5"/>
  <c r="C280" i="5"/>
  <c r="J280" i="5"/>
  <c r="M280" i="5"/>
  <c r="K280" i="5"/>
  <c r="F280" i="5"/>
  <c r="P280" i="5"/>
  <c r="E280" i="5"/>
  <c r="H280" i="5"/>
  <c r="AK305" i="4"/>
  <c r="A295" i="5"/>
  <c r="AG215" i="4"/>
  <c r="AI215" i="4"/>
  <c r="L559" i="5"/>
  <c r="AK519" i="4"/>
  <c r="J288" i="5"/>
  <c r="B192" i="5"/>
  <c r="P192" i="5"/>
  <c r="H192" i="5"/>
  <c r="N192" i="5"/>
  <c r="O85" i="5"/>
  <c r="F85" i="5"/>
  <c r="B85" i="5"/>
  <c r="A199" i="5"/>
  <c r="AK209" i="4"/>
  <c r="AI24" i="4"/>
  <c r="AG24" i="4"/>
  <c r="AI27" i="4"/>
  <c r="AG27" i="4"/>
  <c r="AI117" i="4"/>
  <c r="AG117" i="4"/>
  <c r="AI251" i="4"/>
  <c r="AG251" i="4"/>
  <c r="AI283" i="4"/>
  <c r="AG283" i="4"/>
  <c r="AI308" i="4"/>
  <c r="AG308" i="4"/>
  <c r="AK344" i="4"/>
  <c r="A334" i="5"/>
  <c r="F62" i="5"/>
  <c r="D333" i="5"/>
  <c r="L72" i="5"/>
  <c r="B72" i="5"/>
  <c r="E72" i="5"/>
  <c r="H72" i="5"/>
  <c r="D72" i="5"/>
  <c r="M72" i="5"/>
  <c r="P72" i="5"/>
  <c r="I72" i="5"/>
  <c r="G72" i="5"/>
  <c r="C72" i="5"/>
  <c r="K72" i="5"/>
  <c r="J72" i="5"/>
  <c r="J198" i="5"/>
  <c r="O198" i="5"/>
  <c r="D198" i="5"/>
  <c r="H198" i="5"/>
  <c r="K198" i="5"/>
  <c r="M198" i="5"/>
  <c r="E198" i="5"/>
  <c r="F198" i="5"/>
  <c r="N198" i="5"/>
  <c r="I198" i="5"/>
  <c r="C198" i="5"/>
  <c r="B198" i="5"/>
  <c r="L198" i="5"/>
  <c r="P198" i="5"/>
  <c r="M264" i="5"/>
  <c r="I280" i="5"/>
  <c r="G280" i="5"/>
  <c r="D280" i="5"/>
  <c r="N280" i="5"/>
  <c r="O280" i="5"/>
  <c r="B280" i="5"/>
  <c r="A298" i="5"/>
  <c r="AK308" i="4"/>
  <c r="A394" i="5"/>
  <c r="AK404" i="4"/>
  <c r="AI405" i="4"/>
  <c r="AG405" i="4"/>
  <c r="A411" i="5"/>
  <c r="AK421" i="4"/>
  <c r="A558" i="5"/>
  <c r="AK568" i="4"/>
  <c r="A566" i="5"/>
  <c r="AK576" i="4"/>
  <c r="AG576" i="4"/>
  <c r="AI576" i="4"/>
  <c r="A581" i="5"/>
  <c r="AK591" i="4"/>
  <c r="AI591" i="4"/>
  <c r="AG591" i="4"/>
  <c r="A597" i="5"/>
  <c r="AK607" i="4"/>
  <c r="I192" i="5"/>
  <c r="D192" i="5"/>
  <c r="AI91" i="4"/>
  <c r="AG91" i="4"/>
  <c r="AG99" i="4"/>
  <c r="AI99" i="4"/>
  <c r="F470" i="5"/>
  <c r="P470" i="5"/>
  <c r="G470" i="5"/>
  <c r="O470" i="5"/>
  <c r="AI535" i="4"/>
  <c r="AG535" i="4"/>
  <c r="AG557" i="4"/>
  <c r="AI557" i="4"/>
  <c r="C12" i="5"/>
  <c r="J12" i="5"/>
  <c r="M12" i="5"/>
  <c r="O12" i="5"/>
  <c r="F12" i="5"/>
  <c r="B12" i="5"/>
  <c r="G12" i="5"/>
  <c r="D12" i="5"/>
  <c r="N12" i="5"/>
  <c r="L12" i="5"/>
  <c r="H12" i="5"/>
  <c r="E12" i="5"/>
  <c r="AK84" i="4"/>
  <c r="A74" i="5"/>
  <c r="AG81" i="4"/>
  <c r="AI81" i="4"/>
  <c r="AG86" i="4"/>
  <c r="AI86" i="4"/>
  <c r="AI336" i="4"/>
  <c r="AG336" i="4"/>
  <c r="AI380" i="4"/>
  <c r="AG380" i="4"/>
  <c r="AG381" i="4"/>
  <c r="AI381" i="4"/>
  <c r="AG385" i="4"/>
  <c r="AI385" i="4"/>
  <c r="A458" i="5"/>
  <c r="AK468" i="4"/>
  <c r="A459" i="5"/>
  <c r="AK469" i="4"/>
  <c r="AK472" i="4"/>
  <c r="A462" i="5"/>
  <c r="K480" i="5"/>
  <c r="E480" i="5"/>
  <c r="C480" i="5"/>
  <c r="N480" i="5"/>
  <c r="G480" i="5"/>
  <c r="F480" i="5"/>
  <c r="B480" i="5"/>
  <c r="I480" i="5"/>
  <c r="O480" i="5"/>
  <c r="L480" i="5"/>
  <c r="D480" i="5"/>
  <c r="J480" i="5"/>
  <c r="A496" i="5"/>
  <c r="AK506" i="4"/>
  <c r="AG520" i="4"/>
  <c r="AI520" i="4"/>
  <c r="AK523" i="4"/>
  <c r="A513" i="5"/>
  <c r="E192" i="5"/>
  <c r="N236" i="5"/>
  <c r="E236" i="5"/>
  <c r="D236" i="5"/>
  <c r="B236" i="5"/>
  <c r="I236" i="5"/>
  <c r="AK249" i="4"/>
  <c r="A239" i="5"/>
  <c r="A308" i="5"/>
  <c r="AK318" i="4"/>
  <c r="AK332" i="4"/>
  <c r="A322" i="5"/>
  <c r="AI458" i="4"/>
  <c r="AG458" i="4"/>
  <c r="AK461" i="4"/>
  <c r="A451" i="5"/>
  <c r="F451" i="5" s="1"/>
  <c r="H474" i="5"/>
  <c r="B474" i="5"/>
  <c r="P474" i="5"/>
  <c r="D474" i="5"/>
  <c r="C474" i="5"/>
  <c r="N474" i="5"/>
  <c r="J474" i="5"/>
  <c r="I474" i="5"/>
  <c r="L474" i="5"/>
  <c r="M474" i="5"/>
  <c r="F474" i="5"/>
  <c r="A492" i="5"/>
  <c r="AK502" i="4"/>
  <c r="C192" i="5"/>
  <c r="M192" i="5"/>
  <c r="O192" i="5"/>
  <c r="J192" i="5"/>
  <c r="D469" i="5"/>
  <c r="A17" i="5"/>
  <c r="AK27" i="4"/>
  <c r="A190" i="5"/>
  <c r="AK200" i="4"/>
  <c r="AK228" i="4"/>
  <c r="A218" i="5"/>
  <c r="K251" i="5"/>
  <c r="M251" i="5"/>
  <c r="B251" i="5"/>
  <c r="D251" i="5"/>
  <c r="L251" i="5"/>
  <c r="G251" i="5"/>
  <c r="F251" i="5"/>
  <c r="E251" i="5"/>
  <c r="O251" i="5"/>
  <c r="P251" i="5"/>
  <c r="N251" i="5"/>
  <c r="I251" i="5"/>
  <c r="H251" i="5"/>
  <c r="C251" i="5"/>
  <c r="AG72" i="4"/>
  <c r="AI72" i="4"/>
  <c r="AK369" i="4"/>
  <c r="A359" i="5"/>
  <c r="AK375" i="4"/>
  <c r="A365" i="5"/>
  <c r="K192" i="5"/>
  <c r="A64" i="5"/>
  <c r="AK74" i="4"/>
  <c r="L104" i="5"/>
  <c r="A155" i="5"/>
  <c r="AK165" i="4"/>
  <c r="AK168" i="4"/>
  <c r="A158" i="5"/>
  <c r="A164" i="5"/>
  <c r="AK174" i="4"/>
  <c r="A167" i="5"/>
  <c r="AK177" i="4"/>
  <c r="A209" i="5"/>
  <c r="AK219" i="4"/>
  <c r="AI151" i="4"/>
  <c r="AG151" i="4"/>
  <c r="AI450" i="4"/>
  <c r="AG450" i="4"/>
  <c r="AG489" i="4"/>
  <c r="AI489" i="4"/>
  <c r="E200" i="5"/>
  <c r="C200" i="5"/>
  <c r="P200" i="5"/>
  <c r="B200" i="5"/>
  <c r="N200" i="5"/>
  <c r="D200" i="5"/>
  <c r="G200" i="5"/>
  <c r="AK63" i="4"/>
  <c r="A53" i="5"/>
  <c r="D60" i="5"/>
  <c r="G60" i="5"/>
  <c r="K60" i="5"/>
  <c r="F60" i="5"/>
  <c r="O60" i="5"/>
  <c r="C60" i="5"/>
  <c r="M92" i="5"/>
  <c r="D92" i="5"/>
  <c r="B92" i="5"/>
  <c r="O92" i="5"/>
  <c r="G92" i="5"/>
  <c r="P92" i="5"/>
  <c r="K92" i="5"/>
  <c r="C92" i="5"/>
  <c r="H92" i="5"/>
  <c r="A140" i="5"/>
  <c r="AK150" i="4"/>
  <c r="A206" i="5"/>
  <c r="AK216" i="4"/>
  <c r="P244" i="5"/>
  <c r="B244" i="5"/>
  <c r="J244" i="5"/>
  <c r="D244" i="5"/>
  <c r="O244" i="5"/>
  <c r="I244" i="5"/>
  <c r="M244" i="5"/>
  <c r="H244" i="5"/>
  <c r="N244" i="5"/>
  <c r="AI146" i="4"/>
  <c r="AG146" i="4"/>
  <c r="AG358" i="4"/>
  <c r="AI358" i="4"/>
  <c r="AI362" i="4"/>
  <c r="AG362" i="4"/>
  <c r="AG440" i="4"/>
  <c r="AI440" i="4"/>
  <c r="D552" i="5"/>
  <c r="C552" i="5"/>
  <c r="J552" i="5"/>
  <c r="H552" i="5"/>
  <c r="B552" i="5"/>
  <c r="I552" i="5"/>
  <c r="F552" i="5"/>
  <c r="G552" i="5"/>
  <c r="L552" i="5"/>
  <c r="E552" i="5"/>
  <c r="K552" i="5"/>
  <c r="O552" i="5"/>
  <c r="N552" i="5"/>
  <c r="L385" i="5"/>
  <c r="G184" i="5"/>
  <c r="O246" i="5"/>
  <c r="N246" i="5"/>
  <c r="AG18" i="4"/>
  <c r="AI18" i="4"/>
  <c r="AG21" i="4"/>
  <c r="AI21" i="4"/>
  <c r="AG141" i="4"/>
  <c r="AI141" i="4"/>
  <c r="AG355" i="4"/>
  <c r="AI355" i="4"/>
  <c r="A585" i="5"/>
  <c r="AK595" i="4"/>
  <c r="I264" i="5"/>
  <c r="AI414" i="4"/>
  <c r="AG414" i="4"/>
  <c r="A483" i="5"/>
  <c r="AK493" i="4"/>
  <c r="AI493" i="4"/>
  <c r="AG493" i="4"/>
  <c r="AI94" i="4"/>
  <c r="AG94" i="4"/>
  <c r="AI131" i="4"/>
  <c r="AG131" i="4"/>
  <c r="AG257" i="4"/>
  <c r="AI257" i="4"/>
  <c r="AI435" i="4"/>
  <c r="AG435" i="4"/>
  <c r="AI539" i="4"/>
  <c r="AG539" i="4"/>
  <c r="AK83" i="4"/>
  <c r="A73" i="5"/>
  <c r="AG395" i="4"/>
  <c r="AI395" i="4"/>
  <c r="AI534" i="4"/>
  <c r="AG534" i="4"/>
  <c r="AK73" i="4"/>
  <c r="A63" i="5"/>
  <c r="AK139" i="4"/>
  <c r="A129" i="5"/>
  <c r="F294" i="5"/>
  <c r="P294" i="5"/>
  <c r="D294" i="5"/>
  <c r="J294" i="5"/>
  <c r="N294" i="5"/>
  <c r="C294" i="5"/>
  <c r="E294" i="5"/>
  <c r="AI82" i="4"/>
  <c r="AG82" i="4"/>
  <c r="AG87" i="4"/>
  <c r="AI87" i="4"/>
  <c r="AI170" i="4"/>
  <c r="AG170" i="4"/>
  <c r="AI181" i="4"/>
  <c r="AG181" i="4"/>
  <c r="AG249" i="4"/>
  <c r="AI249" i="4"/>
  <c r="AG306" i="4"/>
  <c r="AI306" i="4"/>
  <c r="A553" i="5"/>
  <c r="AK563" i="4"/>
  <c r="AG567" i="4"/>
  <c r="AI567" i="4"/>
  <c r="AK122" i="4"/>
  <c r="A112" i="5"/>
  <c r="AK235" i="4"/>
  <c r="A225" i="5"/>
  <c r="AI155" i="4"/>
  <c r="AG155" i="4"/>
  <c r="AI163" i="4"/>
  <c r="AG163" i="4"/>
  <c r="AI244" i="4"/>
  <c r="AG244" i="4"/>
  <c r="AI301" i="4"/>
  <c r="AG301" i="4"/>
  <c r="AG364" i="4"/>
  <c r="AI364" i="4"/>
  <c r="G409" i="5"/>
  <c r="H409" i="5"/>
  <c r="O409" i="5"/>
  <c r="AG578" i="4"/>
  <c r="AI578" i="4"/>
  <c r="AK175" i="4"/>
  <c r="A165" i="5"/>
  <c r="AI80" i="4"/>
  <c r="AG80" i="4"/>
  <c r="AI277" i="4"/>
  <c r="AG277" i="4"/>
  <c r="AK386" i="4"/>
  <c r="A376" i="5"/>
  <c r="AI407" i="4"/>
  <c r="AG407" i="4"/>
  <c r="AK451" i="4"/>
  <c r="A441" i="5"/>
  <c r="AG56" i="4"/>
  <c r="AI56" i="4"/>
  <c r="AG62" i="4"/>
  <c r="AI62" i="4"/>
  <c r="AG148" i="4"/>
  <c r="AI148" i="4"/>
  <c r="AG153" i="4"/>
  <c r="AI153" i="4"/>
  <c r="AI232" i="4"/>
  <c r="AG232" i="4"/>
  <c r="A396" i="5"/>
  <c r="AK406" i="4"/>
  <c r="G412" i="5"/>
  <c r="M412" i="5"/>
  <c r="P412" i="5"/>
  <c r="L412" i="5"/>
  <c r="F412" i="5"/>
  <c r="AI443" i="4"/>
  <c r="AG443" i="4"/>
  <c r="AG446" i="4"/>
  <c r="AI446" i="4"/>
  <c r="AI528" i="4"/>
  <c r="AG528" i="4"/>
  <c r="AK494" i="4"/>
  <c r="B23" i="2"/>
  <c r="B18" i="2"/>
  <c r="C18" i="2" s="1"/>
  <c r="I468" i="5" l="1"/>
  <c r="K56" i="5"/>
  <c r="J564" i="5"/>
  <c r="M56" i="5"/>
  <c r="O110" i="5"/>
  <c r="P587" i="5"/>
  <c r="G68" i="5"/>
  <c r="F107" i="5"/>
  <c r="F110" i="5"/>
  <c r="P6" i="5"/>
  <c r="D281" i="5"/>
  <c r="L434" i="5"/>
  <c r="I183" i="5"/>
  <c r="C468" i="5"/>
  <c r="O426" i="5"/>
  <c r="O564" i="5"/>
  <c r="B183" i="5"/>
  <c r="H183" i="5"/>
  <c r="F325" i="5"/>
  <c r="F183" i="5"/>
  <c r="C306" i="5"/>
  <c r="M426" i="5"/>
  <c r="F374" i="5"/>
  <c r="K117" i="5"/>
  <c r="H402" i="5"/>
  <c r="E439" i="5"/>
  <c r="L306" i="5"/>
  <c r="M41" i="5"/>
  <c r="O328" i="5"/>
  <c r="N56" i="5"/>
  <c r="P564" i="5"/>
  <c r="D56" i="5"/>
  <c r="E539" i="5"/>
  <c r="D415" i="5"/>
  <c r="F117" i="5"/>
  <c r="L539" i="5"/>
  <c r="K110" i="5"/>
  <c r="I110" i="5"/>
  <c r="E447" i="5"/>
  <c r="J447" i="5"/>
  <c r="F447" i="5"/>
  <c r="L564" i="5"/>
  <c r="P389" i="5"/>
  <c r="B564" i="5"/>
  <c r="M110" i="5"/>
  <c r="F415" i="5"/>
  <c r="M332" i="5"/>
  <c r="B332" i="5"/>
  <c r="P49" i="5"/>
  <c r="L587" i="5"/>
  <c r="K240" i="5"/>
  <c r="G107" i="5"/>
  <c r="C110" i="5"/>
  <c r="N281" i="5"/>
  <c r="K6" i="5"/>
  <c r="L377" i="5"/>
  <c r="K325" i="5"/>
  <c r="K468" i="5"/>
  <c r="P426" i="5"/>
  <c r="C281" i="5"/>
  <c r="P281" i="5"/>
  <c r="P571" i="5"/>
  <c r="G564" i="5"/>
  <c r="N325" i="5"/>
  <c r="J434" i="5"/>
  <c r="M306" i="5"/>
  <c r="J426" i="5"/>
  <c r="J117" i="5"/>
  <c r="I584" i="5"/>
  <c r="C373" i="5"/>
  <c r="E402" i="5"/>
  <c r="L464" i="5"/>
  <c r="D332" i="5"/>
  <c r="I306" i="5"/>
  <c r="F41" i="5"/>
  <c r="F512" i="5"/>
  <c r="M136" i="5"/>
  <c r="P56" i="5"/>
  <c r="J404" i="5"/>
  <c r="N41" i="5"/>
  <c r="I238" i="5"/>
  <c r="I277" i="5"/>
  <c r="L415" i="5"/>
  <c r="E110" i="5"/>
  <c r="H110" i="5"/>
  <c r="O415" i="5"/>
  <c r="H415" i="5"/>
  <c r="J442" i="5"/>
  <c r="E442" i="5"/>
  <c r="M442" i="5"/>
  <c r="P442" i="5"/>
  <c r="K442" i="5"/>
  <c r="D110" i="5"/>
  <c r="M177" i="5"/>
  <c r="J177" i="5"/>
  <c r="H177" i="5"/>
  <c r="K177" i="5"/>
  <c r="L177" i="5"/>
  <c r="G177" i="5"/>
  <c r="P177" i="5"/>
  <c r="I177" i="5"/>
  <c r="C177" i="5"/>
  <c r="F177" i="5"/>
  <c r="D177" i="5"/>
  <c r="O177" i="5"/>
  <c r="B177" i="5"/>
  <c r="E177" i="5"/>
  <c r="N177" i="5"/>
  <c r="E436" i="5"/>
  <c r="O468" i="5"/>
  <c r="K183" i="5"/>
  <c r="I587" i="5"/>
  <c r="P434" i="5"/>
  <c r="F402" i="5"/>
  <c r="K587" i="5"/>
  <c r="L281" i="5"/>
  <c r="J464" i="5"/>
  <c r="J136" i="5"/>
  <c r="G571" i="5"/>
  <c r="N587" i="5"/>
  <c r="E89" i="5"/>
  <c r="B413" i="5"/>
  <c r="L4" i="5"/>
  <c r="J107" i="5"/>
  <c r="K8" i="5"/>
  <c r="L6" i="5"/>
  <c r="J377" i="5"/>
  <c r="M325" i="5"/>
  <c r="C517" i="5"/>
  <c r="M468" i="5"/>
  <c r="N426" i="5"/>
  <c r="J571" i="5"/>
  <c r="E306" i="5"/>
  <c r="I117" i="5"/>
  <c r="H259" i="5"/>
  <c r="E512" i="5"/>
  <c r="D328" i="5"/>
  <c r="H428" i="5"/>
  <c r="J506" i="5"/>
  <c r="C220" i="5"/>
  <c r="B512" i="5"/>
  <c r="C250" i="5"/>
  <c r="P136" i="5"/>
  <c r="E56" i="5"/>
  <c r="D418" i="5"/>
  <c r="D404" i="5"/>
  <c r="G417" i="5"/>
  <c r="G277" i="5"/>
  <c r="E571" i="5"/>
  <c r="K277" i="5"/>
  <c r="I571" i="5"/>
  <c r="J415" i="5"/>
  <c r="F571" i="5"/>
  <c r="N277" i="5"/>
  <c r="L183" i="5"/>
  <c r="J468" i="5"/>
  <c r="K506" i="5"/>
  <c r="F587" i="5"/>
  <c r="C413" i="5"/>
  <c r="I107" i="5"/>
  <c r="D107" i="5"/>
  <c r="D6" i="5"/>
  <c r="G377" i="5"/>
  <c r="D325" i="5"/>
  <c r="G281" i="5"/>
  <c r="N468" i="5"/>
  <c r="G426" i="5"/>
  <c r="G49" i="5"/>
  <c r="B23" i="5"/>
  <c r="D306" i="5"/>
  <c r="E117" i="5"/>
  <c r="N68" i="5"/>
  <c r="M464" i="5"/>
  <c r="J240" i="5"/>
  <c r="E328" i="5"/>
  <c r="H306" i="5"/>
  <c r="J56" i="5"/>
  <c r="P425" i="5"/>
  <c r="H404" i="5"/>
  <c r="E238" i="5"/>
  <c r="B238" i="5"/>
  <c r="H277" i="5"/>
  <c r="K415" i="5"/>
  <c r="H539" i="5"/>
  <c r="E415" i="5"/>
  <c r="H23" i="5"/>
  <c r="J539" i="5"/>
  <c r="N571" i="5"/>
  <c r="B415" i="5"/>
  <c r="G332" i="5"/>
  <c r="F332" i="5"/>
  <c r="P563" i="5"/>
  <c r="E563" i="5"/>
  <c r="J563" i="5"/>
  <c r="D587" i="5"/>
  <c r="B528" i="5"/>
  <c r="J231" i="5"/>
  <c r="G468" i="5"/>
  <c r="O6" i="5"/>
  <c r="G404" i="5"/>
  <c r="H587" i="5"/>
  <c r="G413" i="5"/>
  <c r="M107" i="5"/>
  <c r="B107" i="5"/>
  <c r="P436" i="5"/>
  <c r="M128" i="5"/>
  <c r="I377" i="5"/>
  <c r="E281" i="5"/>
  <c r="P468" i="5"/>
  <c r="H238" i="5"/>
  <c r="H426" i="5"/>
  <c r="B49" i="5"/>
  <c r="G94" i="5"/>
  <c r="L23" i="5"/>
  <c r="B306" i="5"/>
  <c r="M117" i="5"/>
  <c r="I464" i="5"/>
  <c r="P183" i="5"/>
  <c r="N464" i="5"/>
  <c r="I328" i="5"/>
  <c r="C328" i="5"/>
  <c r="M328" i="5"/>
  <c r="L328" i="5"/>
  <c r="C464" i="5"/>
  <c r="L41" i="5"/>
  <c r="G116" i="5"/>
  <c r="D51" i="5"/>
  <c r="F56" i="5"/>
  <c r="F425" i="5"/>
  <c r="C564" i="5"/>
  <c r="L238" i="5"/>
  <c r="D564" i="5"/>
  <c r="J343" i="5"/>
  <c r="O571" i="5"/>
  <c r="G539" i="5"/>
  <c r="J110" i="5"/>
  <c r="L56" i="5"/>
  <c r="K564" i="5"/>
  <c r="M434" i="5"/>
  <c r="L443" i="5"/>
  <c r="G587" i="5"/>
  <c r="P107" i="5"/>
  <c r="D377" i="5"/>
  <c r="G328" i="5"/>
  <c r="H468" i="5"/>
  <c r="G240" i="5"/>
  <c r="F83" i="5"/>
  <c r="H325" i="5"/>
  <c r="D23" i="5"/>
  <c r="P306" i="5"/>
  <c r="M240" i="5"/>
  <c r="P117" i="5"/>
  <c r="P549" i="5"/>
  <c r="K452" i="5"/>
  <c r="E169" i="5"/>
  <c r="F464" i="5"/>
  <c r="I41" i="5"/>
  <c r="G56" i="5"/>
  <c r="F238" i="5"/>
  <c r="K238" i="5"/>
  <c r="H564" i="5"/>
  <c r="B571" i="5"/>
  <c r="J277" i="5"/>
  <c r="E277" i="5"/>
  <c r="I415" i="5"/>
  <c r="P539" i="5"/>
  <c r="I564" i="5"/>
  <c r="J106" i="5"/>
  <c r="B106" i="5"/>
  <c r="J27" i="5"/>
  <c r="F27" i="5"/>
  <c r="P27" i="5"/>
  <c r="B468" i="5"/>
  <c r="E464" i="5"/>
  <c r="L332" i="5"/>
  <c r="H332" i="5"/>
  <c r="B587" i="5"/>
  <c r="J6" i="5"/>
  <c r="G183" i="5"/>
  <c r="I56" i="5"/>
  <c r="B277" i="5"/>
  <c r="N89" i="5"/>
  <c r="E107" i="5"/>
  <c r="H377" i="5"/>
  <c r="P325" i="5"/>
  <c r="F426" i="5"/>
  <c r="N564" i="5"/>
  <c r="F277" i="5"/>
  <c r="C415" i="5"/>
  <c r="C332" i="5"/>
  <c r="D443" i="5"/>
  <c r="K81" i="5"/>
  <c r="J413" i="5"/>
  <c r="E240" i="5"/>
  <c r="C107" i="5"/>
  <c r="H432" i="5"/>
  <c r="O332" i="5"/>
  <c r="J281" i="5"/>
  <c r="P238" i="5"/>
  <c r="K426" i="5"/>
  <c r="B373" i="5"/>
  <c r="C245" i="5"/>
  <c r="C128" i="5"/>
  <c r="H4" i="5"/>
  <c r="L231" i="5"/>
  <c r="G83" i="5"/>
  <c r="E332" i="5"/>
  <c r="D517" i="5"/>
  <c r="D468" i="5"/>
  <c r="J238" i="5"/>
  <c r="P240" i="5"/>
  <c r="I549" i="5"/>
  <c r="B83" i="5"/>
  <c r="I240" i="5"/>
  <c r="J183" i="5"/>
  <c r="E325" i="5"/>
  <c r="M23" i="5"/>
  <c r="J306" i="5"/>
  <c r="L307" i="5"/>
  <c r="D240" i="5"/>
  <c r="D117" i="5"/>
  <c r="N259" i="5"/>
  <c r="P430" i="5"/>
  <c r="M467" i="5"/>
  <c r="J41" i="5"/>
  <c r="C56" i="5"/>
  <c r="G238" i="5"/>
  <c r="M238" i="5"/>
  <c r="F564" i="5"/>
  <c r="P415" i="5"/>
  <c r="K539" i="5"/>
  <c r="M539" i="5"/>
  <c r="L110" i="5"/>
  <c r="O117" i="5"/>
  <c r="N110" i="5"/>
  <c r="D522" i="5"/>
  <c r="N510" i="5"/>
  <c r="H45" i="5"/>
  <c r="L467" i="5"/>
  <c r="I467" i="5"/>
  <c r="F467" i="5"/>
  <c r="J352" i="5"/>
  <c r="P417" i="5"/>
  <c r="D266" i="5"/>
  <c r="N266" i="5"/>
  <c r="P266" i="5"/>
  <c r="E266" i="5"/>
  <c r="B475" i="5"/>
  <c r="H510" i="5"/>
  <c r="D503" i="5"/>
  <c r="M45" i="5"/>
  <c r="H84" i="5"/>
  <c r="K467" i="5"/>
  <c r="P467" i="5"/>
  <c r="J467" i="5"/>
  <c r="M352" i="5"/>
  <c r="H352" i="5"/>
  <c r="I417" i="5"/>
  <c r="E417" i="5"/>
  <c r="K266" i="5"/>
  <c r="K475" i="5"/>
  <c r="N45" i="5"/>
  <c r="J84" i="5"/>
  <c r="C467" i="5"/>
  <c r="K352" i="5"/>
  <c r="F65" i="5"/>
  <c r="B417" i="5"/>
  <c r="C266" i="5"/>
  <c r="F266" i="5"/>
  <c r="J266" i="5"/>
  <c r="H475" i="5"/>
  <c r="G45" i="5"/>
  <c r="C45" i="5"/>
  <c r="L248" i="5"/>
  <c r="E84" i="5"/>
  <c r="N467" i="5"/>
  <c r="B352" i="5"/>
  <c r="C417" i="5"/>
  <c r="E467" i="5"/>
  <c r="O352" i="5"/>
  <c r="D352" i="5"/>
  <c r="P352" i="5"/>
  <c r="N417" i="5"/>
  <c r="O45" i="5"/>
  <c r="H266" i="5"/>
  <c r="O266" i="5"/>
  <c r="E475" i="5"/>
  <c r="F45" i="5"/>
  <c r="I45" i="5"/>
  <c r="G84" i="5"/>
  <c r="B467" i="5"/>
  <c r="J417" i="5"/>
  <c r="I352" i="5"/>
  <c r="P65" i="5"/>
  <c r="O417" i="5"/>
  <c r="K45" i="5"/>
  <c r="L45" i="5"/>
  <c r="C84" i="5"/>
  <c r="L417" i="5"/>
  <c r="M266" i="5"/>
  <c r="G352" i="5"/>
  <c r="F417" i="5"/>
  <c r="G266" i="5"/>
  <c r="D45" i="5"/>
  <c r="P45" i="5"/>
  <c r="B45" i="5"/>
  <c r="M84" i="5"/>
  <c r="M417" i="5"/>
  <c r="L266" i="5"/>
  <c r="E352" i="5"/>
  <c r="D417" i="5"/>
  <c r="B266" i="5"/>
  <c r="F397" i="5"/>
  <c r="M397" i="5"/>
  <c r="E333" i="5"/>
  <c r="G432" i="5"/>
  <c r="K163" i="5"/>
  <c r="L599" i="5"/>
  <c r="M599" i="5"/>
  <c r="C174" i="5"/>
  <c r="D392" i="5"/>
  <c r="K215" i="5"/>
  <c r="J432" i="5"/>
  <c r="D512" i="5"/>
  <c r="O512" i="5"/>
  <c r="P512" i="5"/>
  <c r="L512" i="5"/>
  <c r="K512" i="5"/>
  <c r="J512" i="5"/>
  <c r="I512" i="5"/>
  <c r="O432" i="5"/>
  <c r="B163" i="5"/>
  <c r="L163" i="5"/>
  <c r="H599" i="5"/>
  <c r="O599" i="5"/>
  <c r="G174" i="5"/>
  <c r="J428" i="5"/>
  <c r="E428" i="5"/>
  <c r="D215" i="5"/>
  <c r="L514" i="5"/>
  <c r="E432" i="5"/>
  <c r="D432" i="5"/>
  <c r="P599" i="5"/>
  <c r="E163" i="5"/>
  <c r="L174" i="5"/>
  <c r="C428" i="5"/>
  <c r="M428" i="5"/>
  <c r="G215" i="5"/>
  <c r="N514" i="5"/>
  <c r="G310" i="5"/>
  <c r="D71" i="5"/>
  <c r="I163" i="5"/>
  <c r="C163" i="5"/>
  <c r="F514" i="5"/>
  <c r="M432" i="5"/>
  <c r="D4" i="5"/>
  <c r="F599" i="5"/>
  <c r="C599" i="5"/>
  <c r="L428" i="5"/>
  <c r="I215" i="5"/>
  <c r="J514" i="5"/>
  <c r="P514" i="5"/>
  <c r="J163" i="5"/>
  <c r="I432" i="5"/>
  <c r="G163" i="5"/>
  <c r="B599" i="5"/>
  <c r="D599" i="5"/>
  <c r="I392" i="5"/>
  <c r="O428" i="5"/>
  <c r="J259" i="5"/>
  <c r="O514" i="5"/>
  <c r="O467" i="5"/>
  <c r="P432" i="5"/>
  <c r="P163" i="5"/>
  <c r="N163" i="5"/>
  <c r="K599" i="5"/>
  <c r="I599" i="5"/>
  <c r="P428" i="5"/>
  <c r="F428" i="5"/>
  <c r="F215" i="5"/>
  <c r="O163" i="5"/>
  <c r="M587" i="5"/>
  <c r="O587" i="5"/>
  <c r="E587" i="5"/>
  <c r="C432" i="5"/>
  <c r="E599" i="5"/>
  <c r="G599" i="5"/>
  <c r="G503" i="5"/>
  <c r="F77" i="5"/>
  <c r="E503" i="5"/>
  <c r="P503" i="5"/>
  <c r="H329" i="5"/>
  <c r="J329" i="5"/>
  <c r="E341" i="5"/>
  <c r="O245" i="5"/>
  <c r="N245" i="5"/>
  <c r="N320" i="5"/>
  <c r="G344" i="5"/>
  <c r="I389" i="5"/>
  <c r="D344" i="5"/>
  <c r="I320" i="5"/>
  <c r="B506" i="5"/>
  <c r="N506" i="5"/>
  <c r="F506" i="5"/>
  <c r="M245" i="5"/>
  <c r="I220" i="5"/>
  <c r="B150" i="5"/>
  <c r="L219" i="5"/>
  <c r="E219" i="5"/>
  <c r="K343" i="5"/>
  <c r="E343" i="5"/>
  <c r="G397" i="5"/>
  <c r="H503" i="5"/>
  <c r="K503" i="5"/>
  <c r="J517" i="5"/>
  <c r="L341" i="5"/>
  <c r="D245" i="5"/>
  <c r="L245" i="5"/>
  <c r="E245" i="5"/>
  <c r="G320" i="5"/>
  <c r="L344" i="5"/>
  <c r="C503" i="5"/>
  <c r="K344" i="5"/>
  <c r="P403" i="5"/>
  <c r="B403" i="5"/>
  <c r="I506" i="5"/>
  <c r="G245" i="5"/>
  <c r="L329" i="5"/>
  <c r="I219" i="5"/>
  <c r="L264" i="5"/>
  <c r="I397" i="5"/>
  <c r="C397" i="5"/>
  <c r="D264" i="5"/>
  <c r="E264" i="5"/>
  <c r="J397" i="5"/>
  <c r="I503" i="5"/>
  <c r="B341" i="5"/>
  <c r="H245" i="5"/>
  <c r="C320" i="5"/>
  <c r="I329" i="5"/>
  <c r="B344" i="5"/>
  <c r="L420" i="5"/>
  <c r="M403" i="5"/>
  <c r="I420" i="5"/>
  <c r="J341" i="5"/>
  <c r="F245" i="5"/>
  <c r="N329" i="5"/>
  <c r="M219" i="5"/>
  <c r="N397" i="5"/>
  <c r="K397" i="5"/>
  <c r="L80" i="5"/>
  <c r="M344" i="5"/>
  <c r="M329" i="5"/>
  <c r="N344" i="5"/>
  <c r="N420" i="5"/>
  <c r="I403" i="5"/>
  <c r="K245" i="5"/>
  <c r="H136" i="5"/>
  <c r="B432" i="5"/>
  <c r="G259" i="5"/>
  <c r="E514" i="5"/>
  <c r="F219" i="5"/>
  <c r="B219" i="5"/>
  <c r="D219" i="5"/>
  <c r="P219" i="5"/>
  <c r="C277" i="5"/>
  <c r="D277" i="5"/>
  <c r="M277" i="5"/>
  <c r="E397" i="5"/>
  <c r="H397" i="5"/>
  <c r="O506" i="5"/>
  <c r="M68" i="5"/>
  <c r="C80" i="5"/>
  <c r="J503" i="5"/>
  <c r="P245" i="5"/>
  <c r="C344" i="5"/>
  <c r="D403" i="5"/>
  <c r="G403" i="5"/>
  <c r="O220" i="5"/>
  <c r="K136" i="5"/>
  <c r="L432" i="5"/>
  <c r="L397" i="5"/>
  <c r="P397" i="5"/>
  <c r="K264" i="5"/>
  <c r="L506" i="5"/>
  <c r="O68" i="5"/>
  <c r="P80" i="5"/>
  <c r="N503" i="5"/>
  <c r="M503" i="5"/>
  <c r="I245" i="5"/>
  <c r="J245" i="5"/>
  <c r="I344" i="5"/>
  <c r="N403" i="5"/>
  <c r="H403" i="5"/>
  <c r="M506" i="5"/>
  <c r="G506" i="5"/>
  <c r="G220" i="5"/>
  <c r="K219" i="5"/>
  <c r="C219" i="5"/>
  <c r="J219" i="5"/>
  <c r="B397" i="5"/>
  <c r="D397" i="5"/>
  <c r="B264" i="5"/>
  <c r="P506" i="5"/>
  <c r="B68" i="5"/>
  <c r="E80" i="5"/>
  <c r="B503" i="5"/>
  <c r="J344" i="5"/>
  <c r="B320" i="5"/>
  <c r="E344" i="5"/>
  <c r="C403" i="5"/>
  <c r="D341" i="5"/>
  <c r="M320" i="5"/>
  <c r="P220" i="5"/>
  <c r="F71" i="5"/>
  <c r="O219" i="5"/>
  <c r="G219" i="5"/>
  <c r="C141" i="5"/>
  <c r="J141" i="5"/>
  <c r="O23" i="5"/>
  <c r="K23" i="5"/>
  <c r="N23" i="5"/>
  <c r="I325" i="5"/>
  <c r="F23" i="5"/>
  <c r="N343" i="5"/>
  <c r="P343" i="5"/>
  <c r="B343" i="5"/>
  <c r="P339" i="5"/>
  <c r="P23" i="5"/>
  <c r="I23" i="5"/>
  <c r="L141" i="5"/>
  <c r="G23" i="5"/>
  <c r="E23" i="5"/>
  <c r="J23" i="5"/>
  <c r="J325" i="5"/>
  <c r="K15" i="5"/>
  <c r="O15" i="5"/>
  <c r="L15" i="5"/>
  <c r="B15" i="5"/>
  <c r="F15" i="5"/>
  <c r="H15" i="5"/>
  <c r="N15" i="5"/>
  <c r="G15" i="5"/>
  <c r="I15" i="5"/>
  <c r="E15" i="5"/>
  <c r="J15" i="5"/>
  <c r="N357" i="5"/>
  <c r="K328" i="5"/>
  <c r="F328" i="5"/>
  <c r="N328" i="5"/>
  <c r="O265" i="5"/>
  <c r="E265" i="5"/>
  <c r="I265" i="5"/>
  <c r="D357" i="5"/>
  <c r="E357" i="5"/>
  <c r="J70" i="5"/>
  <c r="P70" i="5"/>
  <c r="B70" i="5"/>
  <c r="M70" i="5"/>
  <c r="H70" i="5"/>
  <c r="C70" i="5"/>
  <c r="E70" i="5"/>
  <c r="L70" i="5"/>
  <c r="F70" i="5"/>
  <c r="K70" i="5"/>
  <c r="D70" i="5"/>
  <c r="G70" i="5"/>
  <c r="N70" i="5"/>
  <c r="O70" i="5"/>
  <c r="I70" i="5"/>
  <c r="P357" i="5"/>
  <c r="F84" i="5"/>
  <c r="B136" i="5"/>
  <c r="N84" i="5"/>
  <c r="E136" i="5"/>
  <c r="N576" i="5"/>
  <c r="L576" i="5"/>
  <c r="B576" i="5"/>
  <c r="G89" i="5"/>
  <c r="D89" i="5"/>
  <c r="B521" i="5"/>
  <c r="H528" i="5"/>
  <c r="D436" i="5"/>
  <c r="N596" i="5"/>
  <c r="P340" i="5"/>
  <c r="D521" i="5"/>
  <c r="F582" i="5"/>
  <c r="G576" i="5"/>
  <c r="N473" i="5"/>
  <c r="K576" i="5"/>
  <c r="N530" i="5"/>
  <c r="H482" i="5"/>
  <c r="C591" i="5"/>
  <c r="M591" i="5"/>
  <c r="G482" i="5"/>
  <c r="P329" i="5"/>
  <c r="O329" i="5"/>
  <c r="F329" i="5"/>
  <c r="E329" i="5"/>
  <c r="G329" i="5"/>
  <c r="D329" i="5"/>
  <c r="C329" i="5"/>
  <c r="B329" i="5"/>
  <c r="B175" i="5"/>
  <c r="L89" i="5"/>
  <c r="C89" i="5"/>
  <c r="N304" i="5"/>
  <c r="J521" i="5"/>
  <c r="L340" i="5"/>
  <c r="C429" i="5"/>
  <c r="K436" i="5"/>
  <c r="K528" i="5"/>
  <c r="H436" i="5"/>
  <c r="O596" i="5"/>
  <c r="K596" i="5"/>
  <c r="M162" i="5"/>
  <c r="N521" i="5"/>
  <c r="M430" i="5"/>
  <c r="L582" i="5"/>
  <c r="P582" i="5"/>
  <c r="G392" i="5"/>
  <c r="I582" i="5"/>
  <c r="H473" i="5"/>
  <c r="E528" i="5"/>
  <c r="M576" i="5"/>
  <c r="P591" i="5"/>
  <c r="C482" i="5"/>
  <c r="L482" i="5"/>
  <c r="J452" i="5"/>
  <c r="B452" i="5"/>
  <c r="N452" i="5"/>
  <c r="H452" i="5"/>
  <c r="E452" i="5"/>
  <c r="M452" i="5"/>
  <c r="I452" i="5"/>
  <c r="L452" i="5"/>
  <c r="F452" i="5"/>
  <c r="P452" i="5"/>
  <c r="C452" i="5"/>
  <c r="G452" i="5"/>
  <c r="D452" i="5"/>
  <c r="O503" i="5"/>
  <c r="F503" i="5"/>
  <c r="K89" i="5"/>
  <c r="F304" i="5"/>
  <c r="M521" i="5"/>
  <c r="D528" i="5"/>
  <c r="N436" i="5"/>
  <c r="C596" i="5"/>
  <c r="L591" i="5"/>
  <c r="F576" i="5"/>
  <c r="E473" i="5"/>
  <c r="P576" i="5"/>
  <c r="M582" i="5"/>
  <c r="D473" i="5"/>
  <c r="O582" i="5"/>
  <c r="F392" i="5"/>
  <c r="G473" i="5"/>
  <c r="N392" i="5"/>
  <c r="B582" i="5"/>
  <c r="J530" i="5"/>
  <c r="I473" i="5"/>
  <c r="I528" i="5"/>
  <c r="E403" i="5"/>
  <c r="F465" i="5"/>
  <c r="G591" i="5"/>
  <c r="K482" i="5"/>
  <c r="J482" i="5"/>
  <c r="M89" i="5"/>
  <c r="C304" i="5"/>
  <c r="L436" i="5"/>
  <c r="C436" i="5"/>
  <c r="L528" i="5"/>
  <c r="I436" i="5"/>
  <c r="M596" i="5"/>
  <c r="P596" i="5"/>
  <c r="E521" i="5"/>
  <c r="O576" i="5"/>
  <c r="L473" i="5"/>
  <c r="N582" i="5"/>
  <c r="J392" i="5"/>
  <c r="J576" i="5"/>
  <c r="H530" i="5"/>
  <c r="O530" i="5"/>
  <c r="J528" i="5"/>
  <c r="I482" i="5"/>
  <c r="I591" i="5"/>
  <c r="P482" i="5"/>
  <c r="F482" i="5"/>
  <c r="P138" i="5"/>
  <c r="C138" i="5"/>
  <c r="I89" i="5"/>
  <c r="O89" i="5"/>
  <c r="O304" i="5"/>
  <c r="M436" i="5"/>
  <c r="J436" i="5"/>
  <c r="D429" i="5"/>
  <c r="C528" i="5"/>
  <c r="O436" i="5"/>
  <c r="B436" i="5"/>
  <c r="E596" i="5"/>
  <c r="J596" i="5"/>
  <c r="P521" i="5"/>
  <c r="L392" i="5"/>
  <c r="F473" i="5"/>
  <c r="O473" i="5"/>
  <c r="H576" i="5"/>
  <c r="M473" i="5"/>
  <c r="B530" i="5"/>
  <c r="E530" i="5"/>
  <c r="P528" i="5"/>
  <c r="E591" i="5"/>
  <c r="M482" i="5"/>
  <c r="B89" i="5"/>
  <c r="P89" i="5"/>
  <c r="I304" i="5"/>
  <c r="O528" i="5"/>
  <c r="N528" i="5"/>
  <c r="D596" i="5"/>
  <c r="I521" i="5"/>
  <c r="C392" i="5"/>
  <c r="H392" i="5"/>
  <c r="B473" i="5"/>
  <c r="C473" i="5"/>
  <c r="D582" i="5"/>
  <c r="P392" i="5"/>
  <c r="G530" i="5"/>
  <c r="G528" i="5"/>
  <c r="K591" i="5"/>
  <c r="E482" i="5"/>
  <c r="K25" i="5"/>
  <c r="O25" i="5"/>
  <c r="B25" i="5"/>
  <c r="F25" i="5"/>
  <c r="L25" i="5"/>
  <c r="D25" i="5"/>
  <c r="P25" i="5"/>
  <c r="I25" i="5"/>
  <c r="E25" i="5"/>
  <c r="N25" i="5"/>
  <c r="C25" i="5"/>
  <c r="M25" i="5"/>
  <c r="C414" i="5"/>
  <c r="K414" i="5"/>
  <c r="H89" i="5"/>
  <c r="J89" i="5"/>
  <c r="H521" i="5"/>
  <c r="F436" i="5"/>
  <c r="M528" i="5"/>
  <c r="F596" i="5"/>
  <c r="M392" i="5"/>
  <c r="C582" i="5"/>
  <c r="O392" i="5"/>
  <c r="D576" i="5"/>
  <c r="E576" i="5"/>
  <c r="J582" i="5"/>
  <c r="H582" i="5"/>
  <c r="O482" i="5"/>
  <c r="D482" i="5"/>
  <c r="K304" i="5"/>
  <c r="G418" i="5"/>
  <c r="I418" i="5"/>
  <c r="I234" i="5"/>
  <c r="H304" i="5"/>
  <c r="L304" i="5"/>
  <c r="D228" i="5"/>
  <c r="G439" i="5"/>
  <c r="D9" i="5"/>
  <c r="M304" i="5"/>
  <c r="L228" i="5"/>
  <c r="K234" i="5"/>
  <c r="G9" i="5"/>
  <c r="I596" i="5"/>
  <c r="D304" i="5"/>
  <c r="L234" i="5"/>
  <c r="I9" i="5"/>
  <c r="B9" i="5"/>
  <c r="P9" i="5"/>
  <c r="H596" i="5"/>
  <c r="E304" i="5"/>
  <c r="E9" i="5"/>
  <c r="F9" i="5"/>
  <c r="J9" i="5"/>
  <c r="L596" i="5"/>
  <c r="P304" i="5"/>
  <c r="P234" i="5"/>
  <c r="N9" i="5"/>
  <c r="J304" i="5"/>
  <c r="B304" i="5"/>
  <c r="D98" i="5"/>
  <c r="L135" i="5"/>
  <c r="L9" i="5"/>
  <c r="B439" i="5"/>
  <c r="J340" i="5"/>
  <c r="O340" i="5"/>
  <c r="E307" i="5"/>
  <c r="D584" i="5"/>
  <c r="E425" i="5"/>
  <c r="H488" i="5"/>
  <c r="P465" i="5"/>
  <c r="E150" i="5"/>
  <c r="N150" i="5"/>
  <c r="J425" i="5"/>
  <c r="M425" i="5"/>
  <c r="C562" i="5"/>
  <c r="P255" i="5"/>
  <c r="M255" i="5"/>
  <c r="B255" i="5"/>
  <c r="G255" i="5"/>
  <c r="M532" i="5"/>
  <c r="N532" i="5"/>
  <c r="P532" i="5"/>
  <c r="F532" i="5"/>
  <c r="J532" i="5"/>
  <c r="E532" i="5"/>
  <c r="D532" i="5"/>
  <c r="B532" i="5"/>
  <c r="G532" i="5"/>
  <c r="H532" i="5"/>
  <c r="L532" i="5"/>
  <c r="I532" i="5"/>
  <c r="C532" i="5"/>
  <c r="O532" i="5"/>
  <c r="K532" i="5"/>
  <c r="K434" i="5"/>
  <c r="B434" i="5"/>
  <c r="G434" i="5"/>
  <c r="N434" i="5"/>
  <c r="H201" i="5"/>
  <c r="F201" i="5"/>
  <c r="L201" i="5"/>
  <c r="I201" i="5"/>
  <c r="F264" i="5"/>
  <c r="O264" i="5"/>
  <c r="H522" i="5"/>
  <c r="J68" i="5"/>
  <c r="E68" i="5"/>
  <c r="F80" i="5"/>
  <c r="J80" i="5"/>
  <c r="O475" i="5"/>
  <c r="G180" i="5"/>
  <c r="P510" i="5"/>
  <c r="G231" i="5"/>
  <c r="E231" i="5"/>
  <c r="C434" i="5"/>
  <c r="I425" i="5"/>
  <c r="I373" i="5"/>
  <c r="I248" i="5"/>
  <c r="P341" i="5"/>
  <c r="K139" i="5"/>
  <c r="P502" i="5"/>
  <c r="O502" i="5"/>
  <c r="K373" i="5"/>
  <c r="G287" i="5"/>
  <c r="F287" i="5"/>
  <c r="O320" i="5"/>
  <c r="D191" i="5"/>
  <c r="G162" i="5"/>
  <c r="K94" i="5"/>
  <c r="O94" i="5"/>
  <c r="B340" i="5"/>
  <c r="F351" i="5"/>
  <c r="D307" i="5"/>
  <c r="K248" i="5"/>
  <c r="B429" i="5"/>
  <c r="N374" i="5"/>
  <c r="J374" i="5"/>
  <c r="K549" i="5"/>
  <c r="N584" i="5"/>
  <c r="J584" i="5"/>
  <c r="N439" i="5"/>
  <c r="D439" i="5"/>
  <c r="B34" i="5"/>
  <c r="D255" i="5"/>
  <c r="F270" i="5"/>
  <c r="D430" i="5"/>
  <c r="H439" i="5"/>
  <c r="P420" i="5"/>
  <c r="H174" i="5"/>
  <c r="K86" i="5"/>
  <c r="D488" i="5"/>
  <c r="G488" i="5"/>
  <c r="N430" i="5"/>
  <c r="E320" i="5"/>
  <c r="K220" i="5"/>
  <c r="E220" i="5"/>
  <c r="D270" i="5"/>
  <c r="J116" i="5"/>
  <c r="P270" i="5"/>
  <c r="C255" i="5"/>
  <c r="M465" i="5"/>
  <c r="O150" i="5"/>
  <c r="K150" i="5"/>
  <c r="G425" i="5"/>
  <c r="B425" i="5"/>
  <c r="B562" i="5"/>
  <c r="N201" i="5"/>
  <c r="J311" i="5"/>
  <c r="N311" i="5"/>
  <c r="M311" i="5"/>
  <c r="H311" i="5"/>
  <c r="N71" i="5"/>
  <c r="O71" i="5"/>
  <c r="E71" i="5"/>
  <c r="K71" i="5"/>
  <c r="J71" i="5"/>
  <c r="G71" i="5"/>
  <c r="P71" i="5"/>
  <c r="I292" i="5"/>
  <c r="K292" i="5"/>
  <c r="B428" i="5"/>
  <c r="N428" i="5"/>
  <c r="I428" i="5"/>
  <c r="B310" i="5"/>
  <c r="D310" i="5"/>
  <c r="N310" i="5"/>
  <c r="H310" i="5"/>
  <c r="C310" i="5"/>
  <c r="J310" i="5"/>
  <c r="K310" i="5"/>
  <c r="M310" i="5"/>
  <c r="F310" i="5"/>
  <c r="L310" i="5"/>
  <c r="I310" i="5"/>
  <c r="P310" i="5"/>
  <c r="E310" i="5"/>
  <c r="K404" i="5"/>
  <c r="P404" i="5"/>
  <c r="L404" i="5"/>
  <c r="N404" i="5"/>
  <c r="M404" i="5"/>
  <c r="O404" i="5"/>
  <c r="C404" i="5"/>
  <c r="I404" i="5"/>
  <c r="B404" i="5"/>
  <c r="J429" i="5"/>
  <c r="F549" i="5"/>
  <c r="G270" i="5"/>
  <c r="P264" i="5"/>
  <c r="N264" i="5"/>
  <c r="B124" i="5"/>
  <c r="G264" i="5"/>
  <c r="K273" i="5"/>
  <c r="O522" i="5"/>
  <c r="F68" i="5"/>
  <c r="C68" i="5"/>
  <c r="H80" i="5"/>
  <c r="K80" i="5"/>
  <c r="C475" i="5"/>
  <c r="I475" i="5"/>
  <c r="H196" i="5"/>
  <c r="L429" i="5"/>
  <c r="J180" i="5"/>
  <c r="J510" i="5"/>
  <c r="N231" i="5"/>
  <c r="C231" i="5"/>
  <c r="D465" i="5"/>
  <c r="D434" i="5"/>
  <c r="D373" i="5"/>
  <c r="B248" i="5"/>
  <c r="G341" i="5"/>
  <c r="G373" i="5"/>
  <c r="F502" i="5"/>
  <c r="B191" i="5"/>
  <c r="J162" i="5"/>
  <c r="I139" i="5"/>
  <c r="I94" i="5"/>
  <c r="H94" i="5"/>
  <c r="F94" i="5"/>
  <c r="G139" i="5"/>
  <c r="C340" i="5"/>
  <c r="B351" i="5"/>
  <c r="G248" i="5"/>
  <c r="P374" i="5"/>
  <c r="G374" i="5"/>
  <c r="L549" i="5"/>
  <c r="O584" i="5"/>
  <c r="M584" i="5"/>
  <c r="K34" i="5"/>
  <c r="J430" i="5"/>
  <c r="I34" i="5"/>
  <c r="J420" i="5"/>
  <c r="H255" i="5"/>
  <c r="F420" i="5"/>
  <c r="B488" i="5"/>
  <c r="D174" i="5"/>
  <c r="M34" i="5"/>
  <c r="E139" i="5"/>
  <c r="M220" i="5"/>
  <c r="J220" i="5"/>
  <c r="O116" i="5"/>
  <c r="H51" i="5"/>
  <c r="F250" i="5"/>
  <c r="I255" i="5"/>
  <c r="H465" i="5"/>
  <c r="D150" i="5"/>
  <c r="H150" i="5"/>
  <c r="D425" i="5"/>
  <c r="H425" i="5"/>
  <c r="K562" i="5"/>
  <c r="M201" i="5"/>
  <c r="E201" i="5"/>
  <c r="M283" i="5"/>
  <c r="I283" i="5"/>
  <c r="D283" i="5"/>
  <c r="L283" i="5"/>
  <c r="B283" i="5"/>
  <c r="P283" i="5"/>
  <c r="J283" i="5"/>
  <c r="C283" i="5"/>
  <c r="G283" i="5"/>
  <c r="K283" i="5"/>
  <c r="E283" i="5"/>
  <c r="N283" i="5"/>
  <c r="H283" i="5"/>
  <c r="F283" i="5"/>
  <c r="O283" i="5"/>
  <c r="O489" i="5"/>
  <c r="G489" i="5"/>
  <c r="F489" i="5"/>
  <c r="E489" i="5"/>
  <c r="P489" i="5"/>
  <c r="M489" i="5"/>
  <c r="J489" i="5"/>
  <c r="B489" i="5"/>
  <c r="D489" i="5"/>
  <c r="L489" i="5"/>
  <c r="H489" i="5"/>
  <c r="N489" i="5"/>
  <c r="C489" i="5"/>
  <c r="K489" i="5"/>
  <c r="I489" i="5"/>
  <c r="J401" i="5"/>
  <c r="N401" i="5"/>
  <c r="I401" i="5"/>
  <c r="O401" i="5"/>
  <c r="E401" i="5"/>
  <c r="H401" i="5"/>
  <c r="G401" i="5"/>
  <c r="L401" i="5"/>
  <c r="F401" i="5"/>
  <c r="M401" i="5"/>
  <c r="K401" i="5"/>
  <c r="B401" i="5"/>
  <c r="D401" i="5"/>
  <c r="C401" i="5"/>
  <c r="N61" i="5"/>
  <c r="J465" i="5"/>
  <c r="H248" i="5"/>
  <c r="I287" i="5"/>
  <c r="I162" i="5"/>
  <c r="C248" i="5"/>
  <c r="E584" i="5"/>
  <c r="L584" i="5"/>
  <c r="B270" i="5"/>
  <c r="F34" i="5"/>
  <c r="L488" i="5"/>
  <c r="F488" i="5"/>
  <c r="K425" i="5"/>
  <c r="J201" i="5"/>
  <c r="H595" i="5"/>
  <c r="I595" i="5"/>
  <c r="C595" i="5"/>
  <c r="K595" i="5"/>
  <c r="L595" i="5"/>
  <c r="J595" i="5"/>
  <c r="D595" i="5"/>
  <c r="N595" i="5"/>
  <c r="P595" i="5"/>
  <c r="M595" i="5"/>
  <c r="G595" i="5"/>
  <c r="E595" i="5"/>
  <c r="B595" i="5"/>
  <c r="K389" i="5"/>
  <c r="J389" i="5"/>
  <c r="C389" i="5"/>
  <c r="G389" i="5"/>
  <c r="F389" i="5"/>
  <c r="L389" i="5"/>
  <c r="E389" i="5"/>
  <c r="B389" i="5"/>
  <c r="N389" i="5"/>
  <c r="P320" i="5"/>
  <c r="L320" i="5"/>
  <c r="H567" i="5"/>
  <c r="D567" i="5"/>
  <c r="L567" i="5"/>
  <c r="I567" i="5"/>
  <c r="M567" i="5"/>
  <c r="C567" i="5"/>
  <c r="P567" i="5"/>
  <c r="B567" i="5"/>
  <c r="N567" i="5"/>
  <c r="G567" i="5"/>
  <c r="O567" i="5"/>
  <c r="F567" i="5"/>
  <c r="K567" i="5"/>
  <c r="E567" i="5"/>
  <c r="J567" i="5"/>
  <c r="O248" i="5"/>
  <c r="H373" i="5"/>
  <c r="N475" i="5"/>
  <c r="E248" i="5"/>
  <c r="D549" i="5"/>
  <c r="G191" i="5"/>
  <c r="N549" i="5"/>
  <c r="J34" i="5"/>
  <c r="O34" i="5"/>
  <c r="N51" i="5"/>
  <c r="F255" i="5"/>
  <c r="C465" i="5"/>
  <c r="K465" i="5"/>
  <c r="G150" i="5"/>
  <c r="F150" i="5"/>
  <c r="K201" i="5"/>
  <c r="C264" i="5"/>
  <c r="N522" i="5"/>
  <c r="N80" i="5"/>
  <c r="L475" i="5"/>
  <c r="G475" i="5"/>
  <c r="M421" i="5"/>
  <c r="F510" i="5"/>
  <c r="H231" i="5"/>
  <c r="J83" i="5"/>
  <c r="F429" i="5"/>
  <c r="I434" i="5"/>
  <c r="J178" i="5"/>
  <c r="K429" i="5"/>
  <c r="F139" i="5"/>
  <c r="F248" i="5"/>
  <c r="N248" i="5"/>
  <c r="N341" i="5"/>
  <c r="F341" i="5"/>
  <c r="M340" i="5"/>
  <c r="D320" i="5"/>
  <c r="D389" i="5"/>
  <c r="O139" i="5"/>
  <c r="L139" i="5"/>
  <c r="D94" i="5"/>
  <c r="J174" i="5"/>
  <c r="C351" i="5"/>
  <c r="L510" i="5"/>
  <c r="I374" i="5"/>
  <c r="O549" i="5"/>
  <c r="F584" i="5"/>
  <c r="P34" i="5"/>
  <c r="E420" i="5"/>
  <c r="J255" i="5"/>
  <c r="E430" i="5"/>
  <c r="G34" i="5"/>
  <c r="F430" i="5"/>
  <c r="N34" i="5"/>
  <c r="E373" i="5"/>
  <c r="G430" i="5"/>
  <c r="C34" i="5"/>
  <c r="F174" i="5"/>
  <c r="M174" i="5"/>
  <c r="B430" i="5"/>
  <c r="P174" i="5"/>
  <c r="I488" i="5"/>
  <c r="H341" i="5"/>
  <c r="N220" i="5"/>
  <c r="B220" i="5"/>
  <c r="L51" i="5"/>
  <c r="E255" i="5"/>
  <c r="G465" i="5"/>
  <c r="P150" i="5"/>
  <c r="O425" i="5"/>
  <c r="E374" i="5"/>
  <c r="P562" i="5"/>
  <c r="B201" i="5"/>
  <c r="G201" i="5"/>
  <c r="H44" i="5"/>
  <c r="L44" i="5"/>
  <c r="J44" i="5"/>
  <c r="E44" i="5"/>
  <c r="D44" i="5"/>
  <c r="F44" i="5"/>
  <c r="M44" i="5"/>
  <c r="I44" i="5"/>
  <c r="B44" i="5"/>
  <c r="K44" i="5"/>
  <c r="P44" i="5"/>
  <c r="N44" i="5"/>
  <c r="G44" i="5"/>
  <c r="C44" i="5"/>
  <c r="O44" i="5"/>
  <c r="H204" i="5"/>
  <c r="C204" i="5"/>
  <c r="K204" i="5"/>
  <c r="F204" i="5"/>
  <c r="M204" i="5"/>
  <c r="D204" i="5"/>
  <c r="N204" i="5"/>
  <c r="I204" i="5"/>
  <c r="B204" i="5"/>
  <c r="O204" i="5"/>
  <c r="L204" i="5"/>
  <c r="P204" i="5"/>
  <c r="E204" i="5"/>
  <c r="J204" i="5"/>
  <c r="G204" i="5"/>
  <c r="G193" i="5"/>
  <c r="O193" i="5"/>
  <c r="H193" i="5"/>
  <c r="D193" i="5"/>
  <c r="N193" i="5"/>
  <c r="F193" i="5"/>
  <c r="L193" i="5"/>
  <c r="B193" i="5"/>
  <c r="C193" i="5"/>
  <c r="P193" i="5"/>
  <c r="I193" i="5"/>
  <c r="E193" i="5"/>
  <c r="G124" i="5"/>
  <c r="F300" i="5"/>
  <c r="J488" i="5"/>
  <c r="J264" i="5"/>
  <c r="L124" i="5"/>
  <c r="I351" i="5"/>
  <c r="B522" i="5"/>
  <c r="G549" i="5"/>
  <c r="P68" i="5"/>
  <c r="L68" i="5"/>
  <c r="G80" i="5"/>
  <c r="B80" i="5"/>
  <c r="J475" i="5"/>
  <c r="D475" i="5"/>
  <c r="P429" i="5"/>
  <c r="F595" i="5"/>
  <c r="E510" i="5"/>
  <c r="K231" i="5"/>
  <c r="P584" i="5"/>
  <c r="O434" i="5"/>
  <c r="O429" i="5"/>
  <c r="M429" i="5"/>
  <c r="P248" i="5"/>
  <c r="D248" i="5"/>
  <c r="K341" i="5"/>
  <c r="C341" i="5"/>
  <c r="L373" i="5"/>
  <c r="K193" i="5"/>
  <c r="H320" i="5"/>
  <c r="H389" i="5"/>
  <c r="M94" i="5"/>
  <c r="N139" i="5"/>
  <c r="I174" i="5"/>
  <c r="P351" i="5"/>
  <c r="N351" i="5"/>
  <c r="B510" i="5"/>
  <c r="D374" i="5"/>
  <c r="M374" i="5"/>
  <c r="C549" i="5"/>
  <c r="B584" i="5"/>
  <c r="K430" i="5"/>
  <c r="O420" i="5"/>
  <c r="D34" i="5"/>
  <c r="E174" i="5"/>
  <c r="C430" i="5"/>
  <c r="L34" i="5"/>
  <c r="O488" i="5"/>
  <c r="H584" i="5"/>
  <c r="N174" i="5"/>
  <c r="M488" i="5"/>
  <c r="F220" i="5"/>
  <c r="D220" i="5"/>
  <c r="I270" i="5"/>
  <c r="C270" i="5"/>
  <c r="L465" i="5"/>
  <c r="C150" i="5"/>
  <c r="C425" i="5"/>
  <c r="C374" i="5"/>
  <c r="D201" i="5"/>
  <c r="I514" i="5"/>
  <c r="D514" i="5"/>
  <c r="G514" i="5"/>
  <c r="H514" i="5"/>
  <c r="M514" i="5"/>
  <c r="C514" i="5"/>
  <c r="O215" i="5"/>
  <c r="H215" i="5"/>
  <c r="E215" i="5"/>
  <c r="M215" i="5"/>
  <c r="N215" i="5"/>
  <c r="C215" i="5"/>
  <c r="P215" i="5"/>
  <c r="B215" i="5"/>
  <c r="F169" i="5"/>
  <c r="M169" i="5"/>
  <c r="D169" i="5"/>
  <c r="I169" i="5"/>
  <c r="C169" i="5"/>
  <c r="G169" i="5"/>
  <c r="K169" i="5"/>
  <c r="N169" i="5"/>
  <c r="H169" i="5"/>
  <c r="L169" i="5"/>
  <c r="J169" i="5"/>
  <c r="B169" i="5"/>
  <c r="M535" i="5"/>
  <c r="N535" i="5"/>
  <c r="I535" i="5"/>
  <c r="D535" i="5"/>
  <c r="J323" i="5"/>
  <c r="P323" i="5"/>
  <c r="C323" i="5"/>
  <c r="G323" i="5"/>
  <c r="K323" i="5"/>
  <c r="C21" i="5"/>
  <c r="D21" i="5"/>
  <c r="I21" i="5"/>
  <c r="E21" i="5"/>
  <c r="P21" i="5"/>
  <c r="M562" i="5"/>
  <c r="F562" i="5"/>
  <c r="N562" i="5"/>
  <c r="E562" i="5"/>
  <c r="O562" i="5"/>
  <c r="J562" i="5"/>
  <c r="I562" i="5"/>
  <c r="D562" i="5"/>
  <c r="G562" i="5"/>
  <c r="I340" i="5"/>
  <c r="I429" i="5"/>
  <c r="L94" i="5"/>
  <c r="P94" i="5"/>
  <c r="C94" i="5"/>
  <c r="E124" i="5"/>
  <c r="P475" i="5"/>
  <c r="E429" i="5"/>
  <c r="F340" i="5"/>
  <c r="E34" i="5"/>
  <c r="C488" i="5"/>
  <c r="B174" i="5"/>
  <c r="L562" i="5"/>
  <c r="D68" i="5"/>
  <c r="H68" i="5"/>
  <c r="G195" i="5"/>
  <c r="B549" i="5"/>
  <c r="I68" i="5"/>
  <c r="O80" i="5"/>
  <c r="D80" i="5"/>
  <c r="M475" i="5"/>
  <c r="K340" i="5"/>
  <c r="F8" i="5"/>
  <c r="G429" i="5"/>
  <c r="O595" i="5"/>
  <c r="G510" i="5"/>
  <c r="G584" i="5"/>
  <c r="N429" i="5"/>
  <c r="H434" i="5"/>
  <c r="M248" i="5"/>
  <c r="M341" i="5"/>
  <c r="J502" i="5"/>
  <c r="L502" i="5"/>
  <c r="N340" i="5"/>
  <c r="G502" i="5"/>
  <c r="J193" i="5"/>
  <c r="F320" i="5"/>
  <c r="M389" i="5"/>
  <c r="B139" i="5"/>
  <c r="J320" i="5"/>
  <c r="K174" i="5"/>
  <c r="F434" i="5"/>
  <c r="O351" i="5"/>
  <c r="B374" i="5"/>
  <c r="K584" i="5"/>
  <c r="K255" i="5"/>
  <c r="O430" i="5"/>
  <c r="J439" i="5"/>
  <c r="O255" i="5"/>
  <c r="O439" i="5"/>
  <c r="H220" i="5"/>
  <c r="C51" i="5"/>
  <c r="K116" i="5"/>
  <c r="L270" i="5"/>
  <c r="L425" i="5"/>
  <c r="C201" i="5"/>
  <c r="O464" i="5"/>
  <c r="G464" i="5"/>
  <c r="I207" i="5"/>
  <c r="M207" i="5"/>
  <c r="K207" i="5"/>
  <c r="G207" i="5"/>
  <c r="D207" i="5"/>
  <c r="E207" i="5"/>
  <c r="H207" i="5"/>
  <c r="C207" i="5"/>
  <c r="J207" i="5"/>
  <c r="B207" i="5"/>
  <c r="L207" i="5"/>
  <c r="P207" i="5"/>
  <c r="N207" i="5"/>
  <c r="F207" i="5"/>
  <c r="O207" i="5"/>
  <c r="C390" i="5"/>
  <c r="F390" i="5"/>
  <c r="H390" i="5"/>
  <c r="K390" i="5"/>
  <c r="P390" i="5"/>
  <c r="I390" i="5"/>
  <c r="B390" i="5"/>
  <c r="E390" i="5"/>
  <c r="D390" i="5"/>
  <c r="L390" i="5"/>
  <c r="N390" i="5"/>
  <c r="G582" i="5"/>
  <c r="B273" i="5"/>
  <c r="D583" i="5"/>
  <c r="L583" i="5"/>
  <c r="E583" i="5"/>
  <c r="C98" i="5"/>
  <c r="B135" i="5"/>
  <c r="K84" i="5"/>
  <c r="O84" i="5"/>
  <c r="N364" i="5"/>
  <c r="O364" i="5"/>
  <c r="O104" i="5"/>
  <c r="C104" i="5"/>
  <c r="N104" i="5"/>
  <c r="F583" i="5"/>
  <c r="O583" i="5"/>
  <c r="N98" i="5"/>
  <c r="F98" i="5"/>
  <c r="J135" i="5"/>
  <c r="B84" i="5"/>
  <c r="D86" i="5"/>
  <c r="I583" i="5"/>
  <c r="I98" i="5"/>
  <c r="E98" i="5"/>
  <c r="H135" i="5"/>
  <c r="P135" i="5"/>
  <c r="G98" i="5"/>
  <c r="E185" i="5"/>
  <c r="G86" i="5"/>
  <c r="P86" i="5"/>
  <c r="I86" i="5"/>
  <c r="K104" i="5"/>
  <c r="M583" i="5"/>
  <c r="O178" i="5"/>
  <c r="J98" i="5"/>
  <c r="O135" i="5"/>
  <c r="F135" i="5"/>
  <c r="O408" i="5"/>
  <c r="L84" i="5"/>
  <c r="I84" i="5"/>
  <c r="J364" i="5"/>
  <c r="I364" i="5"/>
  <c r="K479" i="5"/>
  <c r="E86" i="5"/>
  <c r="C86" i="5"/>
  <c r="O86" i="5"/>
  <c r="H86" i="5"/>
  <c r="B104" i="5"/>
  <c r="F104" i="5"/>
  <c r="B583" i="5"/>
  <c r="D178" i="5"/>
  <c r="L98" i="5"/>
  <c r="G135" i="5"/>
  <c r="N135" i="5"/>
  <c r="P98" i="5"/>
  <c r="L86" i="5"/>
  <c r="B86" i="5"/>
  <c r="E178" i="5"/>
  <c r="D104" i="5"/>
  <c r="G583" i="5"/>
  <c r="B77" i="5"/>
  <c r="P178" i="5"/>
  <c r="O98" i="5"/>
  <c r="M135" i="5"/>
  <c r="I135" i="5"/>
  <c r="D84" i="5"/>
  <c r="B364" i="5"/>
  <c r="B487" i="5"/>
  <c r="J104" i="5"/>
  <c r="H583" i="5"/>
  <c r="P583" i="5"/>
  <c r="B178" i="5"/>
  <c r="B98" i="5"/>
  <c r="O400" i="5"/>
  <c r="J400" i="5"/>
  <c r="E400" i="5"/>
  <c r="F108" i="5"/>
  <c r="N108" i="5"/>
  <c r="B479" i="5"/>
  <c r="G175" i="5"/>
  <c r="F197" i="5"/>
  <c r="P197" i="5"/>
  <c r="K108" i="5"/>
  <c r="I439" i="5"/>
  <c r="F439" i="5"/>
  <c r="P439" i="5"/>
  <c r="L439" i="5"/>
  <c r="M439" i="5"/>
  <c r="C439" i="5"/>
  <c r="G316" i="5"/>
  <c r="K316" i="5"/>
  <c r="M316" i="5"/>
  <c r="F316" i="5"/>
  <c r="O316" i="5"/>
  <c r="I316" i="5"/>
  <c r="C316" i="5"/>
  <c r="B316" i="5"/>
  <c r="E316" i="5"/>
  <c r="H316" i="5"/>
  <c r="N316" i="5"/>
  <c r="P316" i="5"/>
  <c r="J316" i="5"/>
  <c r="D316" i="5"/>
  <c r="L316" i="5"/>
  <c r="O510" i="5"/>
  <c r="C510" i="5"/>
  <c r="K510" i="5"/>
  <c r="D510" i="5"/>
  <c r="P128" i="5"/>
  <c r="O128" i="5"/>
  <c r="H128" i="5"/>
  <c r="E128" i="5"/>
  <c r="K128" i="5"/>
  <c r="N128" i="5"/>
  <c r="F128" i="5"/>
  <c r="G128" i="5"/>
  <c r="D128" i="5"/>
  <c r="B128" i="5"/>
  <c r="J128" i="5"/>
  <c r="L128" i="5"/>
  <c r="D351" i="5"/>
  <c r="J351" i="5"/>
  <c r="M420" i="5"/>
  <c r="K420" i="5"/>
  <c r="D420" i="5"/>
  <c r="B420" i="5"/>
  <c r="C420" i="5"/>
  <c r="H420" i="5"/>
  <c r="N479" i="5"/>
  <c r="D175" i="5"/>
  <c r="K197" i="5"/>
  <c r="G479" i="5"/>
  <c r="C108" i="5"/>
  <c r="M400" i="5"/>
  <c r="I400" i="5"/>
  <c r="K400" i="5"/>
  <c r="L410" i="5"/>
  <c r="M410" i="5"/>
  <c r="E410" i="5"/>
  <c r="F410" i="5"/>
  <c r="P410" i="5"/>
  <c r="H410" i="5"/>
  <c r="G410" i="5"/>
  <c r="C410" i="5"/>
  <c r="B410" i="5"/>
  <c r="D410" i="5"/>
  <c r="J410" i="5"/>
  <c r="I410" i="5"/>
  <c r="N410" i="5"/>
  <c r="O410" i="5"/>
  <c r="K410" i="5"/>
  <c r="E506" i="5"/>
  <c r="D506" i="5"/>
  <c r="H506" i="5"/>
  <c r="G105" i="5"/>
  <c r="P105" i="5"/>
  <c r="K105" i="5"/>
  <c r="D105" i="5"/>
  <c r="F105" i="5"/>
  <c r="M105" i="5"/>
  <c r="H105" i="5"/>
  <c r="O105" i="5"/>
  <c r="C105" i="5"/>
  <c r="J105" i="5"/>
  <c r="B105" i="5"/>
  <c r="N105" i="5"/>
  <c r="L105" i="5"/>
  <c r="E105" i="5"/>
  <c r="I105" i="5"/>
  <c r="I487" i="5"/>
  <c r="M487" i="5"/>
  <c r="G487" i="5"/>
  <c r="N487" i="5"/>
  <c r="K487" i="5"/>
  <c r="H487" i="5"/>
  <c r="D487" i="5"/>
  <c r="L487" i="5"/>
  <c r="M479" i="5"/>
  <c r="H175" i="5"/>
  <c r="F175" i="5"/>
  <c r="E197" i="5"/>
  <c r="H479" i="5"/>
  <c r="O487" i="5"/>
  <c r="G108" i="5"/>
  <c r="L400" i="5"/>
  <c r="D400" i="5"/>
  <c r="F400" i="5"/>
  <c r="B400" i="5"/>
  <c r="B108" i="5"/>
  <c r="E301" i="5"/>
  <c r="L301" i="5"/>
  <c r="O301" i="5"/>
  <c r="N301" i="5"/>
  <c r="D301" i="5"/>
  <c r="I301" i="5"/>
  <c r="J301" i="5"/>
  <c r="G301" i="5"/>
  <c r="H301" i="5"/>
  <c r="B301" i="5"/>
  <c r="K301" i="5"/>
  <c r="F301" i="5"/>
  <c r="C301" i="5"/>
  <c r="M301" i="5"/>
  <c r="P301" i="5"/>
  <c r="O591" i="5"/>
  <c r="N591" i="5"/>
  <c r="H591" i="5"/>
  <c r="P530" i="5"/>
  <c r="D530" i="5"/>
  <c r="K530" i="5"/>
  <c r="F530" i="5"/>
  <c r="L530" i="5"/>
  <c r="M530" i="5"/>
  <c r="K392" i="5"/>
  <c r="E392" i="5"/>
  <c r="L333" i="5"/>
  <c r="I333" i="5"/>
  <c r="P333" i="5"/>
  <c r="G333" i="5"/>
  <c r="K333" i="5"/>
  <c r="N333" i="5"/>
  <c r="J333" i="5"/>
  <c r="C333" i="5"/>
  <c r="M333" i="5"/>
  <c r="O333" i="5"/>
  <c r="H333" i="5"/>
  <c r="F333" i="5"/>
  <c r="E125" i="5"/>
  <c r="I125" i="5"/>
  <c r="F125" i="5"/>
  <c r="P125" i="5"/>
  <c r="L125" i="5"/>
  <c r="M125" i="5"/>
  <c r="N125" i="5"/>
  <c r="B125" i="5"/>
  <c r="G125" i="5"/>
  <c r="D125" i="5"/>
  <c r="H125" i="5"/>
  <c r="J125" i="5"/>
  <c r="O125" i="5"/>
  <c r="C125" i="5"/>
  <c r="K125" i="5"/>
  <c r="P60" i="5"/>
  <c r="J60" i="5"/>
  <c r="I60" i="5"/>
  <c r="N60" i="5"/>
  <c r="L60" i="5"/>
  <c r="E60" i="5"/>
  <c r="M60" i="5"/>
  <c r="B60" i="5"/>
  <c r="H60" i="5"/>
  <c r="D537" i="5"/>
  <c r="L537" i="5"/>
  <c r="I537" i="5"/>
  <c r="K537" i="5"/>
  <c r="P537" i="5"/>
  <c r="G537" i="5"/>
  <c r="N537" i="5"/>
  <c r="E537" i="5"/>
  <c r="O537" i="5"/>
  <c r="M537" i="5"/>
  <c r="B537" i="5"/>
  <c r="J537" i="5"/>
  <c r="H537" i="5"/>
  <c r="B555" i="5"/>
  <c r="M555" i="5"/>
  <c r="J555" i="5"/>
  <c r="I555" i="5"/>
  <c r="E555" i="5"/>
  <c r="D555" i="5"/>
  <c r="L555" i="5"/>
  <c r="H555" i="5"/>
  <c r="K555" i="5"/>
  <c r="N555" i="5"/>
  <c r="O555" i="5"/>
  <c r="P555" i="5"/>
  <c r="G91" i="5"/>
  <c r="D91" i="5"/>
  <c r="E91" i="5"/>
  <c r="N91" i="5"/>
  <c r="J91" i="5"/>
  <c r="I91" i="5"/>
  <c r="O91" i="5"/>
  <c r="L91" i="5"/>
  <c r="F91" i="5"/>
  <c r="H91" i="5"/>
  <c r="K91" i="5"/>
  <c r="C91" i="5"/>
  <c r="M91" i="5"/>
  <c r="P91" i="5"/>
  <c r="B91" i="5"/>
  <c r="F537" i="5"/>
  <c r="P175" i="5"/>
  <c r="E175" i="5"/>
  <c r="F545" i="5"/>
  <c r="L197" i="5"/>
  <c r="P479" i="5"/>
  <c r="C487" i="5"/>
  <c r="D108" i="5"/>
  <c r="G400" i="5"/>
  <c r="H197" i="5"/>
  <c r="N400" i="5"/>
  <c r="P400" i="5"/>
  <c r="J479" i="5"/>
  <c r="E108" i="5"/>
  <c r="N432" i="5"/>
  <c r="F432" i="5"/>
  <c r="L403" i="5"/>
  <c r="K403" i="5"/>
  <c r="J403" i="5"/>
  <c r="P171" i="5"/>
  <c r="G171" i="5"/>
  <c r="F171" i="5"/>
  <c r="C171" i="5"/>
  <c r="J171" i="5"/>
  <c r="N171" i="5"/>
  <c r="D171" i="5"/>
  <c r="M171" i="5"/>
  <c r="E171" i="5"/>
  <c r="I171" i="5"/>
  <c r="L171" i="5"/>
  <c r="K171" i="5"/>
  <c r="B171" i="5"/>
  <c r="O171" i="5"/>
  <c r="H171" i="5"/>
  <c r="I470" i="5"/>
  <c r="D470" i="5"/>
  <c r="F48" i="5"/>
  <c r="K48" i="5"/>
  <c r="H48" i="5"/>
  <c r="M48" i="5"/>
  <c r="E48" i="5"/>
  <c r="G48" i="5"/>
  <c r="P48" i="5"/>
  <c r="L48" i="5"/>
  <c r="O48" i="5"/>
  <c r="J48" i="5"/>
  <c r="B48" i="5"/>
  <c r="D48" i="5"/>
  <c r="O136" i="5"/>
  <c r="D136" i="5"/>
  <c r="C136" i="5"/>
  <c r="I136" i="5"/>
  <c r="F136" i="5"/>
  <c r="G136" i="5"/>
  <c r="L65" i="5"/>
  <c r="G65" i="5"/>
  <c r="C65" i="5"/>
  <c r="K65" i="5"/>
  <c r="B65" i="5"/>
  <c r="E65" i="5"/>
  <c r="N65" i="5"/>
  <c r="D65" i="5"/>
  <c r="J65" i="5"/>
  <c r="I65" i="5"/>
  <c r="M65" i="5"/>
  <c r="O65" i="5"/>
  <c r="H406" i="5"/>
  <c r="L406" i="5"/>
  <c r="D406" i="5"/>
  <c r="O406" i="5"/>
  <c r="G406" i="5"/>
  <c r="G122" i="5"/>
  <c r="J122" i="5"/>
  <c r="M122" i="5"/>
  <c r="D122" i="5"/>
  <c r="F122" i="5"/>
  <c r="E122" i="5"/>
  <c r="C122" i="5"/>
  <c r="I122" i="5"/>
  <c r="K122" i="5"/>
  <c r="O122" i="5"/>
  <c r="P122" i="5"/>
  <c r="H122" i="5"/>
  <c r="B122" i="5"/>
  <c r="N122" i="5"/>
  <c r="L122" i="5"/>
  <c r="N175" i="5"/>
  <c r="M175" i="5"/>
  <c r="G545" i="5"/>
  <c r="J487" i="5"/>
  <c r="J108" i="5"/>
  <c r="L108" i="5"/>
  <c r="M197" i="5"/>
  <c r="K287" i="5"/>
  <c r="J287" i="5"/>
  <c r="H287" i="5"/>
  <c r="N287" i="5"/>
  <c r="C287" i="5"/>
  <c r="M287" i="5"/>
  <c r="E287" i="5"/>
  <c r="P287" i="5"/>
  <c r="D287" i="5"/>
  <c r="O287" i="5"/>
  <c r="E465" i="5"/>
  <c r="B465" i="5"/>
  <c r="N465" i="5"/>
  <c r="I465" i="5"/>
  <c r="E340" i="5"/>
  <c r="G340" i="5"/>
  <c r="H340" i="5"/>
  <c r="B162" i="5"/>
  <c r="C162" i="5"/>
  <c r="K162" i="5"/>
  <c r="H162" i="5"/>
  <c r="E162" i="5"/>
  <c r="D162" i="5"/>
  <c r="P162" i="5"/>
  <c r="F162" i="5"/>
  <c r="N162" i="5"/>
  <c r="O162" i="5"/>
  <c r="M549" i="5"/>
  <c r="H549" i="5"/>
  <c r="P488" i="5"/>
  <c r="N488" i="5"/>
  <c r="K194" i="5"/>
  <c r="G194" i="5"/>
  <c r="C194" i="5"/>
  <c r="O194" i="5"/>
  <c r="F194" i="5"/>
  <c r="N194" i="5"/>
  <c r="D194" i="5"/>
  <c r="E194" i="5"/>
  <c r="J194" i="5"/>
  <c r="B194" i="5"/>
  <c r="I194" i="5"/>
  <c r="P194" i="5"/>
  <c r="H194" i="5"/>
  <c r="L194" i="5"/>
  <c r="M194" i="5"/>
  <c r="J270" i="5"/>
  <c r="N270" i="5"/>
  <c r="M270" i="5"/>
  <c r="H270" i="5"/>
  <c r="E270" i="5"/>
  <c r="J94" i="5"/>
  <c r="B94" i="5"/>
  <c r="E94" i="5"/>
  <c r="I150" i="5"/>
  <c r="J150" i="5"/>
  <c r="L150" i="5"/>
  <c r="M373" i="5"/>
  <c r="F373" i="5"/>
  <c r="N373" i="5"/>
  <c r="P373" i="5"/>
  <c r="J373" i="5"/>
  <c r="J307" i="5"/>
  <c r="N307" i="5"/>
  <c r="C307" i="5"/>
  <c r="K307" i="5"/>
  <c r="H307" i="5"/>
  <c r="I307" i="5"/>
  <c r="O307" i="5"/>
  <c r="F307" i="5"/>
  <c r="P307" i="5"/>
  <c r="M307" i="5"/>
  <c r="B307" i="5"/>
  <c r="F51" i="5"/>
  <c r="E51" i="5"/>
  <c r="O51" i="5"/>
  <c r="M51" i="5"/>
  <c r="P51" i="5"/>
  <c r="J51" i="5"/>
  <c r="G51" i="5"/>
  <c r="B51" i="5"/>
  <c r="K51" i="5"/>
  <c r="K97" i="5"/>
  <c r="N97" i="5"/>
  <c r="O97" i="5"/>
  <c r="L97" i="5"/>
  <c r="E97" i="5"/>
  <c r="P97" i="5"/>
  <c r="M97" i="5"/>
  <c r="G97" i="5"/>
  <c r="I97" i="5"/>
  <c r="J97" i="5"/>
  <c r="D97" i="5"/>
  <c r="C97" i="5"/>
  <c r="H97" i="5"/>
  <c r="F97" i="5"/>
  <c r="B97" i="5"/>
  <c r="P326" i="5"/>
  <c r="O326" i="5"/>
  <c r="J326" i="5"/>
  <c r="F326" i="5"/>
  <c r="D326" i="5"/>
  <c r="E326" i="5"/>
  <c r="M326" i="5"/>
  <c r="H326" i="5"/>
  <c r="C326" i="5"/>
  <c r="L326" i="5"/>
  <c r="B326" i="5"/>
  <c r="N326" i="5"/>
  <c r="G326" i="5"/>
  <c r="I326" i="5"/>
  <c r="F479" i="5"/>
  <c r="D479" i="5"/>
  <c r="L479" i="5"/>
  <c r="I479" i="5"/>
  <c r="C537" i="5"/>
  <c r="L175" i="5"/>
  <c r="J175" i="5"/>
  <c r="B545" i="5"/>
  <c r="N197" i="5"/>
  <c r="D197" i="5"/>
  <c r="E479" i="5"/>
  <c r="P487" i="5"/>
  <c r="H108" i="5"/>
  <c r="I108" i="5"/>
  <c r="F555" i="5"/>
  <c r="C400" i="5"/>
  <c r="G543" i="5"/>
  <c r="M543" i="5"/>
  <c r="O543" i="5"/>
  <c r="I543" i="5"/>
  <c r="C543" i="5"/>
  <c r="K543" i="5"/>
  <c r="B543" i="5"/>
  <c r="L543" i="5"/>
  <c r="J543" i="5"/>
  <c r="N543" i="5"/>
  <c r="D543" i="5"/>
  <c r="F543" i="5"/>
  <c r="P543" i="5"/>
  <c r="E543" i="5"/>
  <c r="H543" i="5"/>
  <c r="C502" i="5"/>
  <c r="M502" i="5"/>
  <c r="B502" i="5"/>
  <c r="D502" i="5"/>
  <c r="F116" i="5"/>
  <c r="P116" i="5"/>
  <c r="L116" i="5"/>
  <c r="N116" i="5"/>
  <c r="H116" i="5"/>
  <c r="I116" i="5"/>
  <c r="C116" i="5"/>
  <c r="B116" i="5"/>
  <c r="D116" i="5"/>
  <c r="D54" i="5"/>
  <c r="J54" i="5"/>
  <c r="N54" i="5"/>
  <c r="K54" i="5"/>
  <c r="E54" i="5"/>
  <c r="G54" i="5"/>
  <c r="I54" i="5"/>
  <c r="C54" i="5"/>
  <c r="O54" i="5"/>
  <c r="H54" i="5"/>
  <c r="M54" i="5"/>
  <c r="L54" i="5"/>
  <c r="B54" i="5"/>
  <c r="P54" i="5"/>
  <c r="F54" i="5"/>
  <c r="L430" i="5"/>
  <c r="I430" i="5"/>
  <c r="L250" i="5"/>
  <c r="B250" i="5"/>
  <c r="G250" i="5"/>
  <c r="E250" i="5"/>
  <c r="K250" i="5"/>
  <c r="H250" i="5"/>
  <c r="D250" i="5"/>
  <c r="P250" i="5"/>
  <c r="N250" i="5"/>
  <c r="N83" i="5"/>
  <c r="H83" i="5"/>
  <c r="E83" i="5"/>
  <c r="P83" i="5"/>
  <c r="D83" i="5"/>
  <c r="M83" i="5"/>
  <c r="I83" i="5"/>
  <c r="L83" i="5"/>
  <c r="O83" i="5"/>
  <c r="K83" i="5"/>
  <c r="C479" i="5"/>
  <c r="F487" i="5"/>
  <c r="P108" i="5"/>
  <c r="O108" i="5"/>
  <c r="C555" i="5"/>
  <c r="H400" i="5"/>
  <c r="K326" i="5"/>
  <c r="D413" i="5"/>
  <c r="O413" i="5"/>
  <c r="P413" i="5"/>
  <c r="I413" i="5"/>
  <c r="N413" i="5"/>
  <c r="H413" i="5"/>
  <c r="M413" i="5"/>
  <c r="E413" i="5"/>
  <c r="L413" i="5"/>
  <c r="K443" i="5"/>
  <c r="P443" i="5"/>
  <c r="G443" i="5"/>
  <c r="J443" i="5"/>
  <c r="E443" i="5"/>
  <c r="O443" i="5"/>
  <c r="B443" i="5"/>
  <c r="M443" i="5"/>
  <c r="F443" i="5"/>
  <c r="C443" i="5"/>
  <c r="I443" i="5"/>
  <c r="H443" i="5"/>
  <c r="K159" i="5"/>
  <c r="F159" i="5"/>
  <c r="C159" i="5"/>
  <c r="G159" i="5"/>
  <c r="N159" i="5"/>
  <c r="O159" i="5"/>
  <c r="D159" i="5"/>
  <c r="B159" i="5"/>
  <c r="I159" i="5"/>
  <c r="J159" i="5"/>
  <c r="E159" i="5"/>
  <c r="M159" i="5"/>
  <c r="L159" i="5"/>
  <c r="P159" i="5"/>
  <c r="C9" i="5"/>
  <c r="M9" i="5"/>
  <c r="K9" i="5"/>
  <c r="H9" i="5"/>
  <c r="B253" i="5"/>
  <c r="E253" i="5"/>
  <c r="N253" i="5"/>
  <c r="C253" i="5"/>
  <c r="M253" i="5"/>
  <c r="O253" i="5"/>
  <c r="H253" i="5"/>
  <c r="P253" i="5"/>
  <c r="G253" i="5"/>
  <c r="I253" i="5"/>
  <c r="D253" i="5"/>
  <c r="L253" i="5"/>
  <c r="C356" i="5"/>
  <c r="D356" i="5"/>
  <c r="M356" i="5"/>
  <c r="I356" i="5"/>
  <c r="B356" i="5"/>
  <c r="F356" i="5"/>
  <c r="O356" i="5"/>
  <c r="G356" i="5"/>
  <c r="L356" i="5"/>
  <c r="N356" i="5"/>
  <c r="K356" i="5"/>
  <c r="E356" i="5"/>
  <c r="P356" i="5"/>
  <c r="J356" i="5"/>
  <c r="H356" i="5"/>
  <c r="B284" i="5"/>
  <c r="P284" i="5"/>
  <c r="E284" i="5"/>
  <c r="H284" i="5"/>
  <c r="L284" i="5"/>
  <c r="G284" i="5"/>
  <c r="F284" i="5"/>
  <c r="K284" i="5"/>
  <c r="M284" i="5"/>
  <c r="C284" i="5"/>
  <c r="D284" i="5"/>
  <c r="J284" i="5"/>
  <c r="I284" i="5"/>
  <c r="O284" i="5"/>
  <c r="N284" i="5"/>
  <c r="K427" i="5"/>
  <c r="F427" i="5"/>
  <c r="H427" i="5"/>
  <c r="D111" i="5"/>
  <c r="G111" i="5"/>
  <c r="B111" i="5"/>
  <c r="C111" i="5"/>
  <c r="P111" i="5"/>
  <c r="H111" i="5"/>
  <c r="N111" i="5"/>
  <c r="I111" i="5"/>
  <c r="E234" i="5"/>
  <c r="N234" i="5"/>
  <c r="M234" i="5"/>
  <c r="F234" i="5"/>
  <c r="C234" i="5"/>
  <c r="B234" i="5"/>
  <c r="H234" i="5"/>
  <c r="D234" i="5"/>
  <c r="M231" i="5"/>
  <c r="P231" i="5"/>
  <c r="I231" i="5"/>
  <c r="F231" i="5"/>
  <c r="J234" i="5"/>
  <c r="O234" i="5"/>
  <c r="L77" i="5"/>
  <c r="E77" i="5"/>
  <c r="N77" i="5"/>
  <c r="J77" i="5"/>
  <c r="D77" i="5"/>
  <c r="G77" i="5"/>
  <c r="H77" i="5"/>
  <c r="M77" i="5"/>
  <c r="I77" i="5"/>
  <c r="C77" i="5"/>
  <c r="O77" i="5"/>
  <c r="P77" i="5"/>
  <c r="J86" i="5"/>
  <c r="F86" i="5"/>
  <c r="M86" i="5"/>
  <c r="P131" i="5"/>
  <c r="O131" i="5"/>
  <c r="N131" i="5"/>
  <c r="C131" i="5"/>
  <c r="L131" i="5"/>
  <c r="E131" i="5"/>
  <c r="K131" i="5"/>
  <c r="I131" i="5"/>
  <c r="H131" i="5"/>
  <c r="M131" i="5"/>
  <c r="J131" i="5"/>
  <c r="F131" i="5"/>
  <c r="G131" i="5"/>
  <c r="D131" i="5"/>
  <c r="B131" i="5"/>
  <c r="B580" i="5"/>
  <c r="G580" i="5"/>
  <c r="H580" i="5"/>
  <c r="F580" i="5"/>
  <c r="F594" i="5"/>
  <c r="J594" i="5"/>
  <c r="N594" i="5"/>
  <c r="B594" i="5"/>
  <c r="P594" i="5"/>
  <c r="K594" i="5"/>
  <c r="O594" i="5"/>
  <c r="M594" i="5"/>
  <c r="L594" i="5"/>
  <c r="E594" i="5"/>
  <c r="C594" i="5"/>
  <c r="I594" i="5"/>
  <c r="D594" i="5"/>
  <c r="G594" i="5"/>
  <c r="H594" i="5"/>
  <c r="N6" i="5"/>
  <c r="H6" i="5"/>
  <c r="I6" i="5"/>
  <c r="E6" i="5"/>
  <c r="F6" i="5"/>
  <c r="B6" i="5"/>
  <c r="O471" i="5"/>
  <c r="P471" i="5"/>
  <c r="B471" i="5"/>
  <c r="C471" i="5"/>
  <c r="I471" i="5"/>
  <c r="L471" i="5"/>
  <c r="F471" i="5"/>
  <c r="N471" i="5"/>
  <c r="H471" i="5"/>
  <c r="G471" i="5"/>
  <c r="M471" i="5"/>
  <c r="K471" i="5"/>
  <c r="J471" i="5"/>
  <c r="D471" i="5"/>
  <c r="E471" i="5"/>
  <c r="G32" i="5"/>
  <c r="F32" i="5"/>
  <c r="I32" i="5"/>
  <c r="B32" i="5"/>
  <c r="M377" i="5"/>
  <c r="C377" i="5"/>
  <c r="F377" i="5"/>
  <c r="E377" i="5"/>
  <c r="K377" i="5"/>
  <c r="O377" i="5"/>
  <c r="K402" i="5"/>
  <c r="N402" i="5"/>
  <c r="D402" i="5"/>
  <c r="B402" i="5"/>
  <c r="C402" i="5"/>
  <c r="J402" i="5"/>
  <c r="P402" i="5"/>
  <c r="O402" i="5"/>
  <c r="L402" i="5"/>
  <c r="O180" i="5"/>
  <c r="M180" i="5"/>
  <c r="E180" i="5"/>
  <c r="D180" i="5"/>
  <c r="L180" i="5"/>
  <c r="N180" i="5"/>
  <c r="I180" i="5"/>
  <c r="H180" i="5"/>
  <c r="P180" i="5"/>
  <c r="C180" i="5"/>
  <c r="F180" i="5"/>
  <c r="B180" i="5"/>
  <c r="B197" i="5"/>
  <c r="O197" i="5"/>
  <c r="G197" i="5"/>
  <c r="I197" i="5"/>
  <c r="J197" i="5"/>
  <c r="P141" i="5"/>
  <c r="F521" i="5"/>
  <c r="K521" i="5"/>
  <c r="C521" i="5"/>
  <c r="H358" i="5"/>
  <c r="I358" i="5"/>
  <c r="P358" i="5"/>
  <c r="O358" i="5"/>
  <c r="E358" i="5"/>
  <c r="N358" i="5"/>
  <c r="M358" i="5"/>
  <c r="B358" i="5"/>
  <c r="L358" i="5"/>
  <c r="K358" i="5"/>
  <c r="D358" i="5"/>
  <c r="G358" i="5"/>
  <c r="F358" i="5"/>
  <c r="J358" i="5"/>
  <c r="C358" i="5"/>
  <c r="C183" i="5"/>
  <c r="D183" i="5"/>
  <c r="M183" i="5"/>
  <c r="N183" i="5"/>
  <c r="H256" i="5"/>
  <c r="F141" i="5"/>
  <c r="B256" i="5"/>
  <c r="M523" i="5"/>
  <c r="N141" i="5"/>
  <c r="F178" i="5"/>
  <c r="E141" i="5"/>
  <c r="L273" i="5"/>
  <c r="N33" i="5"/>
  <c r="L196" i="5"/>
  <c r="D8" i="5"/>
  <c r="C8" i="5"/>
  <c r="F421" i="5"/>
  <c r="N273" i="5"/>
  <c r="O33" i="5"/>
  <c r="F196" i="5"/>
  <c r="M196" i="5"/>
  <c r="H8" i="5"/>
  <c r="M8" i="5"/>
  <c r="G421" i="5"/>
  <c r="H421" i="5"/>
  <c r="M273" i="5"/>
  <c r="I511" i="5"/>
  <c r="I33" i="5"/>
  <c r="G196" i="5"/>
  <c r="E196" i="5"/>
  <c r="I8" i="5"/>
  <c r="P8" i="5"/>
  <c r="B421" i="5"/>
  <c r="D421" i="5"/>
  <c r="M178" i="5"/>
  <c r="L178" i="5"/>
  <c r="N421" i="5"/>
  <c r="C33" i="5"/>
  <c r="O196" i="5"/>
  <c r="B196" i="5"/>
  <c r="B8" i="5"/>
  <c r="C421" i="5"/>
  <c r="E421" i="5"/>
  <c r="K421" i="5"/>
  <c r="O500" i="5"/>
  <c r="D273" i="5"/>
  <c r="M33" i="5"/>
  <c r="N196" i="5"/>
  <c r="O8" i="5"/>
  <c r="O421" i="5"/>
  <c r="C500" i="5"/>
  <c r="F273" i="5"/>
  <c r="D196" i="5"/>
  <c r="J8" i="5"/>
  <c r="C178" i="5"/>
  <c r="F202" i="5"/>
  <c r="H178" i="5"/>
  <c r="P228" i="5"/>
  <c r="H98" i="5"/>
  <c r="M98" i="5"/>
  <c r="E135" i="5"/>
  <c r="K135" i="5"/>
  <c r="D135" i="5"/>
  <c r="K445" i="5"/>
  <c r="G445" i="5"/>
  <c r="O445" i="5"/>
  <c r="N445" i="5"/>
  <c r="P445" i="5"/>
  <c r="I445" i="5"/>
  <c r="D445" i="5"/>
  <c r="M445" i="5"/>
  <c r="C445" i="5"/>
  <c r="L445" i="5"/>
  <c r="J445" i="5"/>
  <c r="E445" i="5"/>
  <c r="B445" i="5"/>
  <c r="F445" i="5"/>
  <c r="H445" i="5"/>
  <c r="N268" i="5"/>
  <c r="G268" i="5"/>
  <c r="O268" i="5"/>
  <c r="L268" i="5"/>
  <c r="B268" i="5"/>
  <c r="C268" i="5"/>
  <c r="M268" i="5"/>
  <c r="P268" i="5"/>
  <c r="F268" i="5"/>
  <c r="E268" i="5"/>
  <c r="I268" i="5"/>
  <c r="K268" i="5"/>
  <c r="J268" i="5"/>
  <c r="D268" i="5"/>
  <c r="H268" i="5"/>
  <c r="E52" i="5"/>
  <c r="G52" i="5"/>
  <c r="P52" i="5"/>
  <c r="O52" i="5"/>
  <c r="N52" i="5"/>
  <c r="I52" i="5"/>
  <c r="D52" i="5"/>
  <c r="L52" i="5"/>
  <c r="C52" i="5"/>
  <c r="J52" i="5"/>
  <c r="B52" i="5"/>
  <c r="F52" i="5"/>
  <c r="M52" i="5"/>
  <c r="H52" i="5"/>
  <c r="K52" i="5"/>
  <c r="L309" i="5"/>
  <c r="O309" i="5"/>
  <c r="I309" i="5"/>
  <c r="E309" i="5"/>
  <c r="F309" i="5"/>
  <c r="H309" i="5"/>
  <c r="J309" i="5"/>
  <c r="D309" i="5"/>
  <c r="K309" i="5"/>
  <c r="N309" i="5"/>
  <c r="B309" i="5"/>
  <c r="G309" i="5"/>
  <c r="M309" i="5"/>
  <c r="P309" i="5"/>
  <c r="C309" i="5"/>
  <c r="K242" i="5"/>
  <c r="G242" i="5"/>
  <c r="E242" i="5"/>
  <c r="P242" i="5"/>
  <c r="M242" i="5"/>
  <c r="H242" i="5"/>
  <c r="C242" i="5"/>
  <c r="N242" i="5"/>
  <c r="B242" i="5"/>
  <c r="D242" i="5"/>
  <c r="F242" i="5"/>
  <c r="J242" i="5"/>
  <c r="I242" i="5"/>
  <c r="O242" i="5"/>
  <c r="L242" i="5"/>
  <c r="N262" i="5"/>
  <c r="G262" i="5"/>
  <c r="F262" i="5"/>
  <c r="L262" i="5"/>
  <c r="M262" i="5"/>
  <c r="P262" i="5"/>
  <c r="I262" i="5"/>
  <c r="B262" i="5"/>
  <c r="E262" i="5"/>
  <c r="O262" i="5"/>
  <c r="J262" i="5"/>
  <c r="C262" i="5"/>
  <c r="D262" i="5"/>
  <c r="H262" i="5"/>
  <c r="K262" i="5"/>
  <c r="N49" i="5"/>
  <c r="I49" i="5"/>
  <c r="E49" i="5"/>
  <c r="J49" i="5"/>
  <c r="F49" i="5"/>
  <c r="C49" i="5"/>
  <c r="K49" i="5"/>
  <c r="L49" i="5"/>
  <c r="O49" i="5"/>
  <c r="D49" i="5"/>
  <c r="H49" i="5"/>
  <c r="B179" i="5"/>
  <c r="I179" i="5"/>
  <c r="C179" i="5"/>
  <c r="O179" i="5"/>
  <c r="K179" i="5"/>
  <c r="H179" i="5"/>
  <c r="F179" i="5"/>
  <c r="D179" i="5"/>
  <c r="E179" i="5"/>
  <c r="L179" i="5"/>
  <c r="G179" i="5"/>
  <c r="N179" i="5"/>
  <c r="P179" i="5"/>
  <c r="M179" i="5"/>
  <c r="O296" i="5"/>
  <c r="M296" i="5"/>
  <c r="D296" i="5"/>
  <c r="P296" i="5"/>
  <c r="F296" i="5"/>
  <c r="G296" i="5"/>
  <c r="N296" i="5"/>
  <c r="I296" i="5"/>
  <c r="B296" i="5"/>
  <c r="L296" i="5"/>
  <c r="E296" i="5"/>
  <c r="C296" i="5"/>
  <c r="J296" i="5"/>
  <c r="H296" i="5"/>
  <c r="K296" i="5"/>
  <c r="D342" i="5"/>
  <c r="G342" i="5"/>
  <c r="M342" i="5"/>
  <c r="B342" i="5"/>
  <c r="L342" i="5"/>
  <c r="C342" i="5"/>
  <c r="F342" i="5"/>
  <c r="H342" i="5"/>
  <c r="I342" i="5"/>
  <c r="K342" i="5"/>
  <c r="N342" i="5"/>
  <c r="O342" i="5"/>
  <c r="E342" i="5"/>
  <c r="J342" i="5"/>
  <c r="P342" i="5"/>
  <c r="E515" i="5"/>
  <c r="B515" i="5"/>
  <c r="G515" i="5"/>
  <c r="J515" i="5"/>
  <c r="P515" i="5"/>
  <c r="N515" i="5"/>
  <c r="L515" i="5"/>
  <c r="H515" i="5"/>
  <c r="F515" i="5"/>
  <c r="O515" i="5"/>
  <c r="M515" i="5"/>
  <c r="K515" i="5"/>
  <c r="I515" i="5"/>
  <c r="D515" i="5"/>
  <c r="C515" i="5"/>
  <c r="N66" i="5"/>
  <c r="E66" i="5"/>
  <c r="I66" i="5"/>
  <c r="G66" i="5"/>
  <c r="F66" i="5"/>
  <c r="L66" i="5"/>
  <c r="J66" i="5"/>
  <c r="P66" i="5"/>
  <c r="B66" i="5"/>
  <c r="H66" i="5"/>
  <c r="O66" i="5"/>
  <c r="C66" i="5"/>
  <c r="M66" i="5"/>
  <c r="D66" i="5"/>
  <c r="K66" i="5"/>
  <c r="E173" i="5"/>
  <c r="M173" i="5"/>
  <c r="L173" i="5"/>
  <c r="B173" i="5"/>
  <c r="D173" i="5"/>
  <c r="O173" i="5"/>
  <c r="G173" i="5"/>
  <c r="H173" i="5"/>
  <c r="K173" i="5"/>
  <c r="N173" i="5"/>
  <c r="I173" i="5"/>
  <c r="F173" i="5"/>
  <c r="P173" i="5"/>
  <c r="J173" i="5"/>
  <c r="C173" i="5"/>
  <c r="K130" i="5"/>
  <c r="J130" i="5"/>
  <c r="I130" i="5"/>
  <c r="P130" i="5"/>
  <c r="D130" i="5"/>
  <c r="E130" i="5"/>
  <c r="L130" i="5"/>
  <c r="N130" i="5"/>
  <c r="H130" i="5"/>
  <c r="C130" i="5"/>
  <c r="B130" i="5"/>
  <c r="M130" i="5"/>
  <c r="F130" i="5"/>
  <c r="O130" i="5"/>
  <c r="G130" i="5"/>
  <c r="E228" i="5"/>
  <c r="O228" i="5"/>
  <c r="K228" i="5"/>
  <c r="B228" i="5"/>
  <c r="M228" i="5"/>
  <c r="J228" i="5"/>
  <c r="C228" i="5"/>
  <c r="N228" i="5"/>
  <c r="G228" i="5"/>
  <c r="I178" i="5"/>
  <c r="H228" i="5"/>
  <c r="M141" i="5"/>
  <c r="B141" i="5"/>
  <c r="H141" i="5"/>
  <c r="D141" i="5"/>
  <c r="I141" i="5"/>
  <c r="K141" i="5"/>
  <c r="G141" i="5"/>
  <c r="I152" i="5"/>
  <c r="M152" i="5"/>
  <c r="N152" i="5"/>
  <c r="B152" i="5"/>
  <c r="C565" i="5"/>
  <c r="H565" i="5"/>
  <c r="L565" i="5"/>
  <c r="J565" i="5"/>
  <c r="F565" i="5"/>
  <c r="O565" i="5"/>
  <c r="B565" i="5"/>
  <c r="G565" i="5"/>
  <c r="M565" i="5"/>
  <c r="M124" i="5"/>
  <c r="K124" i="5"/>
  <c r="D124" i="5"/>
  <c r="P124" i="5"/>
  <c r="I124" i="5"/>
  <c r="H124" i="5"/>
  <c r="O124" i="5"/>
  <c r="C124" i="5"/>
  <c r="N124" i="5"/>
  <c r="J124" i="5"/>
  <c r="G382" i="5"/>
  <c r="O382" i="5"/>
  <c r="D382" i="5"/>
  <c r="I382" i="5"/>
  <c r="P382" i="5"/>
  <c r="F382" i="5"/>
  <c r="K382" i="5"/>
  <c r="N382" i="5"/>
  <c r="M382" i="5"/>
  <c r="E382" i="5"/>
  <c r="L382" i="5"/>
  <c r="C382" i="5"/>
  <c r="B382" i="5"/>
  <c r="H382" i="5"/>
  <c r="J382" i="5"/>
  <c r="E191" i="5"/>
  <c r="K191" i="5"/>
  <c r="O191" i="5"/>
  <c r="I191" i="5"/>
  <c r="H191" i="5"/>
  <c r="M191" i="5"/>
  <c r="L191" i="5"/>
  <c r="C191" i="5"/>
  <c r="N191" i="5"/>
  <c r="F191" i="5"/>
  <c r="P191" i="5"/>
  <c r="F228" i="5"/>
  <c r="K196" i="5"/>
  <c r="J196" i="5"/>
  <c r="I196" i="5"/>
  <c r="P196" i="5"/>
  <c r="G273" i="5"/>
  <c r="O273" i="5"/>
  <c r="H273" i="5"/>
  <c r="C273" i="5"/>
  <c r="E273" i="5"/>
  <c r="J273" i="5"/>
  <c r="P273" i="5"/>
  <c r="P421" i="5"/>
  <c r="I421" i="5"/>
  <c r="J421" i="5"/>
  <c r="P170" i="5"/>
  <c r="B170" i="5"/>
  <c r="N170" i="5"/>
  <c r="D170" i="5"/>
  <c r="C170" i="5"/>
  <c r="K170" i="5"/>
  <c r="O170" i="5"/>
  <c r="F170" i="5"/>
  <c r="M170" i="5"/>
  <c r="E170" i="5"/>
  <c r="H170" i="5"/>
  <c r="I170" i="5"/>
  <c r="G170" i="5"/>
  <c r="L170" i="5"/>
  <c r="J170" i="5"/>
  <c r="G8" i="5"/>
  <c r="E8" i="5"/>
  <c r="L8" i="5"/>
  <c r="I217" i="5"/>
  <c r="J217" i="5"/>
  <c r="G217" i="5"/>
  <c r="O217" i="5"/>
  <c r="F217" i="5"/>
  <c r="M217" i="5"/>
  <c r="L217" i="5"/>
  <c r="N217" i="5"/>
  <c r="K217" i="5"/>
  <c r="B217" i="5"/>
  <c r="P217" i="5"/>
  <c r="C217" i="5"/>
  <c r="D217" i="5"/>
  <c r="E217" i="5"/>
  <c r="H217" i="5"/>
  <c r="M195" i="5"/>
  <c r="E202" i="5"/>
  <c r="K282" i="5"/>
  <c r="F282" i="5"/>
  <c r="M282" i="5"/>
  <c r="J282" i="5"/>
  <c r="B282" i="5"/>
  <c r="N282" i="5"/>
  <c r="E282" i="5"/>
  <c r="L282" i="5"/>
  <c r="P282" i="5"/>
  <c r="C282" i="5"/>
  <c r="H282" i="5"/>
  <c r="O282" i="5"/>
  <c r="D282" i="5"/>
  <c r="I282" i="5"/>
  <c r="G282" i="5"/>
  <c r="E5" i="5"/>
  <c r="L5" i="5"/>
  <c r="G5" i="5"/>
  <c r="I5" i="5"/>
  <c r="D5" i="5"/>
  <c r="C5" i="5"/>
  <c r="M5" i="5"/>
  <c r="P5" i="5"/>
  <c r="J5" i="5"/>
  <c r="K5" i="5"/>
  <c r="O5" i="5"/>
  <c r="H5" i="5"/>
  <c r="N5" i="5"/>
  <c r="F5" i="5"/>
  <c r="B5" i="5"/>
  <c r="I185" i="5"/>
  <c r="L185" i="5"/>
  <c r="N185" i="5"/>
  <c r="H185" i="5"/>
  <c r="M185" i="5"/>
  <c r="G185" i="5"/>
  <c r="F185" i="5"/>
  <c r="B185" i="5"/>
  <c r="C185" i="5"/>
  <c r="O185" i="5"/>
  <c r="J185" i="5"/>
  <c r="D185" i="5"/>
  <c r="P185" i="5"/>
  <c r="E477" i="5"/>
  <c r="D202" i="5"/>
  <c r="C256" i="5"/>
  <c r="E256" i="5"/>
  <c r="P256" i="5"/>
  <c r="J256" i="5"/>
  <c r="L256" i="5"/>
  <c r="D256" i="5"/>
  <c r="I256" i="5"/>
  <c r="O256" i="5"/>
  <c r="K256" i="5"/>
  <c r="M256" i="5"/>
  <c r="G256" i="5"/>
  <c r="N256" i="5"/>
  <c r="C523" i="5"/>
  <c r="O523" i="5"/>
  <c r="B523" i="5"/>
  <c r="G523" i="5"/>
  <c r="I523" i="5"/>
  <c r="J523" i="5"/>
  <c r="F523" i="5"/>
  <c r="N523" i="5"/>
  <c r="L523" i="5"/>
  <c r="P523" i="5"/>
  <c r="E523" i="5"/>
  <c r="H523" i="5"/>
  <c r="D523" i="5"/>
  <c r="G203" i="5"/>
  <c r="N203" i="5"/>
  <c r="K203" i="5"/>
  <c r="H203" i="5"/>
  <c r="D203" i="5"/>
  <c r="O203" i="5"/>
  <c r="I203" i="5"/>
  <c r="J203" i="5"/>
  <c r="L203" i="5"/>
  <c r="E203" i="5"/>
  <c r="M203" i="5"/>
  <c r="P203" i="5"/>
  <c r="B203" i="5"/>
  <c r="F203" i="5"/>
  <c r="C203" i="5"/>
  <c r="O156" i="5"/>
  <c r="J156" i="5"/>
  <c r="G156" i="5"/>
  <c r="F156" i="5"/>
  <c r="D156" i="5"/>
  <c r="N156" i="5"/>
  <c r="E156" i="5"/>
  <c r="M156" i="5"/>
  <c r="P156" i="5"/>
  <c r="L156" i="5"/>
  <c r="C156" i="5"/>
  <c r="B156" i="5"/>
  <c r="K156" i="5"/>
  <c r="H156" i="5"/>
  <c r="I156" i="5"/>
  <c r="G235" i="5"/>
  <c r="P235" i="5"/>
  <c r="M235" i="5"/>
  <c r="C235" i="5"/>
  <c r="J235" i="5"/>
  <c r="H235" i="5"/>
  <c r="B235" i="5"/>
  <c r="K235" i="5"/>
  <c r="I235" i="5"/>
  <c r="N235" i="5"/>
  <c r="E235" i="5"/>
  <c r="L235" i="5"/>
  <c r="F235" i="5"/>
  <c r="D235" i="5"/>
  <c r="O235" i="5"/>
  <c r="K408" i="5"/>
  <c r="C408" i="5"/>
  <c r="E408" i="5"/>
  <c r="I408" i="5"/>
  <c r="C61" i="5"/>
  <c r="M121" i="5"/>
  <c r="F121" i="5"/>
  <c r="G408" i="5"/>
  <c r="D408" i="5"/>
  <c r="C31" i="5"/>
  <c r="L31" i="5"/>
  <c r="N31" i="5"/>
  <c r="P31" i="5"/>
  <c r="I31" i="5"/>
  <c r="B31" i="5"/>
  <c r="K31" i="5"/>
  <c r="O31" i="5"/>
  <c r="G31" i="5"/>
  <c r="E31" i="5"/>
  <c r="J31" i="5"/>
  <c r="D31" i="5"/>
  <c r="F31" i="5"/>
  <c r="M31" i="5"/>
  <c r="H31" i="5"/>
  <c r="H345" i="5"/>
  <c r="F345" i="5"/>
  <c r="K345" i="5"/>
  <c r="D345" i="5"/>
  <c r="G345" i="5"/>
  <c r="M345" i="5"/>
  <c r="O345" i="5"/>
  <c r="C345" i="5"/>
  <c r="N345" i="5"/>
  <c r="I345" i="5"/>
  <c r="P345" i="5"/>
  <c r="L345" i="5"/>
  <c r="B345" i="5"/>
  <c r="E345" i="5"/>
  <c r="J345" i="5"/>
  <c r="K258" i="5"/>
  <c r="M258" i="5"/>
  <c r="C258" i="5"/>
  <c r="H258" i="5"/>
  <c r="B258" i="5"/>
  <c r="I258" i="5"/>
  <c r="P258" i="5"/>
  <c r="D61" i="5"/>
  <c r="G121" i="5"/>
  <c r="L121" i="5"/>
  <c r="M408" i="5"/>
  <c r="C375" i="5"/>
  <c r="P433" i="5"/>
  <c r="E433" i="5"/>
  <c r="M433" i="5"/>
  <c r="H433" i="5"/>
  <c r="D433" i="5"/>
  <c r="L433" i="5"/>
  <c r="J433" i="5"/>
  <c r="C433" i="5"/>
  <c r="G433" i="5"/>
  <c r="N433" i="5"/>
  <c r="O433" i="5"/>
  <c r="F433" i="5"/>
  <c r="I433" i="5"/>
  <c r="K433" i="5"/>
  <c r="B433" i="5"/>
  <c r="I104" i="5"/>
  <c r="G104" i="5"/>
  <c r="M104" i="5"/>
  <c r="E104" i="5"/>
  <c r="P104" i="5"/>
  <c r="N491" i="5"/>
  <c r="J491" i="5"/>
  <c r="M491" i="5"/>
  <c r="F491" i="5"/>
  <c r="D491" i="5"/>
  <c r="I491" i="5"/>
  <c r="K491" i="5"/>
  <c r="B491" i="5"/>
  <c r="C491" i="5"/>
  <c r="E491" i="5"/>
  <c r="O491" i="5"/>
  <c r="P491" i="5"/>
  <c r="G491" i="5"/>
  <c r="L491" i="5"/>
  <c r="H491" i="5"/>
  <c r="F81" i="5"/>
  <c r="G81" i="5"/>
  <c r="P81" i="5"/>
  <c r="J81" i="5"/>
  <c r="E81" i="5"/>
  <c r="B81" i="5"/>
  <c r="I81" i="5"/>
  <c r="M81" i="5"/>
  <c r="L81" i="5"/>
  <c r="C81" i="5"/>
  <c r="N81" i="5"/>
  <c r="H81" i="5"/>
  <c r="O81" i="5"/>
  <c r="D305" i="5"/>
  <c r="B305" i="5"/>
  <c r="G305" i="5"/>
  <c r="E305" i="5"/>
  <c r="L305" i="5"/>
  <c r="F305" i="5"/>
  <c r="O305" i="5"/>
  <c r="H305" i="5"/>
  <c r="N305" i="5"/>
  <c r="I305" i="5"/>
  <c r="M305" i="5"/>
  <c r="P305" i="5"/>
  <c r="J305" i="5"/>
  <c r="K305" i="5"/>
  <c r="C305" i="5"/>
  <c r="J75" i="5"/>
  <c r="D75" i="5"/>
  <c r="M75" i="5"/>
  <c r="N59" i="5"/>
  <c r="B59" i="5"/>
  <c r="K59" i="5"/>
  <c r="O59" i="5"/>
  <c r="E59" i="5"/>
  <c r="J59" i="5"/>
  <c r="P59" i="5"/>
  <c r="L59" i="5"/>
  <c r="D59" i="5"/>
  <c r="M59" i="5"/>
  <c r="C59" i="5"/>
  <c r="I59" i="5"/>
  <c r="G59" i="5"/>
  <c r="G168" i="5"/>
  <c r="O168" i="5"/>
  <c r="B168" i="5"/>
  <c r="L168" i="5"/>
  <c r="E168" i="5"/>
  <c r="D168" i="5"/>
  <c r="I168" i="5"/>
  <c r="H168" i="5"/>
  <c r="C168" i="5"/>
  <c r="K168" i="5"/>
  <c r="O495" i="5"/>
  <c r="F495" i="5"/>
  <c r="M495" i="5"/>
  <c r="I495" i="5"/>
  <c r="G495" i="5"/>
  <c r="J495" i="5"/>
  <c r="D495" i="5"/>
  <c r="N495" i="5"/>
  <c r="L495" i="5"/>
  <c r="K495" i="5"/>
  <c r="H495" i="5"/>
  <c r="E495" i="5"/>
  <c r="P495" i="5"/>
  <c r="C495" i="5"/>
  <c r="B495" i="5"/>
  <c r="F61" i="5"/>
  <c r="J168" i="5"/>
  <c r="C121" i="5"/>
  <c r="K121" i="5"/>
  <c r="D121" i="5"/>
  <c r="B408" i="5"/>
  <c r="G258" i="5"/>
  <c r="L258" i="5"/>
  <c r="D153" i="5"/>
  <c r="N153" i="5"/>
  <c r="C153" i="5"/>
  <c r="K153" i="5"/>
  <c r="P153" i="5"/>
  <c r="L153" i="5"/>
  <c r="G153" i="5"/>
  <c r="E153" i="5"/>
  <c r="F153" i="5"/>
  <c r="I153" i="5"/>
  <c r="B153" i="5"/>
  <c r="H153" i="5"/>
  <c r="O153" i="5"/>
  <c r="J153" i="5"/>
  <c r="D600" i="5"/>
  <c r="B600" i="5"/>
  <c r="C600" i="5"/>
  <c r="J600" i="5"/>
  <c r="O600" i="5"/>
  <c r="H600" i="5"/>
  <c r="K600" i="5"/>
  <c r="P600" i="5"/>
  <c r="I600" i="5"/>
  <c r="G600" i="5"/>
  <c r="N600" i="5"/>
  <c r="F600" i="5"/>
  <c r="E600" i="5"/>
  <c r="L600" i="5"/>
  <c r="M600" i="5"/>
  <c r="B87" i="5"/>
  <c r="K87" i="5"/>
  <c r="G87" i="5"/>
  <c r="M87" i="5"/>
  <c r="E87" i="5"/>
  <c r="O87" i="5"/>
  <c r="D87" i="5"/>
  <c r="J87" i="5"/>
  <c r="N87" i="5"/>
  <c r="F87" i="5"/>
  <c r="C87" i="5"/>
  <c r="L87" i="5"/>
  <c r="P87" i="5"/>
  <c r="I87" i="5"/>
  <c r="H87" i="5"/>
  <c r="H364" i="5"/>
  <c r="K364" i="5"/>
  <c r="M364" i="5"/>
  <c r="G364" i="5"/>
  <c r="F364" i="5"/>
  <c r="C364" i="5"/>
  <c r="E364" i="5"/>
  <c r="L364" i="5"/>
  <c r="P364" i="5"/>
  <c r="E331" i="5"/>
  <c r="G331" i="5"/>
  <c r="H331" i="5"/>
  <c r="I331" i="5"/>
  <c r="K331" i="5"/>
  <c r="N331" i="5"/>
  <c r="M331" i="5"/>
  <c r="C331" i="5"/>
  <c r="B331" i="5"/>
  <c r="L331" i="5"/>
  <c r="P331" i="5"/>
  <c r="F331" i="5"/>
  <c r="J331" i="5"/>
  <c r="D331" i="5"/>
  <c r="O331" i="5"/>
  <c r="J293" i="5"/>
  <c r="D293" i="5"/>
  <c r="P293" i="5"/>
  <c r="F293" i="5"/>
  <c r="B293" i="5"/>
  <c r="E293" i="5"/>
  <c r="L293" i="5"/>
  <c r="K293" i="5"/>
  <c r="H293" i="5"/>
  <c r="C293" i="5"/>
  <c r="O293" i="5"/>
  <c r="N293" i="5"/>
  <c r="G293" i="5"/>
  <c r="I293" i="5"/>
  <c r="M293" i="5"/>
  <c r="D505" i="5"/>
  <c r="E505" i="5"/>
  <c r="O505" i="5"/>
  <c r="H505" i="5"/>
  <c r="K505" i="5"/>
  <c r="M505" i="5"/>
  <c r="I505" i="5"/>
  <c r="J505" i="5"/>
  <c r="G505" i="5"/>
  <c r="L505" i="5"/>
  <c r="P505" i="5"/>
  <c r="N505" i="5"/>
  <c r="F505" i="5"/>
  <c r="B505" i="5"/>
  <c r="C505" i="5"/>
  <c r="J61" i="5"/>
  <c r="P168" i="5"/>
  <c r="E121" i="5"/>
  <c r="O121" i="5"/>
  <c r="H408" i="5"/>
  <c r="J258" i="5"/>
  <c r="F258" i="5"/>
  <c r="D258" i="5"/>
  <c r="N258" i="5"/>
  <c r="J424" i="5"/>
  <c r="G424" i="5"/>
  <c r="D424" i="5"/>
  <c r="M424" i="5"/>
  <c r="C424" i="5"/>
  <c r="B424" i="5"/>
  <c r="L424" i="5"/>
  <c r="H424" i="5"/>
  <c r="I424" i="5"/>
  <c r="P424" i="5"/>
  <c r="O424" i="5"/>
  <c r="K424" i="5"/>
  <c r="E424" i="5"/>
  <c r="F424" i="5"/>
  <c r="N424" i="5"/>
  <c r="I550" i="5"/>
  <c r="N550" i="5"/>
  <c r="L550" i="5"/>
  <c r="K550" i="5"/>
  <c r="C550" i="5"/>
  <c r="B550" i="5"/>
  <c r="E550" i="5"/>
  <c r="M550" i="5"/>
  <c r="O550" i="5"/>
  <c r="G550" i="5"/>
  <c r="D550" i="5"/>
  <c r="H550" i="5"/>
  <c r="F550" i="5"/>
  <c r="P550" i="5"/>
  <c r="J550" i="5"/>
  <c r="P4" i="5"/>
  <c r="F4" i="5"/>
  <c r="I4" i="5"/>
  <c r="M578" i="5"/>
  <c r="F578" i="5"/>
  <c r="B578" i="5"/>
  <c r="E578" i="5"/>
  <c r="P578" i="5"/>
  <c r="N578" i="5"/>
  <c r="K578" i="5"/>
  <c r="J578" i="5"/>
  <c r="G578" i="5"/>
  <c r="H578" i="5"/>
  <c r="I578" i="5"/>
  <c r="O578" i="5"/>
  <c r="L578" i="5"/>
  <c r="D578" i="5"/>
  <c r="C578" i="5"/>
  <c r="M290" i="5"/>
  <c r="D290" i="5"/>
  <c r="H290" i="5"/>
  <c r="K290" i="5"/>
  <c r="N290" i="5"/>
  <c r="O290" i="5"/>
  <c r="L290" i="5"/>
  <c r="C290" i="5"/>
  <c r="I290" i="5"/>
  <c r="P290" i="5"/>
  <c r="E290" i="5"/>
  <c r="J290" i="5"/>
  <c r="G290" i="5"/>
  <c r="F290" i="5"/>
  <c r="B290" i="5"/>
  <c r="I61" i="5"/>
  <c r="M168" i="5"/>
  <c r="F408" i="5"/>
  <c r="O258" i="5"/>
  <c r="H142" i="5"/>
  <c r="K142" i="5"/>
  <c r="O142" i="5"/>
  <c r="J142" i="5"/>
  <c r="N142" i="5"/>
  <c r="D142" i="5"/>
  <c r="G142" i="5"/>
  <c r="P142" i="5"/>
  <c r="M142" i="5"/>
  <c r="E142" i="5"/>
  <c r="L142" i="5"/>
  <c r="C142" i="5"/>
  <c r="I142" i="5"/>
  <c r="F142" i="5"/>
  <c r="B142" i="5"/>
  <c r="L450" i="5"/>
  <c r="G450" i="5"/>
  <c r="H450" i="5"/>
  <c r="M450" i="5"/>
  <c r="C450" i="5"/>
  <c r="I450" i="5"/>
  <c r="D450" i="5"/>
  <c r="J450" i="5"/>
  <c r="K450" i="5"/>
  <c r="B450" i="5"/>
  <c r="E450" i="5"/>
  <c r="F450" i="5"/>
  <c r="O450" i="5"/>
  <c r="N450" i="5"/>
  <c r="P450" i="5"/>
  <c r="C267" i="5"/>
  <c r="M267" i="5"/>
  <c r="N267" i="5"/>
  <c r="J267" i="5"/>
  <c r="B267" i="5"/>
  <c r="F267" i="5"/>
  <c r="D267" i="5"/>
  <c r="P267" i="5"/>
  <c r="I267" i="5"/>
  <c r="K267" i="5"/>
  <c r="O267" i="5"/>
  <c r="H267" i="5"/>
  <c r="G267" i="5"/>
  <c r="L267" i="5"/>
  <c r="E267" i="5"/>
  <c r="I545" i="5"/>
  <c r="C545" i="5"/>
  <c r="P545" i="5"/>
  <c r="E545" i="5"/>
  <c r="M545" i="5"/>
  <c r="N545" i="5"/>
  <c r="H545" i="5"/>
  <c r="D545" i="5"/>
  <c r="L545" i="5"/>
  <c r="K545" i="5"/>
  <c r="O545" i="5"/>
  <c r="G522" i="5"/>
  <c r="K522" i="5"/>
  <c r="L522" i="5"/>
  <c r="I522" i="5"/>
  <c r="P522" i="5"/>
  <c r="E522" i="5"/>
  <c r="M522" i="5"/>
  <c r="J522" i="5"/>
  <c r="E361" i="5"/>
  <c r="H361" i="5"/>
  <c r="F361" i="5"/>
  <c r="L361" i="5"/>
  <c r="G361" i="5"/>
  <c r="N361" i="5"/>
  <c r="O361" i="5"/>
  <c r="B361" i="5"/>
  <c r="M361" i="5"/>
  <c r="J361" i="5"/>
  <c r="K361" i="5"/>
  <c r="I361" i="5"/>
  <c r="C361" i="5"/>
  <c r="D361" i="5"/>
  <c r="P361" i="5"/>
  <c r="H59" i="5"/>
  <c r="G61" i="5"/>
  <c r="N168" i="5"/>
  <c r="H121" i="5"/>
  <c r="J408" i="5"/>
  <c r="K498" i="5"/>
  <c r="F498" i="5"/>
  <c r="B498" i="5"/>
  <c r="D498" i="5"/>
  <c r="H498" i="5"/>
  <c r="M498" i="5"/>
  <c r="L498" i="5"/>
  <c r="O498" i="5"/>
  <c r="I498" i="5"/>
  <c r="G498" i="5"/>
  <c r="P498" i="5"/>
  <c r="E498" i="5"/>
  <c r="C498" i="5"/>
  <c r="N498" i="5"/>
  <c r="J498" i="5"/>
  <c r="N261" i="5"/>
  <c r="F261" i="5"/>
  <c r="B261" i="5"/>
  <c r="K261" i="5"/>
  <c r="O261" i="5"/>
  <c r="J261" i="5"/>
  <c r="L261" i="5"/>
  <c r="C261" i="5"/>
  <c r="H261" i="5"/>
  <c r="D261" i="5"/>
  <c r="I261" i="5"/>
  <c r="P261" i="5"/>
  <c r="G261" i="5"/>
  <c r="E261" i="5"/>
  <c r="M261" i="5"/>
  <c r="N517" i="5"/>
  <c r="M517" i="5"/>
  <c r="O517" i="5"/>
  <c r="G348" i="5"/>
  <c r="H348" i="5"/>
  <c r="F348" i="5"/>
  <c r="B348" i="5"/>
  <c r="E348" i="5"/>
  <c r="J348" i="5"/>
  <c r="K348" i="5"/>
  <c r="O348" i="5"/>
  <c r="M348" i="5"/>
  <c r="P348" i="5"/>
  <c r="D348" i="5"/>
  <c r="L348" i="5"/>
  <c r="C348" i="5"/>
  <c r="I348" i="5"/>
  <c r="N348" i="5"/>
  <c r="N121" i="5"/>
  <c r="P121" i="5"/>
  <c r="F59" i="5"/>
  <c r="J121" i="5"/>
  <c r="B121" i="5"/>
  <c r="L408" i="5"/>
  <c r="P408" i="5"/>
  <c r="K440" i="5"/>
  <c r="D440" i="5"/>
  <c r="H440" i="5"/>
  <c r="L440" i="5"/>
  <c r="P440" i="5"/>
  <c r="M440" i="5"/>
  <c r="E440" i="5"/>
  <c r="N440" i="5"/>
  <c r="F440" i="5"/>
  <c r="J440" i="5"/>
  <c r="I440" i="5"/>
  <c r="C440" i="5"/>
  <c r="O440" i="5"/>
  <c r="G440" i="5"/>
  <c r="B440" i="5"/>
  <c r="J375" i="5"/>
  <c r="B375" i="5"/>
  <c r="F375" i="5"/>
  <c r="G375" i="5"/>
  <c r="E375" i="5"/>
  <c r="I375" i="5"/>
  <c r="H375" i="5"/>
  <c r="O375" i="5"/>
  <c r="P375" i="5"/>
  <c r="M375" i="5"/>
  <c r="K375" i="5"/>
  <c r="N375" i="5"/>
  <c r="D375" i="5"/>
  <c r="K500" i="5"/>
  <c r="F477" i="5"/>
  <c r="H500" i="5"/>
  <c r="B477" i="5"/>
  <c r="M477" i="5"/>
  <c r="E118" i="5"/>
  <c r="F118" i="5"/>
  <c r="I118" i="5"/>
  <c r="B118" i="5"/>
  <c r="J118" i="5"/>
  <c r="L118" i="5"/>
  <c r="N118" i="5"/>
  <c r="C118" i="5"/>
  <c r="K118" i="5"/>
  <c r="H118" i="5"/>
  <c r="P118" i="5"/>
  <c r="G118" i="5"/>
  <c r="M118" i="5"/>
  <c r="D118" i="5"/>
  <c r="O118" i="5"/>
  <c r="N477" i="5"/>
  <c r="G202" i="5"/>
  <c r="P33" i="5"/>
  <c r="G33" i="5"/>
  <c r="H33" i="5"/>
  <c r="L33" i="5"/>
  <c r="F33" i="5"/>
  <c r="K33" i="5"/>
  <c r="J33" i="5"/>
  <c r="B33" i="5"/>
  <c r="D33" i="5"/>
  <c r="O477" i="5"/>
  <c r="P477" i="5"/>
  <c r="O175" i="5"/>
  <c r="C175" i="5"/>
  <c r="K175" i="5"/>
  <c r="C226" i="5"/>
  <c r="N226" i="5"/>
  <c r="L226" i="5"/>
  <c r="G226" i="5"/>
  <c r="I226" i="5"/>
  <c r="D226" i="5"/>
  <c r="F226" i="5"/>
  <c r="P226" i="5"/>
  <c r="M226" i="5"/>
  <c r="O226" i="5"/>
  <c r="K226" i="5"/>
  <c r="J226" i="5"/>
  <c r="H226" i="5"/>
  <c r="B226" i="5"/>
  <c r="E226" i="5"/>
  <c r="B371" i="5"/>
  <c r="O371" i="5"/>
  <c r="G371" i="5"/>
  <c r="D371" i="5"/>
  <c r="P371" i="5"/>
  <c r="I371" i="5"/>
  <c r="L371" i="5"/>
  <c r="J371" i="5"/>
  <c r="H371" i="5"/>
  <c r="M371" i="5"/>
  <c r="N371" i="5"/>
  <c r="K371" i="5"/>
  <c r="F371" i="5"/>
  <c r="E371" i="5"/>
  <c r="I477" i="5"/>
  <c r="M531" i="5"/>
  <c r="I531" i="5"/>
  <c r="N531" i="5"/>
  <c r="F531" i="5"/>
  <c r="H531" i="5"/>
  <c r="J531" i="5"/>
  <c r="B531" i="5"/>
  <c r="C531" i="5"/>
  <c r="D531" i="5"/>
  <c r="K531" i="5"/>
  <c r="E531" i="5"/>
  <c r="L531" i="5"/>
  <c r="P531" i="5"/>
  <c r="O531" i="5"/>
  <c r="G531" i="5"/>
  <c r="L300" i="5"/>
  <c r="G300" i="5"/>
  <c r="H300" i="5"/>
  <c r="O300" i="5"/>
  <c r="I300" i="5"/>
  <c r="P300" i="5"/>
  <c r="N300" i="5"/>
  <c r="K300" i="5"/>
  <c r="D300" i="5"/>
  <c r="E300" i="5"/>
  <c r="M300" i="5"/>
  <c r="C300" i="5"/>
  <c r="J300" i="5"/>
  <c r="K61" i="5"/>
  <c r="H61" i="5"/>
  <c r="B61" i="5"/>
  <c r="L61" i="5"/>
  <c r="M61" i="5"/>
  <c r="O61" i="5"/>
  <c r="P61" i="5"/>
  <c r="E82" i="5"/>
  <c r="G82" i="5"/>
  <c r="B82" i="5"/>
  <c r="P82" i="5"/>
  <c r="H82" i="5"/>
  <c r="O82" i="5"/>
  <c r="N82" i="5"/>
  <c r="M82" i="5"/>
  <c r="D82" i="5"/>
  <c r="L82" i="5"/>
  <c r="J82" i="5"/>
  <c r="C82" i="5"/>
  <c r="F82" i="5"/>
  <c r="K82" i="5"/>
  <c r="I82" i="5"/>
  <c r="H109" i="5"/>
  <c r="I109" i="5"/>
  <c r="O109" i="5"/>
  <c r="G109" i="5"/>
  <c r="M109" i="5"/>
  <c r="E109" i="5"/>
  <c r="J109" i="5"/>
  <c r="K109" i="5"/>
  <c r="F109" i="5"/>
  <c r="L109" i="5"/>
  <c r="P109" i="5"/>
  <c r="D109" i="5"/>
  <c r="N109" i="5"/>
  <c r="C109" i="5"/>
  <c r="B109" i="5"/>
  <c r="K58" i="5"/>
  <c r="P58" i="5"/>
  <c r="J58" i="5"/>
  <c r="O58" i="5"/>
  <c r="G58" i="5"/>
  <c r="B58" i="5"/>
  <c r="M58" i="5"/>
  <c r="D58" i="5"/>
  <c r="N58" i="5"/>
  <c r="C58" i="5"/>
  <c r="F58" i="5"/>
  <c r="E58" i="5"/>
  <c r="H58" i="5"/>
  <c r="I58" i="5"/>
  <c r="L58" i="5"/>
  <c r="G330" i="5"/>
  <c r="E330" i="5"/>
  <c r="I330" i="5"/>
  <c r="P330" i="5"/>
  <c r="C330" i="5"/>
  <c r="L330" i="5"/>
  <c r="N330" i="5"/>
  <c r="O330" i="5"/>
  <c r="D330" i="5"/>
  <c r="F330" i="5"/>
  <c r="K330" i="5"/>
  <c r="B330" i="5"/>
  <c r="M330" i="5"/>
  <c r="J330" i="5"/>
  <c r="H330" i="5"/>
  <c r="M518" i="5"/>
  <c r="E518" i="5"/>
  <c r="H518" i="5"/>
  <c r="P518" i="5"/>
  <c r="O518" i="5"/>
  <c r="J518" i="5"/>
  <c r="G518" i="5"/>
  <c r="C518" i="5"/>
  <c r="K518" i="5"/>
  <c r="L518" i="5"/>
  <c r="D518" i="5"/>
  <c r="N518" i="5"/>
  <c r="F518" i="5"/>
  <c r="B518" i="5"/>
  <c r="I518" i="5"/>
  <c r="F184" i="5"/>
  <c r="E184" i="5"/>
  <c r="J184" i="5"/>
  <c r="B184" i="5"/>
  <c r="L184" i="5"/>
  <c r="O184" i="5"/>
  <c r="D184" i="5"/>
  <c r="I184" i="5"/>
  <c r="K184" i="5"/>
  <c r="P184" i="5"/>
  <c r="C184" i="5"/>
  <c r="H184" i="5"/>
  <c r="N184" i="5"/>
  <c r="G477" i="5"/>
  <c r="C371" i="5"/>
  <c r="G178" i="5"/>
  <c r="K178" i="5"/>
  <c r="K460" i="5"/>
  <c r="F460" i="5"/>
  <c r="J460" i="5"/>
  <c r="D460" i="5"/>
  <c r="I460" i="5"/>
  <c r="H460" i="5"/>
  <c r="B460" i="5"/>
  <c r="L460" i="5"/>
  <c r="N460" i="5"/>
  <c r="P460" i="5"/>
  <c r="G460" i="5"/>
  <c r="C460" i="5"/>
  <c r="E460" i="5"/>
  <c r="M460" i="5"/>
  <c r="O460" i="5"/>
  <c r="B195" i="5"/>
  <c r="F195" i="5"/>
  <c r="P144" i="5"/>
  <c r="E144" i="5"/>
  <c r="C144" i="5"/>
  <c r="G144" i="5"/>
  <c r="K144" i="5"/>
  <c r="M144" i="5"/>
  <c r="F144" i="5"/>
  <c r="L144" i="5"/>
  <c r="I144" i="5"/>
  <c r="N144" i="5"/>
  <c r="B144" i="5"/>
  <c r="J144" i="5"/>
  <c r="H144" i="5"/>
  <c r="O144" i="5"/>
  <c r="D144" i="5"/>
  <c r="O161" i="5"/>
  <c r="H161" i="5"/>
  <c r="B161" i="5"/>
  <c r="L161" i="5"/>
  <c r="G161" i="5"/>
  <c r="M161" i="5"/>
  <c r="J161" i="5"/>
  <c r="P161" i="5"/>
  <c r="C161" i="5"/>
  <c r="K161" i="5"/>
  <c r="E161" i="5"/>
  <c r="F161" i="5"/>
  <c r="D161" i="5"/>
  <c r="N161" i="5"/>
  <c r="I161" i="5"/>
  <c r="N132" i="5"/>
  <c r="M132" i="5"/>
  <c r="H132" i="5"/>
  <c r="D132" i="5"/>
  <c r="C132" i="5"/>
  <c r="O132" i="5"/>
  <c r="E132" i="5"/>
  <c r="G132" i="5"/>
  <c r="F132" i="5"/>
  <c r="L132" i="5"/>
  <c r="P132" i="5"/>
  <c r="K132" i="5"/>
  <c r="B132" i="5"/>
  <c r="I132" i="5"/>
  <c r="J132" i="5"/>
  <c r="I195" i="5"/>
  <c r="G286" i="5"/>
  <c r="O286" i="5"/>
  <c r="N286" i="5"/>
  <c r="I286" i="5"/>
  <c r="E286" i="5"/>
  <c r="F286" i="5"/>
  <c r="K286" i="5"/>
  <c r="J286" i="5"/>
  <c r="B286" i="5"/>
  <c r="P286" i="5"/>
  <c r="C286" i="5"/>
  <c r="M286" i="5"/>
  <c r="L286" i="5"/>
  <c r="H286" i="5"/>
  <c r="D286" i="5"/>
  <c r="E195" i="5"/>
  <c r="L252" i="5"/>
  <c r="O252" i="5"/>
  <c r="I252" i="5"/>
  <c r="M252" i="5"/>
  <c r="B252" i="5"/>
  <c r="K252" i="5"/>
  <c r="N252" i="5"/>
  <c r="J252" i="5"/>
  <c r="G252" i="5"/>
  <c r="E252" i="5"/>
  <c r="H252" i="5"/>
  <c r="P252" i="5"/>
  <c r="D252" i="5"/>
  <c r="C252" i="5"/>
  <c r="F252" i="5"/>
  <c r="P321" i="5"/>
  <c r="E321" i="5"/>
  <c r="F321" i="5"/>
  <c r="M321" i="5"/>
  <c r="D321" i="5"/>
  <c r="I321" i="5"/>
  <c r="B321" i="5"/>
  <c r="C321" i="5"/>
  <c r="H321" i="5"/>
  <c r="J321" i="5"/>
  <c r="N321" i="5"/>
  <c r="G321" i="5"/>
  <c r="L321" i="5"/>
  <c r="K321" i="5"/>
  <c r="O321" i="5"/>
  <c r="K195" i="5"/>
  <c r="H195" i="5"/>
  <c r="L195" i="5"/>
  <c r="P195" i="5"/>
  <c r="G289" i="5"/>
  <c r="K289" i="5"/>
  <c r="P289" i="5"/>
  <c r="L289" i="5"/>
  <c r="H289" i="5"/>
  <c r="D289" i="5"/>
  <c r="O289" i="5"/>
  <c r="B289" i="5"/>
  <c r="C289" i="5"/>
  <c r="J289" i="5"/>
  <c r="N289" i="5"/>
  <c r="I289" i="5"/>
  <c r="E289" i="5"/>
  <c r="F289" i="5"/>
  <c r="M289" i="5"/>
  <c r="J195" i="5"/>
  <c r="C195" i="5"/>
  <c r="N195" i="5"/>
  <c r="O195" i="5"/>
  <c r="C202" i="5"/>
  <c r="H202" i="5"/>
  <c r="I202" i="5"/>
  <c r="K202" i="5"/>
  <c r="N202" i="5"/>
  <c r="L202" i="5"/>
  <c r="P202" i="5"/>
  <c r="B202" i="5"/>
  <c r="M202" i="5"/>
  <c r="O202" i="5"/>
  <c r="B145" i="5"/>
  <c r="O145" i="5"/>
  <c r="M145" i="5"/>
  <c r="K145" i="5"/>
  <c r="N145" i="5"/>
  <c r="J145" i="5"/>
  <c r="E145" i="5"/>
  <c r="H145" i="5"/>
  <c r="G145" i="5"/>
  <c r="F145" i="5"/>
  <c r="P145" i="5"/>
  <c r="C145" i="5"/>
  <c r="I145" i="5"/>
  <c r="D145" i="5"/>
  <c r="L145" i="5"/>
  <c r="F303" i="5"/>
  <c r="I303" i="5"/>
  <c r="N303" i="5"/>
  <c r="C303" i="5"/>
  <c r="K303" i="5"/>
  <c r="G303" i="5"/>
  <c r="O303" i="5"/>
  <c r="L303" i="5"/>
  <c r="B303" i="5"/>
  <c r="M303" i="5"/>
  <c r="J303" i="5"/>
  <c r="E303" i="5"/>
  <c r="D303" i="5"/>
  <c r="P303" i="5"/>
  <c r="H303" i="5"/>
  <c r="H511" i="5"/>
  <c r="O511" i="5"/>
  <c r="K511" i="5"/>
  <c r="C511" i="5"/>
  <c r="P511" i="5"/>
  <c r="E511" i="5"/>
  <c r="J511" i="5"/>
  <c r="D511" i="5"/>
  <c r="B511" i="5"/>
  <c r="N511" i="5"/>
  <c r="G511" i="5"/>
  <c r="L511" i="5"/>
  <c r="F511" i="5"/>
  <c r="B601" i="5"/>
  <c r="P601" i="5"/>
  <c r="D601" i="5"/>
  <c r="J601" i="5"/>
  <c r="M601" i="5"/>
  <c r="N601" i="5"/>
  <c r="O601" i="5"/>
  <c r="L601" i="5"/>
  <c r="G601" i="5"/>
  <c r="H601" i="5"/>
  <c r="F601" i="5"/>
  <c r="E601" i="5"/>
  <c r="C601" i="5"/>
  <c r="I601" i="5"/>
  <c r="K601" i="5"/>
  <c r="O176" i="5"/>
  <c r="L176" i="5"/>
  <c r="I176" i="5"/>
  <c r="H176" i="5"/>
  <c r="F176" i="5"/>
  <c r="P176" i="5"/>
  <c r="N176" i="5"/>
  <c r="J176" i="5"/>
  <c r="C176" i="5"/>
  <c r="D176" i="5"/>
  <c r="G176" i="5"/>
  <c r="M176" i="5"/>
  <c r="E176" i="5"/>
  <c r="K176" i="5"/>
  <c r="B176" i="5"/>
  <c r="D133" i="5"/>
  <c r="E133" i="5"/>
  <c r="B133" i="5"/>
  <c r="F133" i="5"/>
  <c r="M133" i="5"/>
  <c r="G133" i="5"/>
  <c r="C133" i="5"/>
  <c r="N133" i="5"/>
  <c r="H133" i="5"/>
  <c r="O133" i="5"/>
  <c r="P133" i="5"/>
  <c r="K133" i="5"/>
  <c r="I133" i="5"/>
  <c r="L133" i="5"/>
  <c r="J133" i="5"/>
  <c r="P327" i="5"/>
  <c r="F327" i="5"/>
  <c r="G327" i="5"/>
  <c r="H327" i="5"/>
  <c r="N327" i="5"/>
  <c r="I327" i="5"/>
  <c r="J327" i="5"/>
  <c r="L327" i="5"/>
  <c r="M327" i="5"/>
  <c r="K327" i="5"/>
  <c r="O327" i="5"/>
  <c r="C327" i="5"/>
  <c r="D327" i="5"/>
  <c r="B327" i="5"/>
  <c r="E327" i="5"/>
  <c r="B28" i="5"/>
  <c r="D28" i="5"/>
  <c r="M28" i="5"/>
  <c r="I28" i="5"/>
  <c r="O28" i="5"/>
  <c r="E28" i="5"/>
  <c r="P28" i="5"/>
  <c r="G28" i="5"/>
  <c r="H28" i="5"/>
  <c r="N28" i="5"/>
  <c r="F28" i="5"/>
  <c r="J28" i="5"/>
  <c r="L28" i="5"/>
  <c r="K28" i="5"/>
  <c r="C28" i="5"/>
  <c r="H477" i="5"/>
  <c r="J477" i="5"/>
  <c r="D477" i="5"/>
  <c r="K504" i="5"/>
  <c r="D504" i="5"/>
  <c r="P504" i="5"/>
  <c r="E504" i="5"/>
  <c r="G504" i="5"/>
  <c r="F504" i="5"/>
  <c r="B504" i="5"/>
  <c r="J504" i="5"/>
  <c r="L504" i="5"/>
  <c r="O504" i="5"/>
  <c r="H504" i="5"/>
  <c r="I504" i="5"/>
  <c r="M504" i="5"/>
  <c r="C504" i="5"/>
  <c r="N504" i="5"/>
  <c r="D355" i="5"/>
  <c r="F355" i="5"/>
  <c r="M355" i="5"/>
  <c r="J355" i="5"/>
  <c r="B355" i="5"/>
  <c r="H355" i="5"/>
  <c r="I355" i="5"/>
  <c r="G355" i="5"/>
  <c r="L355" i="5"/>
  <c r="C355" i="5"/>
  <c r="N355" i="5"/>
  <c r="O355" i="5"/>
  <c r="K355" i="5"/>
  <c r="E355" i="5"/>
  <c r="P355" i="5"/>
  <c r="H237" i="5"/>
  <c r="I237" i="5"/>
  <c r="D237" i="5"/>
  <c r="C237" i="5"/>
  <c r="N237" i="5"/>
  <c r="K237" i="5"/>
  <c r="E237" i="5"/>
  <c r="J237" i="5"/>
  <c r="P237" i="5"/>
  <c r="O237" i="5"/>
  <c r="L237" i="5"/>
  <c r="M237" i="5"/>
  <c r="B237" i="5"/>
  <c r="G237" i="5"/>
  <c r="F237" i="5"/>
  <c r="K592" i="5"/>
  <c r="C592" i="5"/>
  <c r="M592" i="5"/>
  <c r="G592" i="5"/>
  <c r="H592" i="5"/>
  <c r="J592" i="5"/>
  <c r="L592" i="5"/>
  <c r="F592" i="5"/>
  <c r="O592" i="5"/>
  <c r="I592" i="5"/>
  <c r="D592" i="5"/>
  <c r="B592" i="5"/>
  <c r="P592" i="5"/>
  <c r="N592" i="5"/>
  <c r="E592" i="5"/>
  <c r="N476" i="5"/>
  <c r="C476" i="5"/>
  <c r="B476" i="5"/>
  <c r="P476" i="5"/>
  <c r="H476" i="5"/>
  <c r="O476" i="5"/>
  <c r="J476" i="5"/>
  <c r="I476" i="5"/>
  <c r="F476" i="5"/>
  <c r="E476" i="5"/>
  <c r="G476" i="5"/>
  <c r="K476" i="5"/>
  <c r="D476" i="5"/>
  <c r="M476" i="5"/>
  <c r="L476" i="5"/>
  <c r="B449" i="5"/>
  <c r="O449" i="5"/>
  <c r="H449" i="5"/>
  <c r="L449" i="5"/>
  <c r="E449" i="5"/>
  <c r="M449" i="5"/>
  <c r="D449" i="5"/>
  <c r="P449" i="5"/>
  <c r="N449" i="5"/>
  <c r="F449" i="5"/>
  <c r="C449" i="5"/>
  <c r="J449" i="5"/>
  <c r="G449" i="5"/>
  <c r="K449" i="5"/>
  <c r="I449" i="5"/>
  <c r="J547" i="5"/>
  <c r="P547" i="5"/>
  <c r="H547" i="5"/>
  <c r="D547" i="5"/>
  <c r="O547" i="5"/>
  <c r="C547" i="5"/>
  <c r="I547" i="5"/>
  <c r="M547" i="5"/>
  <c r="E547" i="5"/>
  <c r="N547" i="5"/>
  <c r="F547" i="5"/>
  <c r="B547" i="5"/>
  <c r="L547" i="5"/>
  <c r="K547" i="5"/>
  <c r="G547" i="5"/>
  <c r="M319" i="5"/>
  <c r="I319" i="5"/>
  <c r="L319" i="5"/>
  <c r="C319" i="5"/>
  <c r="N319" i="5"/>
  <c r="B319" i="5"/>
  <c r="D319" i="5"/>
  <c r="H319" i="5"/>
  <c r="J319" i="5"/>
  <c r="G319" i="5"/>
  <c r="E319" i="5"/>
  <c r="O319" i="5"/>
  <c r="K319" i="5"/>
  <c r="F319" i="5"/>
  <c r="P319" i="5"/>
  <c r="G551" i="5"/>
  <c r="C551" i="5"/>
  <c r="I551" i="5"/>
  <c r="J551" i="5"/>
  <c r="L551" i="5"/>
  <c r="N551" i="5"/>
  <c r="H551" i="5"/>
  <c r="P551" i="5"/>
  <c r="D551" i="5"/>
  <c r="E551" i="5"/>
  <c r="K551" i="5"/>
  <c r="O551" i="5"/>
  <c r="F551" i="5"/>
  <c r="M551" i="5"/>
  <c r="B551" i="5"/>
  <c r="N347" i="5"/>
  <c r="K347" i="5"/>
  <c r="B347" i="5"/>
  <c r="L347" i="5"/>
  <c r="D347" i="5"/>
  <c r="G347" i="5"/>
  <c r="C347" i="5"/>
  <c r="P347" i="5"/>
  <c r="O347" i="5"/>
  <c r="E347" i="5"/>
  <c r="H347" i="5"/>
  <c r="I347" i="5"/>
  <c r="J347" i="5"/>
  <c r="F347" i="5"/>
  <c r="M347" i="5"/>
  <c r="E42" i="5"/>
  <c r="I42" i="5"/>
  <c r="P42" i="5"/>
  <c r="G42" i="5"/>
  <c r="M42" i="5"/>
  <c r="H42" i="5"/>
  <c r="K42" i="5"/>
  <c r="J42" i="5"/>
  <c r="O42" i="5"/>
  <c r="C42" i="5"/>
  <c r="B42" i="5"/>
  <c r="D42" i="5"/>
  <c r="F42" i="5"/>
  <c r="L42" i="5"/>
  <c r="N42" i="5"/>
  <c r="K22" i="5"/>
  <c r="B22" i="5"/>
  <c r="F22" i="5"/>
  <c r="D22" i="5"/>
  <c r="M22" i="5"/>
  <c r="E22" i="5"/>
  <c r="L22" i="5"/>
  <c r="C22" i="5"/>
  <c r="H22" i="5"/>
  <c r="J22" i="5"/>
  <c r="O22" i="5"/>
  <c r="G22" i="5"/>
  <c r="N22" i="5"/>
  <c r="I22" i="5"/>
  <c r="P22" i="5"/>
  <c r="C477" i="5"/>
  <c r="K477" i="5"/>
  <c r="B463" i="5"/>
  <c r="L463" i="5"/>
  <c r="F463" i="5"/>
  <c r="M463" i="5"/>
  <c r="E463" i="5"/>
  <c r="K463" i="5"/>
  <c r="G463" i="5"/>
  <c r="O463" i="5"/>
  <c r="I463" i="5"/>
  <c r="P463" i="5"/>
  <c r="H463" i="5"/>
  <c r="N463" i="5"/>
  <c r="C463" i="5"/>
  <c r="J463" i="5"/>
  <c r="D463" i="5"/>
  <c r="E127" i="5"/>
  <c r="K127" i="5"/>
  <c r="D127" i="5"/>
  <c r="J127" i="5"/>
  <c r="O127" i="5"/>
  <c r="B127" i="5"/>
  <c r="H127" i="5"/>
  <c r="M127" i="5"/>
  <c r="G127" i="5"/>
  <c r="I127" i="5"/>
  <c r="P127" i="5"/>
  <c r="C127" i="5"/>
  <c r="N127" i="5"/>
  <c r="L127" i="5"/>
  <c r="F127" i="5"/>
  <c r="N500" i="5"/>
  <c r="B500" i="5"/>
  <c r="D500" i="5"/>
  <c r="M500" i="5"/>
  <c r="I500" i="5"/>
  <c r="J500" i="5"/>
  <c r="P500" i="5"/>
  <c r="E500" i="5"/>
  <c r="G500" i="5"/>
  <c r="F500" i="5"/>
  <c r="I154" i="5"/>
  <c r="M154" i="5"/>
  <c r="L154" i="5"/>
  <c r="D154" i="5"/>
  <c r="H154" i="5"/>
  <c r="K154" i="5"/>
  <c r="G154" i="5"/>
  <c r="P154" i="5"/>
  <c r="O154" i="5"/>
  <c r="J154" i="5"/>
  <c r="N154" i="5"/>
  <c r="F154" i="5"/>
  <c r="B154" i="5"/>
  <c r="E154" i="5"/>
  <c r="C154" i="5"/>
  <c r="H525" i="5"/>
  <c r="B525" i="5"/>
  <c r="F525" i="5"/>
  <c r="J525" i="5"/>
  <c r="O525" i="5"/>
  <c r="G525" i="5"/>
  <c r="I525" i="5"/>
  <c r="N525" i="5"/>
  <c r="E525" i="5"/>
  <c r="K525" i="5"/>
  <c r="P525" i="5"/>
  <c r="C525" i="5"/>
  <c r="D525" i="5"/>
  <c r="M525" i="5"/>
  <c r="L525" i="5"/>
  <c r="D208" i="5"/>
  <c r="F208" i="5"/>
  <c r="N208" i="5"/>
  <c r="H208" i="5"/>
  <c r="G208" i="5"/>
  <c r="M208" i="5"/>
  <c r="J208" i="5"/>
  <c r="L208" i="5"/>
  <c r="C208" i="5"/>
  <c r="P208" i="5"/>
  <c r="B208" i="5"/>
  <c r="K208" i="5"/>
  <c r="I208" i="5"/>
  <c r="O208" i="5"/>
  <c r="E208" i="5"/>
  <c r="F10" i="5"/>
  <c r="N10" i="5"/>
  <c r="K10" i="5"/>
  <c r="B10" i="5"/>
  <c r="C10" i="5"/>
  <c r="P10" i="5"/>
  <c r="G10" i="5"/>
  <c r="E10" i="5"/>
  <c r="L10" i="5"/>
  <c r="I10" i="5"/>
  <c r="M10" i="5"/>
  <c r="D10" i="5"/>
  <c r="O10" i="5"/>
  <c r="H10" i="5"/>
  <c r="J10" i="5"/>
  <c r="K69" i="5"/>
  <c r="P69" i="5"/>
  <c r="E69" i="5"/>
  <c r="J69" i="5"/>
  <c r="H69" i="5"/>
  <c r="G69" i="5"/>
  <c r="D69" i="5"/>
  <c r="N69" i="5"/>
  <c r="B69" i="5"/>
  <c r="L69" i="5"/>
  <c r="M69" i="5"/>
  <c r="I69" i="5"/>
  <c r="F69" i="5"/>
  <c r="C69" i="5"/>
  <c r="O69" i="5"/>
  <c r="D438" i="5"/>
  <c r="H438" i="5"/>
  <c r="L438" i="5"/>
  <c r="P438" i="5"/>
  <c r="F438" i="5"/>
  <c r="E438" i="5"/>
  <c r="B438" i="5"/>
  <c r="J438" i="5"/>
  <c r="O438" i="5"/>
  <c r="I438" i="5"/>
  <c r="C438" i="5"/>
  <c r="N438" i="5"/>
  <c r="K438" i="5"/>
  <c r="M438" i="5"/>
  <c r="G438" i="5"/>
  <c r="E148" i="5"/>
  <c r="K148" i="5"/>
  <c r="C148" i="5"/>
  <c r="B148" i="5"/>
  <c r="M148" i="5"/>
  <c r="O148" i="5"/>
  <c r="J148" i="5"/>
  <c r="D148" i="5"/>
  <c r="G148" i="5"/>
  <c r="P148" i="5"/>
  <c r="I148" i="5"/>
  <c r="F148" i="5"/>
  <c r="L148" i="5"/>
  <c r="N148" i="5"/>
  <c r="H148" i="5"/>
  <c r="L318" i="5"/>
  <c r="G318" i="5"/>
  <c r="F318" i="5"/>
  <c r="K318" i="5"/>
  <c r="O318" i="5"/>
  <c r="J318" i="5"/>
  <c r="P318" i="5"/>
  <c r="E318" i="5"/>
  <c r="I318" i="5"/>
  <c r="H318" i="5"/>
  <c r="D318" i="5"/>
  <c r="C318" i="5"/>
  <c r="B318" i="5"/>
  <c r="M318" i="5"/>
  <c r="N318" i="5"/>
  <c r="B372" i="5"/>
  <c r="D372" i="5"/>
  <c r="M372" i="5"/>
  <c r="G372" i="5"/>
  <c r="L372" i="5"/>
  <c r="O372" i="5"/>
  <c r="F372" i="5"/>
  <c r="J372" i="5"/>
  <c r="I372" i="5"/>
  <c r="P372" i="5"/>
  <c r="H372" i="5"/>
  <c r="K372" i="5"/>
  <c r="E372" i="5"/>
  <c r="C372" i="5"/>
  <c r="N372" i="5"/>
  <c r="I39" i="5"/>
  <c r="O39" i="5"/>
  <c r="P39" i="5"/>
  <c r="D39" i="5"/>
  <c r="E39" i="5"/>
  <c r="C39" i="5"/>
  <c r="N39" i="5"/>
  <c r="K39" i="5"/>
  <c r="H39" i="5"/>
  <c r="M39" i="5"/>
  <c r="B39" i="5"/>
  <c r="F39" i="5"/>
  <c r="J39" i="5"/>
  <c r="G39" i="5"/>
  <c r="L39" i="5"/>
  <c r="G386" i="5"/>
  <c r="B386" i="5"/>
  <c r="N386" i="5"/>
  <c r="P386" i="5"/>
  <c r="C386" i="5"/>
  <c r="L386" i="5"/>
  <c r="D386" i="5"/>
  <c r="I386" i="5"/>
  <c r="E386" i="5"/>
  <c r="H386" i="5"/>
  <c r="K386" i="5"/>
  <c r="O386" i="5"/>
  <c r="J386" i="5"/>
  <c r="M386" i="5"/>
  <c r="F386" i="5"/>
  <c r="M295" i="5"/>
  <c r="D295" i="5"/>
  <c r="H295" i="5"/>
  <c r="I295" i="5"/>
  <c r="L295" i="5"/>
  <c r="J295" i="5"/>
  <c r="P295" i="5"/>
  <c r="N295" i="5"/>
  <c r="F295" i="5"/>
  <c r="G295" i="5"/>
  <c r="O295" i="5"/>
  <c r="B295" i="5"/>
  <c r="K295" i="5"/>
  <c r="E295" i="5"/>
  <c r="C295" i="5"/>
  <c r="E103" i="5"/>
  <c r="K103" i="5"/>
  <c r="J103" i="5"/>
  <c r="O103" i="5"/>
  <c r="I103" i="5"/>
  <c r="M103" i="5"/>
  <c r="G103" i="5"/>
  <c r="D103" i="5"/>
  <c r="N103" i="5"/>
  <c r="C103" i="5"/>
  <c r="L103" i="5"/>
  <c r="B103" i="5"/>
  <c r="H103" i="5"/>
  <c r="F103" i="5"/>
  <c r="P103" i="5"/>
  <c r="M205" i="5"/>
  <c r="C205" i="5"/>
  <c r="P205" i="5"/>
  <c r="H205" i="5"/>
  <c r="I205" i="5"/>
  <c r="G205" i="5"/>
  <c r="N205" i="5"/>
  <c r="O205" i="5"/>
  <c r="B205" i="5"/>
  <c r="K205" i="5"/>
  <c r="E205" i="5"/>
  <c r="D205" i="5"/>
  <c r="F205" i="5"/>
  <c r="L205" i="5"/>
  <c r="J205" i="5"/>
  <c r="O36" i="5"/>
  <c r="L36" i="5"/>
  <c r="K36" i="5"/>
  <c r="C36" i="5"/>
  <c r="P36" i="5"/>
  <c r="M36" i="5"/>
  <c r="D36" i="5"/>
  <c r="I36" i="5"/>
  <c r="E36" i="5"/>
  <c r="G36" i="5"/>
  <c r="N36" i="5"/>
  <c r="F36" i="5"/>
  <c r="H36" i="5"/>
  <c r="J36" i="5"/>
  <c r="B36" i="5"/>
  <c r="K360" i="5"/>
  <c r="I360" i="5"/>
  <c r="E360" i="5"/>
  <c r="L360" i="5"/>
  <c r="D360" i="5"/>
  <c r="B360" i="5"/>
  <c r="F360" i="5"/>
  <c r="N360" i="5"/>
  <c r="J360" i="5"/>
  <c r="M360" i="5"/>
  <c r="C360" i="5"/>
  <c r="G360" i="5"/>
  <c r="H360" i="5"/>
  <c r="P360" i="5"/>
  <c r="O360" i="5"/>
  <c r="I337" i="5"/>
  <c r="H337" i="5"/>
  <c r="N337" i="5"/>
  <c r="O337" i="5"/>
  <c r="L337" i="5"/>
  <c r="G337" i="5"/>
  <c r="M337" i="5"/>
  <c r="C337" i="5"/>
  <c r="F337" i="5"/>
  <c r="E337" i="5"/>
  <c r="B337" i="5"/>
  <c r="K337" i="5"/>
  <c r="P337" i="5"/>
  <c r="J337" i="5"/>
  <c r="D337" i="5"/>
  <c r="F379" i="5"/>
  <c r="N379" i="5"/>
  <c r="I379" i="5"/>
  <c r="G379" i="5"/>
  <c r="L379" i="5"/>
  <c r="D379" i="5"/>
  <c r="B379" i="5"/>
  <c r="C379" i="5"/>
  <c r="E379" i="5"/>
  <c r="P379" i="5"/>
  <c r="K379" i="5"/>
  <c r="J379" i="5"/>
  <c r="O379" i="5"/>
  <c r="H379" i="5"/>
  <c r="M379" i="5"/>
  <c r="G209" i="5"/>
  <c r="D209" i="5"/>
  <c r="F209" i="5"/>
  <c r="E209" i="5"/>
  <c r="J209" i="5"/>
  <c r="M209" i="5"/>
  <c r="N209" i="5"/>
  <c r="O209" i="5"/>
  <c r="B209" i="5"/>
  <c r="P209" i="5"/>
  <c r="I209" i="5"/>
  <c r="C209" i="5"/>
  <c r="L209" i="5"/>
  <c r="K209" i="5"/>
  <c r="H209" i="5"/>
  <c r="B155" i="5"/>
  <c r="E155" i="5"/>
  <c r="D155" i="5"/>
  <c r="K155" i="5"/>
  <c r="L155" i="5"/>
  <c r="N155" i="5"/>
  <c r="H155" i="5"/>
  <c r="G155" i="5"/>
  <c r="F155" i="5"/>
  <c r="I155" i="5"/>
  <c r="P155" i="5"/>
  <c r="C155" i="5"/>
  <c r="J155" i="5"/>
  <c r="M155" i="5"/>
  <c r="O155" i="5"/>
  <c r="I359" i="5"/>
  <c r="M359" i="5"/>
  <c r="L359" i="5"/>
  <c r="O359" i="5"/>
  <c r="B359" i="5"/>
  <c r="K359" i="5"/>
  <c r="F359" i="5"/>
  <c r="J359" i="5"/>
  <c r="G359" i="5"/>
  <c r="N359" i="5"/>
  <c r="E359" i="5"/>
  <c r="D359" i="5"/>
  <c r="P359" i="5"/>
  <c r="C359" i="5"/>
  <c r="H359" i="5"/>
  <c r="H199" i="5"/>
  <c r="J199" i="5"/>
  <c r="C199" i="5"/>
  <c r="P199" i="5"/>
  <c r="G199" i="5"/>
  <c r="B199" i="5"/>
  <c r="K199" i="5"/>
  <c r="D199" i="5"/>
  <c r="L199" i="5"/>
  <c r="O199" i="5"/>
  <c r="N199" i="5"/>
  <c r="M199" i="5"/>
  <c r="F199" i="5"/>
  <c r="I199" i="5"/>
  <c r="E199" i="5"/>
  <c r="K167" i="5"/>
  <c r="I167" i="5"/>
  <c r="L167" i="5"/>
  <c r="E167" i="5"/>
  <c r="J167" i="5"/>
  <c r="O167" i="5"/>
  <c r="F167" i="5"/>
  <c r="D167" i="5"/>
  <c r="H167" i="5"/>
  <c r="C167" i="5"/>
  <c r="M167" i="5"/>
  <c r="B167" i="5"/>
  <c r="G167" i="5"/>
  <c r="P167" i="5"/>
  <c r="N167" i="5"/>
  <c r="D218" i="5"/>
  <c r="N218" i="5"/>
  <c r="P218" i="5"/>
  <c r="E218" i="5"/>
  <c r="M218" i="5"/>
  <c r="H218" i="5"/>
  <c r="F218" i="5"/>
  <c r="J218" i="5"/>
  <c r="K218" i="5"/>
  <c r="I218" i="5"/>
  <c r="B218" i="5"/>
  <c r="C218" i="5"/>
  <c r="L218" i="5"/>
  <c r="O218" i="5"/>
  <c r="G218" i="5"/>
  <c r="M451" i="5"/>
  <c r="B451" i="5"/>
  <c r="G451" i="5"/>
  <c r="C451" i="5"/>
  <c r="K451" i="5"/>
  <c r="J451" i="5"/>
  <c r="O451" i="5"/>
  <c r="N451" i="5"/>
  <c r="I451" i="5"/>
  <c r="E451" i="5"/>
  <c r="L451" i="5"/>
  <c r="H451" i="5"/>
  <c r="P451" i="5"/>
  <c r="D451" i="5"/>
  <c r="C239" i="5"/>
  <c r="M239" i="5"/>
  <c r="P239" i="5"/>
  <c r="E239" i="5"/>
  <c r="L239" i="5"/>
  <c r="B239" i="5"/>
  <c r="K239" i="5"/>
  <c r="I239" i="5"/>
  <c r="D239" i="5"/>
  <c r="J239" i="5"/>
  <c r="N239" i="5"/>
  <c r="G239" i="5"/>
  <c r="H239" i="5"/>
  <c r="F239" i="5"/>
  <c r="O239" i="5"/>
  <c r="B24" i="2"/>
  <c r="I206" i="5"/>
  <c r="L206" i="5"/>
  <c r="N206" i="5"/>
  <c r="O206" i="5"/>
  <c r="C206" i="5"/>
  <c r="F206" i="5"/>
  <c r="G206" i="5"/>
  <c r="E206" i="5"/>
  <c r="H206" i="5"/>
  <c r="B206" i="5"/>
  <c r="K206" i="5"/>
  <c r="D206" i="5"/>
  <c r="P206" i="5"/>
  <c r="J206" i="5"/>
  <c r="M206" i="5"/>
  <c r="G74" i="5"/>
  <c r="D74" i="5"/>
  <c r="L74" i="5"/>
  <c r="N74" i="5"/>
  <c r="I74" i="5"/>
  <c r="C74" i="5"/>
  <c r="E74" i="5"/>
  <c r="K74" i="5"/>
  <c r="M74" i="5"/>
  <c r="B74" i="5"/>
  <c r="H74" i="5"/>
  <c r="P74" i="5"/>
  <c r="J74" i="5"/>
  <c r="F74" i="5"/>
  <c r="O74" i="5"/>
  <c r="D597" i="5"/>
  <c r="C597" i="5"/>
  <c r="M597" i="5"/>
  <c r="O597" i="5"/>
  <c r="G597" i="5"/>
  <c r="E597" i="5"/>
  <c r="L597" i="5"/>
  <c r="K597" i="5"/>
  <c r="I597" i="5"/>
  <c r="P597" i="5"/>
  <c r="H597" i="5"/>
  <c r="B597" i="5"/>
  <c r="F597" i="5"/>
  <c r="J597" i="5"/>
  <c r="N597" i="5"/>
  <c r="C566" i="5"/>
  <c r="G566" i="5"/>
  <c r="P566" i="5"/>
  <c r="B566" i="5"/>
  <c r="D566" i="5"/>
  <c r="L566" i="5"/>
  <c r="J566" i="5"/>
  <c r="K566" i="5"/>
  <c r="N566" i="5"/>
  <c r="H566" i="5"/>
  <c r="O566" i="5"/>
  <c r="M566" i="5"/>
  <c r="E566" i="5"/>
  <c r="I566" i="5"/>
  <c r="F566" i="5"/>
  <c r="C394" i="5"/>
  <c r="O394" i="5"/>
  <c r="N394" i="5"/>
  <c r="J394" i="5"/>
  <c r="M394" i="5"/>
  <c r="K394" i="5"/>
  <c r="H394" i="5"/>
  <c r="P394" i="5"/>
  <c r="G394" i="5"/>
  <c r="E394" i="5"/>
  <c r="L394" i="5"/>
  <c r="B394" i="5"/>
  <c r="I394" i="5"/>
  <c r="D394" i="5"/>
  <c r="F394" i="5"/>
  <c r="P308" i="5"/>
  <c r="B308" i="5"/>
  <c r="C308" i="5"/>
  <c r="I308" i="5"/>
  <c r="E308" i="5"/>
  <c r="G308" i="5"/>
  <c r="L308" i="5"/>
  <c r="K308" i="5"/>
  <c r="F308" i="5"/>
  <c r="O308" i="5"/>
  <c r="D308" i="5"/>
  <c r="M308" i="5"/>
  <c r="H308" i="5"/>
  <c r="J308" i="5"/>
  <c r="N308" i="5"/>
  <c r="E462" i="5"/>
  <c r="L462" i="5"/>
  <c r="M462" i="5"/>
  <c r="B462" i="5"/>
  <c r="H462" i="5"/>
  <c r="G462" i="5"/>
  <c r="I462" i="5"/>
  <c r="P462" i="5"/>
  <c r="C462" i="5"/>
  <c r="D462" i="5"/>
  <c r="J462" i="5"/>
  <c r="N462" i="5"/>
  <c r="O462" i="5"/>
  <c r="F462" i="5"/>
  <c r="K462" i="5"/>
  <c r="G164" i="5"/>
  <c r="C164" i="5"/>
  <c r="O164" i="5"/>
  <c r="E164" i="5"/>
  <c r="J164" i="5"/>
  <c r="M164" i="5"/>
  <c r="D164" i="5"/>
  <c r="I164" i="5"/>
  <c r="K164" i="5"/>
  <c r="F164" i="5"/>
  <c r="P164" i="5"/>
  <c r="B164" i="5"/>
  <c r="N164" i="5"/>
  <c r="H164" i="5"/>
  <c r="L164" i="5"/>
  <c r="D64" i="5"/>
  <c r="N64" i="5"/>
  <c r="L64" i="5"/>
  <c r="C64" i="5"/>
  <c r="I64" i="5"/>
  <c r="F64" i="5"/>
  <c r="B64" i="5"/>
  <c r="H64" i="5"/>
  <c r="J64" i="5"/>
  <c r="G64" i="5"/>
  <c r="O64" i="5"/>
  <c r="E64" i="5"/>
  <c r="P64" i="5"/>
  <c r="K64" i="5"/>
  <c r="M64" i="5"/>
  <c r="L496" i="5"/>
  <c r="C496" i="5"/>
  <c r="H496" i="5"/>
  <c r="K496" i="5"/>
  <c r="N496" i="5"/>
  <c r="P496" i="5"/>
  <c r="O496" i="5"/>
  <c r="G496" i="5"/>
  <c r="M496" i="5"/>
  <c r="I496" i="5"/>
  <c r="B496" i="5"/>
  <c r="E496" i="5"/>
  <c r="F496" i="5"/>
  <c r="D496" i="5"/>
  <c r="J496" i="5"/>
  <c r="P459" i="5"/>
  <c r="N459" i="5"/>
  <c r="E459" i="5"/>
  <c r="I459" i="5"/>
  <c r="F459" i="5"/>
  <c r="G459" i="5"/>
  <c r="J459" i="5"/>
  <c r="M459" i="5"/>
  <c r="B459" i="5"/>
  <c r="H459" i="5"/>
  <c r="D459" i="5"/>
  <c r="L459" i="5"/>
  <c r="K459" i="5"/>
  <c r="O459" i="5"/>
  <c r="C459" i="5"/>
  <c r="D334" i="5"/>
  <c r="C334" i="5"/>
  <c r="L334" i="5"/>
  <c r="N334" i="5"/>
  <c r="P334" i="5"/>
  <c r="H334" i="5"/>
  <c r="I334" i="5"/>
  <c r="B334" i="5"/>
  <c r="G334" i="5"/>
  <c r="J334" i="5"/>
  <c r="F334" i="5"/>
  <c r="O334" i="5"/>
  <c r="M334" i="5"/>
  <c r="E334" i="5"/>
  <c r="K334" i="5"/>
  <c r="F140" i="5"/>
  <c r="N140" i="5"/>
  <c r="C140" i="5"/>
  <c r="H140" i="5"/>
  <c r="O140" i="5"/>
  <c r="M140" i="5"/>
  <c r="E140" i="5"/>
  <c r="K140" i="5"/>
  <c r="G140" i="5"/>
  <c r="J140" i="5"/>
  <c r="D140" i="5"/>
  <c r="I140" i="5"/>
  <c r="L140" i="5"/>
  <c r="B140" i="5"/>
  <c r="P140" i="5"/>
  <c r="F53" i="5"/>
  <c r="I53" i="5"/>
  <c r="M53" i="5"/>
  <c r="P53" i="5"/>
  <c r="H53" i="5"/>
  <c r="C53" i="5"/>
  <c r="D53" i="5"/>
  <c r="O53" i="5"/>
  <c r="E53" i="5"/>
  <c r="B53" i="5"/>
  <c r="G53" i="5"/>
  <c r="N53" i="5"/>
  <c r="J53" i="5"/>
  <c r="K53" i="5"/>
  <c r="L53" i="5"/>
  <c r="D158" i="5"/>
  <c r="K158" i="5"/>
  <c r="I158" i="5"/>
  <c r="B158" i="5"/>
  <c r="P158" i="5"/>
  <c r="E158" i="5"/>
  <c r="F158" i="5"/>
  <c r="C158" i="5"/>
  <c r="H158" i="5"/>
  <c r="G158" i="5"/>
  <c r="J158" i="5"/>
  <c r="M158" i="5"/>
  <c r="N158" i="5"/>
  <c r="O158" i="5"/>
  <c r="L158" i="5"/>
  <c r="D190" i="5"/>
  <c r="M190" i="5"/>
  <c r="N190" i="5"/>
  <c r="G190" i="5"/>
  <c r="O190" i="5"/>
  <c r="C190" i="5"/>
  <c r="B190" i="5"/>
  <c r="L190" i="5"/>
  <c r="E190" i="5"/>
  <c r="F190" i="5"/>
  <c r="P190" i="5"/>
  <c r="J190" i="5"/>
  <c r="I190" i="5"/>
  <c r="K190" i="5"/>
  <c r="H190" i="5"/>
  <c r="P558" i="5"/>
  <c r="K558" i="5"/>
  <c r="G558" i="5"/>
  <c r="C558" i="5"/>
  <c r="I558" i="5"/>
  <c r="O558" i="5"/>
  <c r="N558" i="5"/>
  <c r="L558" i="5"/>
  <c r="E558" i="5"/>
  <c r="B558" i="5"/>
  <c r="F558" i="5"/>
  <c r="M558" i="5"/>
  <c r="D558" i="5"/>
  <c r="J558" i="5"/>
  <c r="H558" i="5"/>
  <c r="I298" i="5"/>
  <c r="B298" i="5"/>
  <c r="N298" i="5"/>
  <c r="D298" i="5"/>
  <c r="O298" i="5"/>
  <c r="M298" i="5"/>
  <c r="L298" i="5"/>
  <c r="F298" i="5"/>
  <c r="E298" i="5"/>
  <c r="J298" i="5"/>
  <c r="K298" i="5"/>
  <c r="P298" i="5"/>
  <c r="C298" i="5"/>
  <c r="H298" i="5"/>
  <c r="G298" i="5"/>
  <c r="M365" i="5"/>
  <c r="L365" i="5"/>
  <c r="N365" i="5"/>
  <c r="D365" i="5"/>
  <c r="I365" i="5"/>
  <c r="E365" i="5"/>
  <c r="G365" i="5"/>
  <c r="F365" i="5"/>
  <c r="O365" i="5"/>
  <c r="H365" i="5"/>
  <c r="C365" i="5"/>
  <c r="P365" i="5"/>
  <c r="K365" i="5"/>
  <c r="B365" i="5"/>
  <c r="J365" i="5"/>
  <c r="P492" i="5"/>
  <c r="K492" i="5"/>
  <c r="I492" i="5"/>
  <c r="M492" i="5"/>
  <c r="H492" i="5"/>
  <c r="D492" i="5"/>
  <c r="N492" i="5"/>
  <c r="J492" i="5"/>
  <c r="G492" i="5"/>
  <c r="O492" i="5"/>
  <c r="B492" i="5"/>
  <c r="F492" i="5"/>
  <c r="L492" i="5"/>
  <c r="C492" i="5"/>
  <c r="E492" i="5"/>
  <c r="O322" i="5"/>
  <c r="F322" i="5"/>
  <c r="G322" i="5"/>
  <c r="K322" i="5"/>
  <c r="M322" i="5"/>
  <c r="I322" i="5"/>
  <c r="B322" i="5"/>
  <c r="P322" i="5"/>
  <c r="J322" i="5"/>
  <c r="H322" i="5"/>
  <c r="N322" i="5"/>
  <c r="E322" i="5"/>
  <c r="L322" i="5"/>
  <c r="D322" i="5"/>
  <c r="C322" i="5"/>
  <c r="H458" i="5"/>
  <c r="J458" i="5"/>
  <c r="E458" i="5"/>
  <c r="C458" i="5"/>
  <c r="N458" i="5"/>
  <c r="F458" i="5"/>
  <c r="K458" i="5"/>
  <c r="B458" i="5"/>
  <c r="M458" i="5"/>
  <c r="G458" i="5"/>
  <c r="L458" i="5"/>
  <c r="P458" i="5"/>
  <c r="D458" i="5"/>
  <c r="O458" i="5"/>
  <c r="I458" i="5"/>
  <c r="F17" i="5"/>
  <c r="C17" i="5"/>
  <c r="D17" i="5"/>
  <c r="L17" i="5"/>
  <c r="B17" i="5"/>
  <c r="G17" i="5"/>
  <c r="J17" i="5"/>
  <c r="P17" i="5"/>
  <c r="O17" i="5"/>
  <c r="K17" i="5"/>
  <c r="M17" i="5"/>
  <c r="N17" i="5"/>
  <c r="E17" i="5"/>
  <c r="I17" i="5"/>
  <c r="H17" i="5"/>
  <c r="P513" i="5"/>
  <c r="G513" i="5"/>
  <c r="L513" i="5"/>
  <c r="M513" i="5"/>
  <c r="H513" i="5"/>
  <c r="D513" i="5"/>
  <c r="E513" i="5"/>
  <c r="N513" i="5"/>
  <c r="J513" i="5"/>
  <c r="K513" i="5"/>
  <c r="F513" i="5"/>
  <c r="B513" i="5"/>
  <c r="O513" i="5"/>
  <c r="I513" i="5"/>
  <c r="C513" i="5"/>
  <c r="M581" i="5"/>
  <c r="K581" i="5"/>
  <c r="D581" i="5"/>
  <c r="C581" i="5"/>
  <c r="L581" i="5"/>
  <c r="F581" i="5"/>
  <c r="P581" i="5"/>
  <c r="B581" i="5"/>
  <c r="G581" i="5"/>
  <c r="O581" i="5"/>
  <c r="H581" i="5"/>
  <c r="E581" i="5"/>
  <c r="J581" i="5"/>
  <c r="I581" i="5"/>
  <c r="N581" i="5"/>
  <c r="L411" i="5"/>
  <c r="H411" i="5"/>
  <c r="C411" i="5"/>
  <c r="N411" i="5"/>
  <c r="E411" i="5"/>
  <c r="I411" i="5"/>
  <c r="M411" i="5"/>
  <c r="P411" i="5"/>
  <c r="F411" i="5"/>
  <c r="O411" i="5"/>
  <c r="D411" i="5"/>
  <c r="K411" i="5"/>
  <c r="J411" i="5"/>
  <c r="B411" i="5"/>
  <c r="G411" i="5"/>
  <c r="E165" i="5"/>
  <c r="D165" i="5"/>
  <c r="B165" i="5"/>
  <c r="F165" i="5"/>
  <c r="J165" i="5"/>
  <c r="I165" i="5"/>
  <c r="M165" i="5"/>
  <c r="N165" i="5"/>
  <c r="H165" i="5"/>
  <c r="P165" i="5"/>
  <c r="G165" i="5"/>
  <c r="L165" i="5"/>
  <c r="K165" i="5"/>
  <c r="C165" i="5"/>
  <c r="O165" i="5"/>
  <c r="P553" i="5"/>
  <c r="I553" i="5"/>
  <c r="J553" i="5"/>
  <c r="F553" i="5"/>
  <c r="N553" i="5"/>
  <c r="G553" i="5"/>
  <c r="C553" i="5"/>
  <c r="M553" i="5"/>
  <c r="K553" i="5"/>
  <c r="L553" i="5"/>
  <c r="B553" i="5"/>
  <c r="E553" i="5"/>
  <c r="O553" i="5"/>
  <c r="D553" i="5"/>
  <c r="H553" i="5"/>
  <c r="I225" i="5"/>
  <c r="G225" i="5"/>
  <c r="J225" i="5"/>
  <c r="C225" i="5"/>
  <c r="P225" i="5"/>
  <c r="K225" i="5"/>
  <c r="E225" i="5"/>
  <c r="B225" i="5"/>
  <c r="F225" i="5"/>
  <c r="L225" i="5"/>
  <c r="H225" i="5"/>
  <c r="N225" i="5"/>
  <c r="M225" i="5"/>
  <c r="O225" i="5"/>
  <c r="D225" i="5"/>
  <c r="F376" i="5"/>
  <c r="B376" i="5"/>
  <c r="H376" i="5"/>
  <c r="I376" i="5"/>
  <c r="N376" i="5"/>
  <c r="G376" i="5"/>
  <c r="P376" i="5"/>
  <c r="K376" i="5"/>
  <c r="J376" i="5"/>
  <c r="D376" i="5"/>
  <c r="L376" i="5"/>
  <c r="O376" i="5"/>
  <c r="E376" i="5"/>
  <c r="M376" i="5"/>
  <c r="C376" i="5"/>
  <c r="I112" i="5"/>
  <c r="G112" i="5"/>
  <c r="O112" i="5"/>
  <c r="B112" i="5"/>
  <c r="E112" i="5"/>
  <c r="H112" i="5"/>
  <c r="D112" i="5"/>
  <c r="C112" i="5"/>
  <c r="N112" i="5"/>
  <c r="K112" i="5"/>
  <c r="L112" i="5"/>
  <c r="F112" i="5"/>
  <c r="J112" i="5"/>
  <c r="P112" i="5"/>
  <c r="M112" i="5"/>
  <c r="G129" i="5"/>
  <c r="B129" i="5"/>
  <c r="I129" i="5"/>
  <c r="J129" i="5"/>
  <c r="F129" i="5"/>
  <c r="N129" i="5"/>
  <c r="E129" i="5"/>
  <c r="L129" i="5"/>
  <c r="M129" i="5"/>
  <c r="C129" i="5"/>
  <c r="H129" i="5"/>
  <c r="O129" i="5"/>
  <c r="D129" i="5"/>
  <c r="K129" i="5"/>
  <c r="P129" i="5"/>
  <c r="H396" i="5"/>
  <c r="O396" i="5"/>
  <c r="C396" i="5"/>
  <c r="F396" i="5"/>
  <c r="N396" i="5"/>
  <c r="P396" i="5"/>
  <c r="I396" i="5"/>
  <c r="M396" i="5"/>
  <c r="K396" i="5"/>
  <c r="J396" i="5"/>
  <c r="E396" i="5"/>
  <c r="B396" i="5"/>
  <c r="G396" i="5"/>
  <c r="D396" i="5"/>
  <c r="L396" i="5"/>
  <c r="O441" i="5"/>
  <c r="I441" i="5"/>
  <c r="M441" i="5"/>
  <c r="F441" i="5"/>
  <c r="J441" i="5"/>
  <c r="K441" i="5"/>
  <c r="C441" i="5"/>
  <c r="D441" i="5"/>
  <c r="N441" i="5"/>
  <c r="H441" i="5"/>
  <c r="P441" i="5"/>
  <c r="E441" i="5"/>
  <c r="L441" i="5"/>
  <c r="G441" i="5"/>
  <c r="B441" i="5"/>
  <c r="I63" i="5"/>
  <c r="L63" i="5"/>
  <c r="K63" i="5"/>
  <c r="B63" i="5"/>
  <c r="E63" i="5"/>
  <c r="M63" i="5"/>
  <c r="P63" i="5"/>
  <c r="F63" i="5"/>
  <c r="J63" i="5"/>
  <c r="C63" i="5"/>
  <c r="N63" i="5"/>
  <c r="O63" i="5"/>
  <c r="D63" i="5"/>
  <c r="G63" i="5"/>
  <c r="H63" i="5"/>
  <c r="E73" i="5"/>
  <c r="I73" i="5"/>
  <c r="M73" i="5"/>
  <c r="G73" i="5"/>
  <c r="J73" i="5"/>
  <c r="C73" i="5"/>
  <c r="N73" i="5"/>
  <c r="H73" i="5"/>
  <c r="B73" i="5"/>
  <c r="L73" i="5"/>
  <c r="F73" i="5"/>
  <c r="O73" i="5"/>
  <c r="P73" i="5"/>
  <c r="K73" i="5"/>
  <c r="D73" i="5"/>
  <c r="N483" i="5"/>
  <c r="H483" i="5"/>
  <c r="C483" i="5"/>
  <c r="B483" i="5"/>
  <c r="F483" i="5"/>
  <c r="M483" i="5"/>
  <c r="J483" i="5"/>
  <c r="K483" i="5"/>
  <c r="I483" i="5"/>
  <c r="O483" i="5"/>
  <c r="P483" i="5"/>
  <c r="G483" i="5"/>
  <c r="L483" i="5"/>
  <c r="D483" i="5"/>
  <c r="E483" i="5"/>
  <c r="I585" i="5"/>
  <c r="M585" i="5"/>
  <c r="L585" i="5"/>
  <c r="P585" i="5"/>
  <c r="B585" i="5"/>
  <c r="H585" i="5"/>
  <c r="D585" i="5"/>
  <c r="O585" i="5"/>
  <c r="N585" i="5"/>
  <c r="E585" i="5"/>
  <c r="F585" i="5"/>
  <c r="G585" i="5"/>
  <c r="K585" i="5"/>
  <c r="C585" i="5"/>
  <c r="J585" i="5"/>
</calcChain>
</file>

<file path=xl/sharedStrings.xml><?xml version="1.0" encoding="utf-8"?>
<sst xmlns="http://schemas.openxmlformats.org/spreadsheetml/2006/main" count="755" uniqueCount="568">
  <si>
    <t>Bahamas</t>
  </si>
  <si>
    <t>Jura</t>
  </si>
  <si>
    <t>Liechstenstein</t>
  </si>
  <si>
    <t>Belize</t>
  </si>
  <si>
    <t>Code</t>
  </si>
  <si>
    <t>M</t>
  </si>
  <si>
    <t>F</t>
  </si>
  <si>
    <t>Jahre im Schuldienst</t>
  </si>
  <si>
    <t>Code CT</t>
  </si>
  <si>
    <t xml:space="preserve"> Kat. Id.</t>
  </si>
  <si>
    <t xml:space="preserve"> Id Schüler/in</t>
  </si>
  <si>
    <t xml:space="preserve"> Sex</t>
  </si>
  <si>
    <t xml:space="preserve"> Geburts-Datum</t>
  </si>
  <si>
    <t xml:space="preserve"> Nationalität</t>
  </si>
  <si>
    <t>Pakistan</t>
  </si>
  <si>
    <t>Irak</t>
  </si>
  <si>
    <t>Iran</t>
  </si>
  <si>
    <t>Honduras</t>
  </si>
  <si>
    <t>Liechtenstein</t>
  </si>
  <si>
    <t>Sierra Leone</t>
  </si>
  <si>
    <t>Panama</t>
  </si>
  <si>
    <t>Paraguay</t>
  </si>
  <si>
    <t>Portugal</t>
  </si>
  <si>
    <t>Malawi</t>
  </si>
  <si>
    <t>Mali</t>
  </si>
  <si>
    <t>Moldova</t>
  </si>
  <si>
    <t>Monaco</t>
  </si>
  <si>
    <t>Myanmar</t>
  </si>
  <si>
    <t>Nauru</t>
  </si>
  <si>
    <t>Nicaragua</t>
  </si>
  <si>
    <t>Kiribati</t>
  </si>
  <si>
    <t>Angola</t>
  </si>
  <si>
    <t>Zürich</t>
  </si>
  <si>
    <t>CH.AHV</t>
  </si>
  <si>
    <t>Uruguay</t>
  </si>
  <si>
    <t>Vanuatu</t>
  </si>
  <si>
    <t>Venezuela</t>
  </si>
  <si>
    <t>Vietnam</t>
  </si>
  <si>
    <t>Timor-Leste</t>
  </si>
  <si>
    <t>Togo</t>
  </si>
  <si>
    <t>Ghana</t>
  </si>
  <si>
    <t>Burundi</t>
  </si>
  <si>
    <t>Guatemala</t>
  </si>
  <si>
    <t>Guyana</t>
  </si>
  <si>
    <t>Costa Rica</t>
  </si>
  <si>
    <t>Côte d'Ivoire</t>
  </si>
  <si>
    <t>El Salvador</t>
  </si>
  <si>
    <t>Uri</t>
  </si>
  <si>
    <t>Afghanistan</t>
  </si>
  <si>
    <t>Burkina Faso</t>
  </si>
  <si>
    <t>Tessin</t>
  </si>
  <si>
    <t>Tonga</t>
  </si>
  <si>
    <t>Oman</t>
  </si>
  <si>
    <t>Tuvalu</t>
  </si>
  <si>
    <t>Ukraine</t>
  </si>
  <si>
    <t>Sri Lanka</t>
  </si>
  <si>
    <t>Suriname</t>
  </si>
  <si>
    <t>Samoa</t>
  </si>
  <si>
    <t>Niger</t>
  </si>
  <si>
    <t>Kosovo</t>
  </si>
  <si>
    <t>Laos</t>
  </si>
  <si>
    <t>Lesotho</t>
  </si>
  <si>
    <t>Avs ok</t>
  </si>
  <si>
    <t>Doublons AVS</t>
  </si>
  <si>
    <t>Ctrl CatID</t>
  </si>
  <si>
    <t>Ctrl Sex</t>
  </si>
  <si>
    <t>Ctrl National</t>
  </si>
  <si>
    <t>Ctrl PersID</t>
  </si>
  <si>
    <t>Ctrl PersKat</t>
  </si>
  <si>
    <t>Ctrl AAV</t>
  </si>
  <si>
    <t>Ctrl DipQual</t>
  </si>
  <si>
    <t>Ctrl BildInst</t>
  </si>
  <si>
    <t>Ctrl SchArtKla</t>
  </si>
  <si>
    <t>ID+TKNr</t>
  </si>
  <si>
    <t>Doublons ID+TKNr</t>
  </si>
  <si>
    <t>Ctrl JiS</t>
  </si>
  <si>
    <t>Ctrl Age</t>
  </si>
  <si>
    <t>Ctrl Pensum</t>
  </si>
  <si>
    <t>Ctrl Nat</t>
  </si>
  <si>
    <t>Ctrl PersKat + SchArtKla</t>
  </si>
  <si>
    <t>Tätigk. Corresp.</t>
  </si>
  <si>
    <t>JiS+Age Corresp.</t>
  </si>
  <si>
    <t>Nb</t>
  </si>
  <si>
    <t>Equiv plein-temps</t>
  </si>
  <si>
    <t>Ctrl Geb-Datum</t>
  </si>
  <si>
    <t>Personnes</t>
  </si>
  <si>
    <t>Enreg. OK?</t>
  </si>
  <si>
    <t xml:space="preserve"> Nom</t>
  </si>
  <si>
    <t xml:space="preserve"> Cat. Id.</t>
  </si>
  <si>
    <t xml:space="preserve"> Id personne</t>
  </si>
  <si>
    <t xml:space="preserve"> Sexe</t>
  </si>
  <si>
    <t xml:space="preserve"> Date de naissance</t>
  </si>
  <si>
    <t xml:space="preserve"> Nationalité</t>
  </si>
  <si>
    <t>Années de service</t>
  </si>
  <si>
    <t>Activités</t>
  </si>
  <si>
    <t xml:space="preserve"> NoAct</t>
  </si>
  <si>
    <t xml:space="preserve"> Catég. de personnel</t>
  </si>
  <si>
    <t xml:space="preserve"> Type de contrat de travail</t>
  </si>
  <si>
    <t xml:space="preserve"> Diplôme / qualifications</t>
  </si>
  <si>
    <t xml:space="preserve"> Institution de formation</t>
  </si>
  <si>
    <t xml:space="preserve"> Volume d'activité</t>
  </si>
  <si>
    <t xml:space="preserve"> Référence plein temps</t>
  </si>
  <si>
    <t xml:space="preserve"> Type d'enseignement</t>
  </si>
  <si>
    <t xml:space="preserve"> Commentaire</t>
  </si>
  <si>
    <t>Relevé statistique du personnel du canton:</t>
  </si>
  <si>
    <t>Année de référence :</t>
  </si>
  <si>
    <t>Nombre d'erreurs pour les personnes et activités :</t>
  </si>
  <si>
    <t>Statistique sur les données introduites</t>
  </si>
  <si>
    <t>Nombre de personnes :</t>
  </si>
  <si>
    <t>Nombre d'activités :</t>
  </si>
  <si>
    <t>Nomenclature des cantons</t>
  </si>
  <si>
    <t>Canton</t>
  </si>
  <si>
    <t>Nomenclature des sexes</t>
  </si>
  <si>
    <t>Sexe</t>
  </si>
  <si>
    <t>Nomenclature des catégories d'identificateurs</t>
  </si>
  <si>
    <t>Catégorie d'identificateur</t>
  </si>
  <si>
    <t>Nomenclature des catégories de personnel</t>
  </si>
  <si>
    <t>Catégorie de personnel</t>
  </si>
  <si>
    <t>Nomenclature des nationalités</t>
  </si>
  <si>
    <t>Nationalité</t>
  </si>
  <si>
    <t>Nomenclature des diplômes / qualifications</t>
  </si>
  <si>
    <t>Diplôme / qualifications</t>
  </si>
  <si>
    <t>Nomenclature des types de contrat de travail</t>
  </si>
  <si>
    <t>Type de contrat de travail</t>
  </si>
  <si>
    <t>Nomenclature des institutions de formation</t>
  </si>
  <si>
    <t>Institution de formation</t>
  </si>
  <si>
    <t>Type IF</t>
  </si>
  <si>
    <t>Institutions de formation supplémentaires</t>
  </si>
  <si>
    <t>Nomenclature des types d'enseignement de la classe</t>
  </si>
  <si>
    <t>Type d'enseignement de la classe</t>
  </si>
  <si>
    <t>RPT min</t>
  </si>
  <si>
    <t>RPT max</t>
  </si>
  <si>
    <t>Berne</t>
  </si>
  <si>
    <t>Lucerne</t>
  </si>
  <si>
    <t>Schwytz</t>
  </si>
  <si>
    <t>Obwald</t>
  </si>
  <si>
    <t>Nidwald</t>
  </si>
  <si>
    <t>Glaris</t>
  </si>
  <si>
    <t>Zoug</t>
  </si>
  <si>
    <t>Fribourg</t>
  </si>
  <si>
    <t>Soleure</t>
  </si>
  <si>
    <t>Bâle-Ville</t>
  </si>
  <si>
    <t>Bâle-Campagne</t>
  </si>
  <si>
    <t>Schaffhouse</t>
  </si>
  <si>
    <t>Appenzell Rh.-Ext.</t>
  </si>
  <si>
    <t>Appenzell Rh.-Int.</t>
  </si>
  <si>
    <t>Saint-Gall</t>
  </si>
  <si>
    <t>Grisons</t>
  </si>
  <si>
    <t>Argovie</t>
  </si>
  <si>
    <t>Thurgovie</t>
  </si>
  <si>
    <t>Vaud</t>
  </si>
  <si>
    <t>Valais</t>
  </si>
  <si>
    <t>Neuchâtel</t>
  </si>
  <si>
    <t>Genève</t>
  </si>
  <si>
    <t>Nouveau Numéro AVS</t>
  </si>
  <si>
    <t>Matricule cantonal variable d'année en année</t>
  </si>
  <si>
    <t>Personnel enseignant</t>
  </si>
  <si>
    <t>Personnel de direction des écoles</t>
  </si>
  <si>
    <t>Suisse</t>
  </si>
  <si>
    <t>Afrique du Sud</t>
  </si>
  <si>
    <t>Albanie</t>
  </si>
  <si>
    <t>Algérie</t>
  </si>
  <si>
    <t>Allemagne</t>
  </si>
  <si>
    <t>Andorre</t>
  </si>
  <si>
    <t>Antigua-et-Barbuda</t>
  </si>
  <si>
    <t>Arabie saoudite</t>
  </si>
  <si>
    <t>Argentine</t>
  </si>
  <si>
    <t>Arménie</t>
  </si>
  <si>
    <t>Australie</t>
  </si>
  <si>
    <t>Autriche</t>
  </si>
  <si>
    <t>Azerbaïdjan</t>
  </si>
  <si>
    <t>Bahreïn</t>
  </si>
  <si>
    <t>Bangladesh</t>
  </si>
  <si>
    <t>Barbade</t>
  </si>
  <si>
    <t>Bélarus</t>
  </si>
  <si>
    <t>Belgique</t>
  </si>
  <si>
    <t>Bénin</t>
  </si>
  <si>
    <t>Bhoutan</t>
  </si>
  <si>
    <t>Bolivie</t>
  </si>
  <si>
    <t>Bosnie et Herzégovine</t>
  </si>
  <si>
    <t>Botswana</t>
  </si>
  <si>
    <t>Brésil</t>
  </si>
  <si>
    <t>Brunéi Darussalam</t>
  </si>
  <si>
    <t>Bulgarie</t>
  </si>
  <si>
    <t>Cambodge</t>
  </si>
  <si>
    <t>Cameroun</t>
  </si>
  <si>
    <t>Canada</t>
  </si>
  <si>
    <t>Chili</t>
  </si>
  <si>
    <t>Chine</t>
  </si>
  <si>
    <t>Chypre</t>
  </si>
  <si>
    <t>Cité du Vatican</t>
  </si>
  <si>
    <t>Colombie</t>
  </si>
  <si>
    <t>Comores</t>
  </si>
  <si>
    <t>Congo (Brazzaville)</t>
  </si>
  <si>
    <t>Congo (Kinshasa)</t>
  </si>
  <si>
    <t>Corée (Nord)</t>
  </si>
  <si>
    <t>Corée (Sud)</t>
  </si>
  <si>
    <t>Croatie</t>
  </si>
  <si>
    <t>Cuba</t>
  </si>
  <si>
    <t>Danemark</t>
  </si>
  <si>
    <t>Djibouti</t>
  </si>
  <si>
    <t>Dominique</t>
  </si>
  <si>
    <t>Emirats arabes unis</t>
  </si>
  <si>
    <t>Espagne</t>
  </si>
  <si>
    <t>Estonie</t>
  </si>
  <si>
    <t>Finlande</t>
  </si>
  <si>
    <t>France</t>
  </si>
  <si>
    <t>Gabon</t>
  </si>
  <si>
    <t>Gambie</t>
  </si>
  <si>
    <t>Géorgie</t>
  </si>
  <si>
    <t>Grèce</t>
  </si>
  <si>
    <t>Grenade</t>
  </si>
  <si>
    <t>Guinée</t>
  </si>
  <si>
    <t>Guinée équatoriale</t>
  </si>
  <si>
    <t>Guinée-Bissau</t>
  </si>
  <si>
    <t>Haïti</t>
  </si>
  <si>
    <t>Hongrie</t>
  </si>
  <si>
    <t>Inde</t>
  </si>
  <si>
    <t>Indonésie</t>
  </si>
  <si>
    <t>Irlande</t>
  </si>
  <si>
    <t>Islande</t>
  </si>
  <si>
    <t>Israël</t>
  </si>
  <si>
    <t>Italie</t>
  </si>
  <si>
    <t>Jamaïque</t>
  </si>
  <si>
    <t>Japon</t>
  </si>
  <si>
    <t>Jordanie</t>
  </si>
  <si>
    <t>Kazakhstan</t>
  </si>
  <si>
    <t>Kenya</t>
  </si>
  <si>
    <t>Kirghizistan</t>
  </si>
  <si>
    <t>Koweït</t>
  </si>
  <si>
    <t>Lettonie</t>
  </si>
  <si>
    <t>Liban</t>
  </si>
  <si>
    <t>Libéria</t>
  </si>
  <si>
    <t>Libye</t>
  </si>
  <si>
    <t>Lituanie</t>
  </si>
  <si>
    <t>Luxembourg</t>
  </si>
  <si>
    <t>Madagascar</t>
  </si>
  <si>
    <t>Malaisie</t>
  </si>
  <si>
    <t>Maldives</t>
  </si>
  <si>
    <t>Malte</t>
  </si>
  <si>
    <t>Maroc</t>
  </si>
  <si>
    <t>Maurice</t>
  </si>
  <si>
    <t>Mauritanie</t>
  </si>
  <si>
    <t>Mexique</t>
  </si>
  <si>
    <t>Micronésie</t>
  </si>
  <si>
    <t>Mongolie</t>
  </si>
  <si>
    <t>Monténégro</t>
  </si>
  <si>
    <t>Mozambique</t>
  </si>
  <si>
    <t>Namibie</t>
  </si>
  <si>
    <t>Népal</t>
  </si>
  <si>
    <t>Nigéria</t>
  </si>
  <si>
    <t>Norvège</t>
  </si>
  <si>
    <t>Nouvelle-Zélande</t>
  </si>
  <si>
    <t>Ouganda</t>
  </si>
  <si>
    <t>Ouzbékistan</t>
  </si>
  <si>
    <t>Palaos</t>
  </si>
  <si>
    <t>Palestine</t>
  </si>
  <si>
    <t>Papouasie-Nouvelle-Guinée</t>
  </si>
  <si>
    <t>Pays-Bas</t>
  </si>
  <si>
    <t>Pérou</t>
  </si>
  <si>
    <t>Philippines</t>
  </si>
  <si>
    <t>Pologne</t>
  </si>
  <si>
    <t>Qatar</t>
  </si>
  <si>
    <t>République centrafricaine</t>
  </si>
  <si>
    <t>République dominicaine</t>
  </si>
  <si>
    <t>Roumanie</t>
  </si>
  <si>
    <t>Royaume-Uni</t>
  </si>
  <si>
    <t>Russie</t>
  </si>
  <si>
    <t>Rwanda</t>
  </si>
  <si>
    <t>Sahara Occidental</t>
  </si>
  <si>
    <t>Sainte-Lucie</t>
  </si>
  <si>
    <t>Saint-Kitts-et-Nevis</t>
  </si>
  <si>
    <t>Saint-Marin</t>
  </si>
  <si>
    <t>Saint-Vincent-et-les Grenadines</t>
  </si>
  <si>
    <t>Sao Tomé-et-Principe</t>
  </si>
  <si>
    <t>Sénégal</t>
  </si>
  <si>
    <t>Serbie</t>
  </si>
  <si>
    <t>Seychelles</t>
  </si>
  <si>
    <t>Singapour</t>
  </si>
  <si>
    <t>Slovaquie</t>
  </si>
  <si>
    <t>Slovénie</t>
  </si>
  <si>
    <t>Somalie</t>
  </si>
  <si>
    <t>Soudan</t>
  </si>
  <si>
    <t>Suède</t>
  </si>
  <si>
    <t>Syrie</t>
  </si>
  <si>
    <t>Tadjikistan</t>
  </si>
  <si>
    <t>Taïwan (Taipei chinois)</t>
  </si>
  <si>
    <t>Tanzanie</t>
  </si>
  <si>
    <t>Tchad</t>
  </si>
  <si>
    <t>Thaïlande</t>
  </si>
  <si>
    <t>Trinité-et-Tobago</t>
  </si>
  <si>
    <t>Tunisie</t>
  </si>
  <si>
    <t>Turkménistan</t>
  </si>
  <si>
    <t>Yémen</t>
  </si>
  <si>
    <t>Zambie</t>
  </si>
  <si>
    <t>Zimbabwe</t>
  </si>
  <si>
    <t>Apatride</t>
  </si>
  <si>
    <t>Etat inconnu ou non indiqué</t>
  </si>
  <si>
    <t>Diplôme d'enseignement approprié</t>
  </si>
  <si>
    <t>Diplôme d'enseignement partiellement approprié</t>
  </si>
  <si>
    <t>Pas de diplôme d'enseignement</t>
  </si>
  <si>
    <t>Contrat de travail à durée indéterminée</t>
  </si>
  <si>
    <t>Contrat de travail à durée déterminée</t>
  </si>
  <si>
    <t>Catégories d'identificateurs</t>
  </si>
  <si>
    <t>Catégories de personnel</t>
  </si>
  <si>
    <t>Type-IF</t>
  </si>
  <si>
    <t>EPT min</t>
  </si>
  <si>
    <t>EPT max</t>
  </si>
  <si>
    <t>Libellé de la livraison :</t>
  </si>
  <si>
    <t xml:space="preserve"> Prénom</t>
  </si>
  <si>
    <t>Type d'enseignement</t>
  </si>
  <si>
    <t>Types d'enseignement supplémentaires</t>
  </si>
  <si>
    <t>### Personnel de direction ###</t>
  </si>
  <si>
    <t>LOC.ID</t>
  </si>
  <si>
    <t>Identificateur local</t>
  </si>
  <si>
    <t>CH.BUR</t>
  </si>
  <si>
    <t>Nomenclature des types d'enseignement</t>
  </si>
  <si>
    <t>SchArt tertiaire</t>
  </si>
  <si>
    <t>Référence plein temps du personnel de direction</t>
  </si>
  <si>
    <t>Limites cantonales</t>
  </si>
  <si>
    <t>Ctrl BVz Enseign.</t>
  </si>
  <si>
    <t>Ctrl BVz Direction</t>
  </si>
  <si>
    <t>Corresp. CatPers-Dipl</t>
  </si>
  <si>
    <t>ID</t>
  </si>
  <si>
    <t>Fidji</t>
  </si>
  <si>
    <t>aeB Schweiz</t>
  </si>
  <si>
    <t>Ausbildungszentrum Seilbahnen Schweiz</t>
  </si>
  <si>
    <t>be-med</t>
  </si>
  <si>
    <t>Berner Bildungszentrum Pflege</t>
  </si>
  <si>
    <t>Bernische Schule auf biblischer Basis (BSBB)</t>
  </si>
  <si>
    <t>Berntorschule Thun</t>
  </si>
  <si>
    <t>Bildungszentrum Wald (BZW)</t>
  </si>
  <si>
    <t>Christliche Schule Bern</t>
  </si>
  <si>
    <t>Christliches Internat Gsteigwiler</t>
  </si>
  <si>
    <t>Didac</t>
  </si>
  <si>
    <t>die andere schule</t>
  </si>
  <si>
    <t>Ecole d'Humanité</t>
  </si>
  <si>
    <t>Feusi Bildungszentrum AG</t>
  </si>
  <si>
    <t>Gartenbauschule Hünibach</t>
  </si>
  <si>
    <t>Heilpädagogische Schule der Region Thun</t>
  </si>
  <si>
    <t>Heilpädagogische Schule Gstaad</t>
  </si>
  <si>
    <t>Heilpädagogische Schule Langnau</t>
  </si>
  <si>
    <t>Hotelfachschule Thun</t>
  </si>
  <si>
    <t>Institut Beatenberg</t>
  </si>
  <si>
    <t>Internat Grosshaus</t>
  </si>
  <si>
    <t>Internat Schönfels</t>
  </si>
  <si>
    <t>International School of Berne</t>
  </si>
  <si>
    <t>Minerva Bern</t>
  </si>
  <si>
    <t>Noss Schulzentrum</t>
  </si>
  <si>
    <t>Schulalternative Region Aaretal (SAAT)</t>
  </si>
  <si>
    <t>sfb Bildungszentrum</t>
  </si>
  <si>
    <t>Sonderschulheim Mätteli</t>
  </si>
  <si>
    <t>Stiftung Lerchenbühl</t>
  </si>
  <si>
    <t>TEKO Schweiz. Technische Fachschule</t>
  </si>
  <si>
    <t>The British School</t>
  </si>
  <si>
    <t>Wohnschule Dentenberg</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</si>
  <si>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</si>
  <si>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</si>
  <si>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</si>
  <si>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</si>
  <si>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</si>
  <si>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</si>
  <si>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</si>
  <si>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</si>
  <si>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</si>
  <si>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</si>
  <si>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</si>
  <si>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</si>
  <si>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</si>
  <si>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</si>
  <si>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</si>
  <si>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</si>
  <si>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</si>
  <si>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</si>
  <si>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</si>
  <si>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</si>
  <si>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</si>
  <si>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</si>
  <si>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</si>
  <si>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</si>
  <si>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</si>
  <si>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</si>
  <si>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L</t>
  </si>
  <si>
    <t>CT.#kt#</t>
  </si>
  <si>
    <t>Soudan du Sud</t>
  </si>
  <si>
    <t>Personnel de la pédagogie spécialisée (enseignants spécialisé)</t>
  </si>
  <si>
    <t>Personnel d'enseignement pour élèves allophones</t>
  </si>
  <si>
    <t>Personnel de logopédie</t>
  </si>
  <si>
    <t>Personnel de thérapie psychomotrice</t>
  </si>
  <si>
    <t>Personnel spécialisé chargé des autres mesures de pédagogie thérapeutique</t>
  </si>
  <si>
    <t>### Personnel de la pédagogie spécialisée ###</t>
  </si>
  <si>
    <t>Personnel de direction: diplôme d'enseignement</t>
  </si>
  <si>
    <t>Personnel de direction: diplôme de direction d'institution de formation</t>
  </si>
  <si>
    <t>Personnel de direction: diplôme de gestion non spécifique à la direction d'institutions de formation</t>
  </si>
  <si>
    <t>Personnel de direction: autre diplôme</t>
  </si>
  <si>
    <t>Logopédie, psychomotricité: diplôme approprié</t>
  </si>
  <si>
    <t>Logopédie, psychomotricité: autre diplôme</t>
  </si>
  <si>
    <t>Basisstufe Kindergarten und Primarstufe (Klasse)</t>
  </si>
  <si>
    <t>Centre éducatif et pédagogique Courtelary</t>
  </si>
  <si>
    <t>Höhere Fachschule Technik Mittelland (Biel)</t>
  </si>
  <si>
    <t>hotelleriesuisse</t>
  </si>
  <si>
    <t>Medi Zentrum für medizinische Bildung</t>
  </si>
  <si>
    <t>NMS Bern</t>
  </si>
  <si>
    <t>Salome Brunner Stiftung</t>
  </si>
  <si>
    <t>Stiftung YOU COUNT</t>
  </si>
  <si>
    <t>### Personnel enseignant (y.c. spécialisé), enseignement pour élèves allophones ###</t>
  </si>
  <si>
    <t>Macédoine du Nord</t>
  </si>
  <si>
    <t>Tchéquie</t>
  </si>
  <si>
    <t>Cabo Verde</t>
  </si>
  <si>
    <t>Égypte</t>
  </si>
  <si>
    <t>Équateur</t>
  </si>
  <si>
    <t>Érythrée</t>
  </si>
  <si>
    <t>Eswatini</t>
  </si>
  <si>
    <t>États-Unis</t>
  </si>
  <si>
    <t>Éthiopie</t>
  </si>
  <si>
    <t>Îles Cook</t>
  </si>
  <si>
    <t>Îles Marshall</t>
  </si>
  <si>
    <t>Îles Salomon</t>
  </si>
  <si>
    <t>v1.22</t>
  </si>
  <si>
    <t>AKAD College Bern</t>
  </si>
  <si>
    <t>Alter École - Centre de pédagogie adaptée Berne francophone</t>
  </si>
  <si>
    <t>Arboro - spielen,vertrauen,wachsen</t>
  </si>
  <si>
    <t>Bénédict-Schule Bern AG</t>
  </si>
  <si>
    <t>Beobachtungsstation Heimgarten</t>
  </si>
  <si>
    <t>BiCT</t>
  </si>
  <si>
    <t>Children's Community Montessori Thun</t>
  </si>
  <si>
    <t>Christophorus Schule Bern</t>
  </si>
  <si>
    <t>Computerschule Bern</t>
  </si>
  <si>
    <t>Der bilingue Waldkindergarten Biel</t>
  </si>
  <si>
    <t>Ecole Française Internationale de Berne</t>
  </si>
  <si>
    <t>École Rivendell</t>
  </si>
  <si>
    <t>EduParc Biel</t>
  </si>
  <si>
    <t>EP Kaderschule</t>
  </si>
  <si>
    <t>Erlebnis.Schule Frutigland</t>
  </si>
  <si>
    <t>Familien Support Bern West</t>
  </si>
  <si>
    <t>Freies Gymnasium Bern</t>
  </si>
  <si>
    <t>Heilpädagogische Schule Lyss</t>
  </si>
  <si>
    <t>Höhere Fachschule Holz Biel</t>
  </si>
  <si>
    <t>HSO Schulen Thun Bern AG</t>
  </si>
  <si>
    <t>John F. Kennedy International School</t>
  </si>
  <si>
    <t>Jugendhilfe-Netzwerk Integration AG</t>
  </si>
  <si>
    <t>Kalaidos Banking+Finance School AG</t>
  </si>
  <si>
    <t>Kantonale BEObachtungsstation</t>
  </si>
  <si>
    <t>MIAN-Lernstudio</t>
  </si>
  <si>
    <t>Montessori Kinderhaus Lorraine</t>
  </si>
  <si>
    <t>Montessori Kindertagesbetreuung VIKI</t>
  </si>
  <si>
    <t>Montessori Schule Bern</t>
  </si>
  <si>
    <t>Natürlich Schule</t>
  </si>
  <si>
    <t>Neue Schule für Gestaltung Bern</t>
  </si>
  <si>
    <t>New Sandipani Ashram School</t>
  </si>
  <si>
    <t>Offene Schule Bern (OSBe)</t>
  </si>
  <si>
    <t>Rudolf Steiner Schule Bern Ittigen Langnau</t>
  </si>
  <si>
    <t>Rudolf Steiner Schule Berner Oberland</t>
  </si>
  <si>
    <t>Rudolf Steiner Schule Oberaargau</t>
  </si>
  <si>
    <t>SALEM Schulalternative Emmental</t>
  </si>
  <si>
    <t>Schulkooperative</t>
  </si>
  <si>
    <t>Schulungs- &amp; Wohnheime Rossfeld</t>
  </si>
  <si>
    <t>SIM Schule</t>
  </si>
  <si>
    <t>SIU Schweizerisches Institut für Unternehmerschulung</t>
  </si>
  <si>
    <t>SMI Swiss Marketing Institute AG</t>
  </si>
  <si>
    <t>Sputnik Ganztagesschule, Laupenstrasse</t>
  </si>
  <si>
    <t>Stiftung autismuslink</t>
  </si>
  <si>
    <t>Stiftung Sunneschyn Meiringen</t>
  </si>
  <si>
    <t>TFBO Tourismus Fachschule Bern Oberland</t>
  </si>
  <si>
    <t>Unico-Schule Bern</t>
  </si>
  <si>
    <t>Waldkindergarten mit Basisstufe</t>
  </si>
  <si>
    <t>WKS KV Bildung AG</t>
  </si>
  <si>
    <t>International Baccalaureate</t>
  </si>
  <si>
    <t>### Personnel enseignant ###</t>
  </si>
  <si>
    <t>Autres formations complémentaires du sec. II</t>
  </si>
  <si>
    <t>Autres formations générales</t>
  </si>
  <si>
    <t>Classe d'introduction</t>
  </si>
  <si>
    <t>Classe de soutien (primaire)</t>
  </si>
  <si>
    <t>Classe de soutien (secondaire)</t>
  </si>
  <si>
    <t>Classes pour allophones CIR+ (degré secondaire I)</t>
  </si>
  <si>
    <t>Degré secondaire I Programme d'enseignement normal: exigences élémentaires</t>
  </si>
  <si>
    <t>Degré secondaire I Programme d'enseignement normal: exigences étendues</t>
  </si>
  <si>
    <t>Ecole de culture générale (classe)</t>
  </si>
  <si>
    <t>Ecole enfantine</t>
  </si>
  <si>
    <t>Ecole globale sans sélection (primaire)</t>
  </si>
  <si>
    <t>Ecole globale sans sélection (secondaire)</t>
  </si>
  <si>
    <t>Ecole primaire</t>
  </si>
  <si>
    <t>Formation prof. sup.: examen prof. EP, examen prof. sup.EPS, autres formations prof. sup. (Classe)</t>
  </si>
  <si>
    <t>Formation professionnelle initiale (Classe)</t>
  </si>
  <si>
    <t>Formation professionnelle supérieure: sans précision (classe)</t>
  </si>
  <si>
    <t>Formation professionnelle supérieure: écoles supérieures ES (Classe)</t>
  </si>
  <si>
    <t>Formation professionnelle élémentaire (Classe)</t>
  </si>
  <si>
    <t>Formations transitoires sec. I - sec. II</t>
  </si>
  <si>
    <t>Maturité professionnelle II (classe)</t>
  </si>
  <si>
    <t>Passerelle Maturité prof. - HEU</t>
  </si>
  <si>
    <t>Passerelle Maturité prof./spécialisée – HEU</t>
  </si>
  <si>
    <t>Programme étranger: secondaire II - formation générale</t>
  </si>
  <si>
    <t>Programme étranger: secondaire II - formation professionnelle</t>
  </si>
  <si>
    <t>Préapprentissage</t>
  </si>
  <si>
    <t>Préparation aux examens professionnels pour adultes</t>
  </si>
  <si>
    <t>RRM postobligatoire (classe)</t>
  </si>
  <si>
    <t>Type d'enseignement de la classe non livré (SdL)</t>
  </si>
  <si>
    <t>plan d’études étranger (primaire)</t>
  </si>
  <si>
    <t>plan d’études étranger (secondaire I)</t>
  </si>
  <si>
    <t>plan d’études étranger (école enfantine)</t>
  </si>
  <si>
    <t>Pédagogie spécialisée: degré primaire (HarmoS 3-8)</t>
  </si>
  <si>
    <t>Pédagogie spécialisée: degré préscolaire / école enfantine (HarmoS 1-2)</t>
  </si>
  <si>
    <t>Pédagogie spécialisée: degré secondaire I (HarmoS 9-11)</t>
  </si>
  <si>
    <t>Pédagogie spécialisée: tous les degrés (école obligatoire)</t>
  </si>
  <si>
    <t>BE_Nomdel'ecole</t>
  </si>
  <si>
    <t>Andere Übergangsausbildungen Sek. II – Tertiärstufe</t>
  </si>
  <si>
    <t>Heilpäd. Wohn-/Schulgruppen Nils Holgersson</t>
  </si>
  <si>
    <t>ipso Bildung AG - IBZ</t>
  </si>
  <si>
    <t>ipso Bildung AG - IFA</t>
  </si>
  <si>
    <t>Le Passage</t>
  </si>
  <si>
    <t>Stiftung Ramisberg</t>
  </si>
  <si>
    <t>WISS Schulen für Wirtschaft Informatik Immobilien AG</t>
  </si>
  <si>
    <t>Yeah! die Schule</t>
  </si>
  <si>
    <t>Steinhölzli Bildungswege - Praktisches Berufsvorbereitungsjahr</t>
  </si>
  <si>
    <t>Besondere Volksschule Berghof Stärenegg</t>
  </si>
  <si>
    <t>Besondere Volksschule Maiezyt</t>
  </si>
  <si>
    <t>Besondere Volksschule WOLEG</t>
  </si>
  <si>
    <t>Campus Muristalden</t>
  </si>
  <si>
    <t>Projet d'intégration de la SAP (classe)</t>
  </si>
  <si>
    <t>Établissement particulier de la scolarité obligatoire : degré primaire</t>
  </si>
  <si>
    <t>Établissement particulier de la scolarité obligatoire : degré primaire + degré secondaire I</t>
  </si>
  <si>
    <t>Établissement particulier de la scolarité obligatoire : degré secondaire I</t>
  </si>
  <si>
    <t>Établissement particulier de la scolarité obligatoire : tous les degrés</t>
  </si>
  <si>
    <t>Établissement particulier de la scolarité obligatoire : école enfantine</t>
  </si>
  <si>
    <t>Établissement particulier de la scolarité obligatoire : école enfantine + degré primaire</t>
  </si>
  <si>
    <t>Heilpädagogische Schule Oberaargau</t>
  </si>
  <si>
    <t>Heilpädagogische Schule ZEMI</t>
  </si>
  <si>
    <t>HPT EPC Biel-Bienne</t>
  </si>
  <si>
    <t>Inforama Rütti</t>
  </si>
  <si>
    <t>Klipp &amp; Klar Biel</t>
  </si>
  <si>
    <t>Montessori an der Aare AG</t>
  </si>
  <si>
    <t>Nathalie Stiftung - Heilpädagogische Tagesschule</t>
  </si>
  <si>
    <t>REOSCH Ressourcenorientierte Schule</t>
  </si>
  <si>
    <t>Rudolf Steiner Schule Biel</t>
  </si>
  <si>
    <t>Schule KomSol</t>
  </si>
  <si>
    <t>Schulheim Weissenheim</t>
  </si>
  <si>
    <t>Sonderschulheim Aarhus</t>
  </si>
  <si>
    <t>Sonderschulheim Kinderheimat Tabor</t>
  </si>
  <si>
    <t>Sonderschulheim Sunneschyn Steffisburg</t>
  </si>
  <si>
    <t>Sonnegg Belp</t>
  </si>
  <si>
    <t>TAVOLA</t>
  </si>
  <si>
    <t>Viktoria-Stiftung Richigen - besondere Volksschule</t>
  </si>
  <si>
    <t>Wohn- und Schulheim WG Guggisberg</t>
  </si>
  <si>
    <t>Z.E.N. der Stiftung Wildermeth Biel</t>
  </si>
  <si>
    <t>Türkiye</t>
  </si>
  <si>
    <t>Bildung imfluss</t>
  </si>
  <si>
    <t>divergenta</t>
  </si>
  <si>
    <t>Heilpädagogische Schule Niesen</t>
  </si>
  <si>
    <t>Stiftung Fondation Dammweg</t>
  </si>
  <si>
    <t>agilas - bilden bewegt</t>
  </si>
  <si>
    <t>Arco Bern</t>
  </si>
  <si>
    <t>Berufsschule d. Detailhandels (BSD)</t>
  </si>
  <si>
    <t>Besondere Volksschule Nautilus</t>
  </si>
  <si>
    <t>Besondere Volksschule Ressourcen im Fokus</t>
  </si>
  <si>
    <t>BFB - Bildung Formation Biel-Bienne</t>
  </si>
  <si>
    <t>Bildungszentrum für Wirtschaft und Dienstleistung Bern (bwd)</t>
  </si>
  <si>
    <t>BVS Unteres Emmental</t>
  </si>
  <si>
    <t>Campus InsNeuland</t>
  </si>
  <si>
    <t>Klick-Schule</t>
  </si>
  <si>
    <t>Klinikschule KJP Bern</t>
  </si>
  <si>
    <t>La Tourmaline</t>
  </si>
  <si>
    <t>LernReich</t>
  </si>
  <si>
    <t>Polygon-Schule</t>
  </si>
  <si>
    <t>Stiftung für blinde und sehbehinderte Kinder und Jugendliche</t>
  </si>
  <si>
    <t>Stiftung Passaggio</t>
  </si>
  <si>
    <t>Trait d'Union</t>
  </si>
  <si>
    <t>Wirtschafts- und Kaderschule KV Bern</t>
  </si>
  <si>
    <t>Wirtschaftsschule Thun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</si>
</sst>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yyyy\-mm\-dd;@"/>
  </numFmts>
  <fonts count="19">
    <font>
      <sz val="10"/>
      <name val="Arial"/>
    </font>
    <font>
      <sz val="10"/>
      <color theme="1"/>
      <name val="Arial"/>
      <family val="2"/>
    </font>
    <font>
      <sz val="8"/>
      <name val="Arial"/>
      <family val="2"/>
    </font>
    <font>
      <b/>
      <sz val="12"/>
      <name val="Arial"/>
      <family val="2"/>
    </font>
    <font>
      <sz val="10"/>
      <name val="Arial"/>
      <family val="2"/>
    </font>
    <font>
      <b/>
      <sz val="10"/>
      <name val="Arial"/>
      <family val="2"/>
    </font>
    <font>
      <b/>
      <sz val="8"/>
      <color indexed="22"/>
      <name val="Arial"/>
      <family val="2"/>
    </font>
    <font>
      <b/>
      <sz val="10"/>
      <color indexed="9"/>
      <name val="Arial"/>
      <family val="2"/>
    </font>
    <font>
      <b/>
      <sz val="12"/>
      <color indexed="9"/>
      <name val="Arial"/>
      <family val="2"/>
    </font>
    <font>
      <b/>
      <sz val="14"/>
      <name val="Arial"/>
      <family val="2"/>
    </font>
    <font>
      <u/>
      <sz val="10"/>
      <color indexed="12"/>
      <name val="Arial"/>
      <family val="2"/>
    </font>
    <font>
      <b/>
      <sz val="8"/>
      <name val="Arial"/>
      <family val="2"/>
    </font>
    <font>
      <b/>
      <sz val="10"/>
      <color indexed="9"/>
      <name val="Arial"/>
      <family val="2"/>
    </font>
    <font>
      <b/>
      <sz val="10"/>
      <name val="Arial"/>
      <family val="2"/>
    </font>
    <font>
      <sz val="8"/>
      <name val="Arial"/>
      <family val="2"/>
    </font>
    <font>
      <sz val="10"/>
      <color indexed="8"/>
      <name val="Arial"/>
      <family val="2"/>
    </font>
    <font>
      <sz val="12"/>
      <name val="Arial"/>
      <family val="2"/>
    </font>
    <font>
      <sz val="12"/>
      <color theme="0"/>
      <name val="Arial"/>
      <family val="2"/>
    </font>
    <font>
      <b/>
      <sz val="12"/>
      <color rgb="FFFF0000"/>
      <name val="Arial"/>
      <family val="2"/>
    </font>
  </fonts>
  <fills count="15">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8"/>
        <bgColor indexed="64"/>
      </patternFill>
    </fill>
    <fill>
      <patternFill patternType="solid">
        <fgColor indexed="26"/>
        <bgColor indexed="64"/>
      </patternFill>
    </fill>
    <fill>
      <patternFill patternType="solid">
        <fgColor indexed="23"/>
        <bgColor indexed="64"/>
      </patternFill>
    </fill>
    <fill>
      <patternFill patternType="solid">
        <fgColor indexed="48"/>
        <bgColor indexed="64"/>
      </patternFill>
    </fill>
    <fill>
      <patternFill patternType="solid">
        <fgColor indexed="11"/>
        <bgColor indexed="64"/>
      </patternFill>
    </fill>
    <fill>
      <patternFill patternType="solid">
        <fgColor indexed="41"/>
        <bgColor indexed="64"/>
      </patternFill>
    </fill>
    <fill>
      <patternFill patternType="solid">
        <fgColor indexed="43"/>
        <bgColor indexed="64"/>
      </patternFill>
    </fill>
    <fill>
      <patternFill patternType="solid">
        <fgColor indexed="10"/>
        <bgColor indexed="64"/>
      </patternFill>
    </fill>
    <fill>
      <patternFill patternType="solid">
        <fgColor indexed="22"/>
        <bgColor indexed="31"/>
      </patternFill>
    </fill>
    <fill>
      <patternFill patternType="solid">
        <fgColor indexed="27"/>
        <bgColor indexed="64"/>
      </patternFill>
    </fill>
    <fill>
      <patternFill patternType="solid">
        <fgColor indexed="1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style="thin">
        <color indexed="22"/>
      </right>
      <top/>
      <bottom style="medium">
        <color indexed="64"/>
      </bottom>
      <diagonal/>
    </border>
    <border>
      <left style="thin">
        <color indexed="22"/>
      </left>
      <right/>
      <top/>
      <bottom style="medium">
        <color indexed="64"/>
      </bottom>
      <diagonal/>
    </border>
    <border>
      <left/>
      <right style="thin">
        <color indexed="22"/>
      </right>
      <top/>
      <bottom/>
      <diagonal/>
    </border>
    <border>
      <left style="thin">
        <color indexed="22"/>
      </left>
      <right/>
      <top/>
      <bottom/>
      <diagonal/>
    </border>
    <border>
      <left/>
      <right style="thin">
        <color indexed="64"/>
      </right>
      <top style="thin">
        <color indexed="64"/>
      </top>
      <bottom/>
      <diagonal/>
    </border>
    <border>
      <left style="thin">
        <color indexed="9"/>
      </left>
      <right style="thin">
        <color indexed="9"/>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9"/>
      </left>
      <right style="thin">
        <color indexed="64"/>
      </right>
      <top style="thin">
        <color indexed="64"/>
      </top>
      <bottom/>
      <diagonal/>
    </border>
    <border>
      <left style="thin">
        <color indexed="22"/>
      </left>
      <right style="thin">
        <color indexed="22"/>
      </right>
      <top/>
      <bottom style="medium">
        <color indexed="64"/>
      </bottom>
      <diagonal/>
    </border>
    <border>
      <left style="thin">
        <color indexed="64"/>
      </left>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22"/>
      </left>
      <right/>
      <top style="medium">
        <color indexed="64"/>
      </top>
      <bottom/>
      <diagonal/>
    </border>
    <border>
      <left/>
      <right style="thin">
        <color indexed="22"/>
      </right>
      <top style="medium">
        <color indexed="64"/>
      </top>
      <bottom/>
      <diagonal/>
    </border>
    <border>
      <left style="thin">
        <color indexed="64"/>
      </left>
      <right style="thin">
        <color indexed="9"/>
      </right>
      <top style="thin">
        <color indexed="64"/>
      </top>
      <bottom/>
      <diagonal/>
    </border>
    <border>
      <left style="thin">
        <color indexed="64"/>
      </left>
      <right style="thin">
        <color indexed="9"/>
      </right>
      <top style="thin">
        <color indexed="64"/>
      </top>
      <bottom style="thin">
        <color indexed="64"/>
      </bottom>
      <diagonal/>
    </border>
    <border>
      <left/>
      <right/>
      <top style="thin">
        <color indexed="64"/>
      </top>
      <bottom style="thin">
        <color indexed="64"/>
      </bottom>
      <diagonal/>
    </border>
    <border>
      <left/>
      <right style="thin">
        <color theme="0" tint="-0.24994659260841701"/>
      </right>
      <top/>
      <bottom style="medium">
        <color indexed="64"/>
      </bottom>
      <diagonal/>
    </border>
    <border>
      <left style="thin">
        <color theme="0" tint="-0.24994659260841701"/>
      </left>
      <right/>
      <top/>
      <bottom style="medium">
        <color indexed="64"/>
      </bottom>
      <diagonal/>
    </border>
    <border>
      <left/>
      <right style="thin">
        <color theme="0" tint="-0.24994659260841701"/>
      </right>
      <top/>
      <bottom/>
      <diagonal/>
    </border>
    <border>
      <left style="thin">
        <color theme="0" tint="-0.24994659260841701"/>
      </left>
      <right/>
      <top/>
      <bottom/>
      <diagonal/>
    </border>
  </borders>
  <cellStyleXfs count="2">
    <xf numFmtId="0" fontId="0" fillId="0" borderId="0"/>
    <xf numFmtId="0" fontId="15" fillId="0" borderId="0"/>
  </cellStyleXfs>
  <cellXfs count="180">
    <xf numFmtId="0" fontId="0" fillId="0" borderId="0" xfId="0"/>
    <xf numFmtId="0" fontId="6" fillId="0" borderId="0" xfId="0" applyNumberFormat="1" applyFont="1" applyAlignment="1" applyProtection="1">
      <alignment horizontal="left" vertical="center" wrapText="1"/>
      <protection hidden="1"/>
    </xf>
    <xf numFmtId="0" fontId="3" fillId="0" borderId="0" xfId="0" applyFont="1" applyAlignment="1" applyProtection="1">
      <alignment vertical="center" wrapText="1"/>
      <protection hidden="1"/>
    </xf>
    <xf numFmtId="0" fontId="7" fillId="0" borderId="0" xfId="0" applyFont="1" applyAlignment="1" applyProtection="1">
      <alignment horizontal="center" vertical="center" wrapText="1"/>
      <protection hidden="1"/>
    </xf>
    <xf numFmtId="0" fontId="8" fillId="0" borderId="0" xfId="0" applyFont="1" applyFill="1" applyAlignment="1" applyProtection="1">
      <alignment horizontal="center" vertical="center" wrapText="1"/>
      <protection hidden="1"/>
    </xf>
    <xf numFmtId="0" fontId="3" fillId="0" borderId="0" xfId="0" applyFont="1" applyFill="1" applyAlignment="1" applyProtection="1">
      <alignment vertical="center" wrapText="1"/>
      <protection hidden="1"/>
    </xf>
    <xf numFmtId="0" fontId="3" fillId="0" borderId="0" xfId="0" applyFont="1" applyFill="1" applyBorder="1" applyAlignment="1" applyProtection="1">
      <alignment horizontal="center" vertical="center" wrapText="1"/>
      <protection hidden="1"/>
    </xf>
    <xf numFmtId="1" fontId="9" fillId="2" borderId="1" xfId="0" applyNumberFormat="1" applyFont="1" applyFill="1" applyBorder="1" applyAlignment="1" applyProtection="1">
      <alignment horizontal="center" vertical="center" wrapText="1"/>
      <protection hidden="1"/>
    </xf>
    <xf numFmtId="0" fontId="11" fillId="3" borderId="1" xfId="0" applyFont="1" applyFill="1" applyBorder="1" applyAlignment="1" applyProtection="1">
      <alignment horizontal="left" vertical="center" wrapText="1"/>
      <protection hidden="1"/>
    </xf>
    <xf numFmtId="0" fontId="12" fillId="4" borderId="2" xfId="0" applyFont="1" applyFill="1" applyBorder="1" applyAlignment="1" applyProtection="1">
      <alignment horizontal="center" vertical="center" wrapText="1"/>
      <protection hidden="1"/>
    </xf>
    <xf numFmtId="0" fontId="5" fillId="0" borderId="3" xfId="0" applyFont="1" applyBorder="1" applyAlignment="1" applyProtection="1">
      <alignment horizontal="left"/>
      <protection hidden="1"/>
    </xf>
    <xf numFmtId="164" fontId="5" fillId="0" borderId="3" xfId="0" applyNumberFormat="1" applyFont="1" applyBorder="1" applyAlignment="1" applyProtection="1">
      <alignment horizontal="left"/>
      <protection hidden="1"/>
    </xf>
    <xf numFmtId="0" fontId="4" fillId="0" borderId="3" xfId="0" applyFont="1" applyBorder="1" applyAlignment="1" applyProtection="1">
      <alignment horizontal="left"/>
      <protection hidden="1"/>
    </xf>
    <xf numFmtId="0" fontId="13" fillId="0" borderId="0" xfId="0" applyFont="1" applyProtection="1">
      <protection hidden="1"/>
    </xf>
    <xf numFmtId="0" fontId="13" fillId="0" borderId="4" xfId="0" applyFont="1" applyBorder="1" applyAlignment="1" applyProtection="1">
      <alignment horizontal="left"/>
      <protection hidden="1"/>
    </xf>
    <xf numFmtId="0" fontId="13" fillId="0" borderId="5" xfId="0" applyFont="1" applyBorder="1" applyAlignment="1" applyProtection="1">
      <alignment horizontal="right"/>
      <protection hidden="1"/>
    </xf>
    <xf numFmtId="0" fontId="13" fillId="0" borderId="6" xfId="0" applyFont="1" applyBorder="1" applyProtection="1">
      <protection hidden="1"/>
    </xf>
    <xf numFmtId="0" fontId="0" fillId="0" borderId="7" xfId="0" applyBorder="1" applyAlignment="1" applyProtection="1">
      <alignment horizontal="right"/>
      <protection hidden="1"/>
    </xf>
    <xf numFmtId="0" fontId="0" fillId="0" borderId="8" xfId="0" applyBorder="1" applyProtection="1">
      <protection hidden="1"/>
    </xf>
    <xf numFmtId="0" fontId="13" fillId="0" borderId="5" xfId="0" applyFont="1" applyBorder="1" applyAlignment="1" applyProtection="1">
      <alignment horizontal="left"/>
      <protection hidden="1"/>
    </xf>
    <xf numFmtId="0" fontId="0" fillId="0" borderId="7" xfId="0" applyBorder="1" applyAlignment="1" applyProtection="1">
      <alignment horizontal="left"/>
      <protection hidden="1"/>
    </xf>
    <xf numFmtId="0" fontId="13" fillId="0" borderId="0" xfId="0" applyFont="1" applyAlignment="1" applyProtection="1">
      <alignment horizontal="left"/>
      <protection hidden="1"/>
    </xf>
    <xf numFmtId="0" fontId="13" fillId="0" borderId="0" xfId="0" applyFont="1" applyAlignment="1" applyProtection="1">
      <alignment horizontal="right"/>
      <protection hidden="1"/>
    </xf>
    <xf numFmtId="0" fontId="13" fillId="0" borderId="0" xfId="0" applyFont="1" applyBorder="1" applyAlignment="1" applyProtection="1">
      <alignment horizontal="left"/>
      <protection hidden="1"/>
    </xf>
    <xf numFmtId="0" fontId="13" fillId="0" borderId="0" xfId="0" applyFont="1" applyBorder="1" applyAlignment="1" applyProtection="1">
      <alignment horizontal="right"/>
      <protection hidden="1"/>
    </xf>
    <xf numFmtId="0" fontId="0" fillId="0" borderId="0" xfId="0" applyBorder="1" applyAlignment="1" applyProtection="1">
      <alignment horizontal="left"/>
      <protection hidden="1"/>
    </xf>
    <xf numFmtId="0" fontId="0" fillId="0" borderId="3" xfId="0" applyBorder="1" applyProtection="1">
      <protection hidden="1"/>
    </xf>
    <xf numFmtId="0" fontId="0" fillId="5" borderId="7" xfId="0" applyFill="1" applyBorder="1" applyAlignment="1" applyProtection="1">
      <alignment horizontal="right"/>
      <protection hidden="1"/>
    </xf>
    <xf numFmtId="0" fontId="0" fillId="5" borderId="8" xfId="0" applyFill="1" applyBorder="1" applyProtection="1">
      <protection hidden="1"/>
    </xf>
    <xf numFmtId="0" fontId="0" fillId="5" borderId="7" xfId="0" applyFill="1" applyBorder="1" applyAlignment="1" applyProtection="1">
      <alignment horizontal="left"/>
      <protection hidden="1"/>
    </xf>
    <xf numFmtId="0" fontId="0" fillId="5" borderId="0" xfId="0" applyFill="1" applyBorder="1" applyAlignment="1" applyProtection="1">
      <alignment horizontal="left"/>
      <protection hidden="1"/>
    </xf>
    <xf numFmtId="0" fontId="4" fillId="5" borderId="7" xfId="0" applyFont="1" applyFill="1" applyBorder="1" applyAlignment="1" applyProtection="1">
      <alignment horizontal="right"/>
      <protection hidden="1"/>
    </xf>
    <xf numFmtId="0" fontId="0" fillId="5" borderId="8" xfId="0" applyFill="1" applyBorder="1" applyAlignment="1" applyProtection="1">
      <protection hidden="1"/>
    </xf>
    <xf numFmtId="0" fontId="4" fillId="5" borderId="8" xfId="0" applyFont="1" applyFill="1" applyBorder="1" applyAlignment="1" applyProtection="1">
      <protection hidden="1"/>
    </xf>
    <xf numFmtId="49" fontId="5" fillId="3" borderId="1" xfId="0" applyNumberFormat="1" applyFont="1" applyFill="1" applyBorder="1" applyAlignment="1" applyProtection="1">
      <alignment horizontal="right" vertical="center" wrapText="1"/>
      <protection hidden="1"/>
    </xf>
    <xf numFmtId="0" fontId="5" fillId="6" borderId="1" xfId="0" applyFont="1" applyFill="1" applyBorder="1" applyAlignment="1" applyProtection="1">
      <alignment horizontal="right" vertical="center" wrapText="1"/>
      <protection hidden="1"/>
    </xf>
    <xf numFmtId="0" fontId="5" fillId="6" borderId="1" xfId="0" applyFont="1" applyFill="1" applyBorder="1" applyAlignment="1" applyProtection="1">
      <alignment horizontal="center" vertical="center" wrapText="1"/>
      <protection hidden="1"/>
    </xf>
    <xf numFmtId="49" fontId="5" fillId="6" borderId="1" xfId="0" applyNumberFormat="1" applyFont="1" applyFill="1" applyBorder="1" applyAlignment="1" applyProtection="1">
      <alignment horizontal="center" vertical="center" wrapText="1"/>
      <protection hidden="1"/>
    </xf>
    <xf numFmtId="0" fontId="5" fillId="3" borderId="9" xfId="0" applyFont="1" applyFill="1" applyBorder="1" applyAlignment="1" applyProtection="1">
      <alignment horizontal="left" vertical="center" wrapText="1"/>
      <protection hidden="1"/>
    </xf>
    <xf numFmtId="0" fontId="5" fillId="3" borderId="9" xfId="0" applyFont="1" applyFill="1" applyBorder="1" applyAlignment="1" applyProtection="1">
      <alignment horizontal="center" vertical="center" wrapText="1"/>
      <protection hidden="1"/>
    </xf>
    <xf numFmtId="0" fontId="12" fillId="4" borderId="10" xfId="0" applyFont="1" applyFill="1" applyBorder="1" applyAlignment="1" applyProtection="1">
      <alignment horizontal="center" vertical="center" wrapText="1"/>
      <protection hidden="1"/>
    </xf>
    <xf numFmtId="0" fontId="11" fillId="3" borderId="11" xfId="0" applyFont="1" applyFill="1" applyBorder="1" applyAlignment="1" applyProtection="1">
      <alignment horizontal="left" vertical="center" wrapText="1"/>
      <protection hidden="1"/>
    </xf>
    <xf numFmtId="0" fontId="14" fillId="2" borderId="12" xfId="0" applyFont="1" applyFill="1" applyBorder="1" applyAlignment="1" applyProtection="1">
      <alignment horizontal="center" vertical="center"/>
      <protection hidden="1"/>
    </xf>
    <xf numFmtId="0" fontId="5" fillId="7" borderId="9" xfId="0" applyFont="1" applyFill="1" applyBorder="1" applyAlignment="1" applyProtection="1">
      <alignment horizontal="center" vertical="center" wrapText="1"/>
      <protection hidden="1"/>
    </xf>
    <xf numFmtId="0" fontId="5" fillId="3" borderId="13" xfId="0" applyFont="1" applyFill="1" applyBorder="1" applyAlignment="1" applyProtection="1">
      <alignment horizontal="center" vertical="center" wrapText="1"/>
      <protection hidden="1"/>
    </xf>
    <xf numFmtId="0" fontId="5" fillId="8" borderId="14" xfId="0" applyFont="1" applyFill="1" applyBorder="1" applyAlignment="1" applyProtection="1">
      <alignment horizontal="center" vertical="center" wrapText="1"/>
      <protection hidden="1"/>
    </xf>
    <xf numFmtId="0" fontId="0" fillId="0" borderId="0" xfId="0" applyProtection="1">
      <protection hidden="1"/>
    </xf>
    <xf numFmtId="0" fontId="0" fillId="0" borderId="0" xfId="0" applyAlignment="1" applyProtection="1">
      <alignment horizontal="right"/>
      <protection hidden="1"/>
    </xf>
    <xf numFmtId="0" fontId="3" fillId="0" borderId="0" xfId="0" applyFont="1" applyProtection="1">
      <protection hidden="1"/>
    </xf>
    <xf numFmtId="0" fontId="0" fillId="0" borderId="15" xfId="0" applyBorder="1" applyProtection="1">
      <protection hidden="1"/>
    </xf>
    <xf numFmtId="0" fontId="0" fillId="0" borderId="3" xfId="0" applyNumberFormat="1" applyBorder="1" applyProtection="1">
      <protection hidden="1"/>
    </xf>
    <xf numFmtId="1" fontId="0" fillId="0" borderId="3" xfId="0" applyNumberFormat="1" applyBorder="1" applyProtection="1">
      <protection hidden="1"/>
    </xf>
    <xf numFmtId="0" fontId="0" fillId="0" borderId="15" xfId="0" applyFill="1" applyBorder="1" applyAlignment="1" applyProtection="1">
      <alignment horizontal="right"/>
      <protection locked="0"/>
    </xf>
    <xf numFmtId="1" fontId="0" fillId="0" borderId="3" xfId="0" applyNumberFormat="1" applyBorder="1" applyProtection="1">
      <protection locked="0"/>
    </xf>
    <xf numFmtId="165" fontId="0" fillId="0" borderId="3" xfId="0" applyNumberFormat="1" applyBorder="1" applyProtection="1">
      <protection locked="0"/>
    </xf>
    <xf numFmtId="0" fontId="0" fillId="0" borderId="3" xfId="0" applyFill="1" applyBorder="1" applyAlignment="1" applyProtection="1">
      <alignment horizontal="right"/>
      <protection locked="0"/>
    </xf>
    <xf numFmtId="0" fontId="0" fillId="0" borderId="3" xfId="0" applyBorder="1" applyAlignment="1" applyProtection="1">
      <alignment horizontal="right"/>
      <protection locked="0"/>
    </xf>
    <xf numFmtId="0" fontId="0" fillId="0" borderId="3" xfId="0" applyBorder="1" applyProtection="1">
      <protection locked="0"/>
    </xf>
    <xf numFmtId="0" fontId="0" fillId="0" borderId="3" xfId="0" applyBorder="1" applyAlignment="1" applyProtection="1">
      <alignment horizontal="center"/>
      <protection hidden="1"/>
    </xf>
    <xf numFmtId="0" fontId="3" fillId="0" borderId="0" xfId="0" applyFont="1" applyAlignment="1" applyProtection="1">
      <alignment horizontal="center"/>
      <protection hidden="1"/>
    </xf>
    <xf numFmtId="0" fontId="0" fillId="0" borderId="0" xfId="0" applyAlignment="1" applyProtection="1">
      <alignment horizontal="center"/>
      <protection hidden="1"/>
    </xf>
    <xf numFmtId="0" fontId="4" fillId="0" borderId="15" xfId="0" applyFont="1" applyFill="1" applyBorder="1" applyAlignment="1" applyProtection="1">
      <alignment horizontal="center"/>
      <protection hidden="1"/>
    </xf>
    <xf numFmtId="0" fontId="0" fillId="0" borderId="15" xfId="0" applyBorder="1" applyAlignment="1" applyProtection="1">
      <alignment horizontal="center"/>
      <protection hidden="1"/>
    </xf>
    <xf numFmtId="165" fontId="0" fillId="0" borderId="15" xfId="0" applyNumberFormat="1" applyBorder="1" applyAlignment="1" applyProtection="1">
      <alignment horizontal="center"/>
      <protection hidden="1"/>
    </xf>
    <xf numFmtId="0" fontId="0" fillId="0" borderId="15" xfId="0" applyBorder="1" applyAlignment="1" applyProtection="1">
      <alignment horizontal="right"/>
      <protection hidden="1"/>
    </xf>
    <xf numFmtId="1" fontId="0" fillId="0" borderId="3" xfId="0" applyNumberFormat="1" applyBorder="1" applyAlignment="1" applyProtection="1">
      <alignment horizontal="center"/>
      <protection hidden="1"/>
    </xf>
    <xf numFmtId="0" fontId="0" fillId="0" borderId="12" xfId="0" applyBorder="1" applyProtection="1">
      <protection hidden="1"/>
    </xf>
    <xf numFmtId="0" fontId="5" fillId="0" borderId="0" xfId="0" applyFont="1" applyFill="1" applyAlignment="1" applyProtection="1">
      <alignment horizontal="left"/>
      <protection hidden="1"/>
    </xf>
    <xf numFmtId="0" fontId="4" fillId="0" borderId="0" xfId="0" applyFont="1" applyFill="1" applyProtection="1">
      <protection hidden="1"/>
    </xf>
    <xf numFmtId="0" fontId="4" fillId="0" borderId="0" xfId="0" applyFont="1" applyFill="1" applyAlignment="1" applyProtection="1">
      <alignment horizontal="center"/>
      <protection hidden="1"/>
    </xf>
    <xf numFmtId="0" fontId="4" fillId="0" borderId="0" xfId="0" applyFont="1" applyFill="1" applyAlignment="1" applyProtection="1">
      <alignment horizontal="left"/>
      <protection hidden="1"/>
    </xf>
    <xf numFmtId="0" fontId="12" fillId="4" borderId="16" xfId="0" applyFont="1" applyFill="1" applyBorder="1" applyAlignment="1" applyProtection="1">
      <alignment horizontal="left"/>
      <protection hidden="1"/>
    </xf>
    <xf numFmtId="0" fontId="12" fillId="4" borderId="17" xfId="0" applyFont="1" applyFill="1" applyBorder="1" applyAlignment="1" applyProtection="1">
      <alignment horizontal="right"/>
      <protection hidden="1"/>
    </xf>
    <xf numFmtId="0" fontId="12" fillId="4" borderId="18" xfId="1" applyFont="1" applyFill="1" applyBorder="1" applyAlignment="1" applyProtection="1">
      <alignment horizontal="left"/>
      <protection hidden="1"/>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right"/>
      <protection locked="0"/>
    </xf>
    <xf numFmtId="0" fontId="4" fillId="0" borderId="21" xfId="0" applyFont="1" applyFill="1" applyBorder="1" applyAlignment="1" applyProtection="1">
      <alignment horizontal="left"/>
      <protection locked="0"/>
    </xf>
    <xf numFmtId="0" fontId="4" fillId="0" borderId="0" xfId="0" applyFont="1" applyProtection="1">
      <protection hidden="1"/>
    </xf>
    <xf numFmtId="0" fontId="4" fillId="0" borderId="22" xfId="0" applyFont="1" applyFill="1" applyBorder="1" applyAlignment="1" applyProtection="1">
      <alignment horizontal="left"/>
      <protection locked="0"/>
    </xf>
    <xf numFmtId="0" fontId="4" fillId="0" borderId="23" xfId="0" applyFont="1" applyFill="1" applyBorder="1" applyAlignment="1" applyProtection="1">
      <alignment horizontal="right"/>
      <protection locked="0"/>
    </xf>
    <xf numFmtId="0" fontId="4" fillId="0" borderId="24" xfId="0" applyFont="1" applyFill="1" applyBorder="1" applyAlignment="1" applyProtection="1">
      <alignment horizontal="left"/>
      <protection locked="0"/>
    </xf>
    <xf numFmtId="0" fontId="4" fillId="0" borderId="25" xfId="0" applyFont="1" applyFill="1" applyBorder="1" applyAlignment="1" applyProtection="1">
      <alignment horizontal="left"/>
      <protection locked="0"/>
    </xf>
    <xf numFmtId="0" fontId="4" fillId="0" borderId="26" xfId="0" applyFont="1" applyFill="1" applyBorder="1" applyAlignment="1" applyProtection="1">
      <alignment horizontal="right"/>
      <protection locked="0"/>
    </xf>
    <xf numFmtId="0" fontId="4" fillId="0" borderId="27" xfId="0" applyFont="1" applyFill="1" applyBorder="1" applyAlignment="1" applyProtection="1">
      <alignment horizontal="left"/>
      <protection locked="0"/>
    </xf>
    <xf numFmtId="0" fontId="12" fillId="4" borderId="16" xfId="0" applyFont="1" applyFill="1" applyBorder="1" applyAlignment="1" applyProtection="1">
      <alignment horizontal="right"/>
      <protection hidden="1"/>
    </xf>
    <xf numFmtId="0" fontId="4" fillId="0" borderId="19" xfId="0" applyFont="1" applyFill="1" applyBorder="1" applyProtection="1">
      <protection locked="0"/>
    </xf>
    <xf numFmtId="0" fontId="4" fillId="0" borderId="21" xfId="0" applyFont="1" applyFill="1" applyBorder="1" applyProtection="1">
      <protection locked="0"/>
    </xf>
    <xf numFmtId="0" fontId="4" fillId="0" borderId="22" xfId="0" applyFont="1" applyFill="1" applyBorder="1" applyProtection="1">
      <protection locked="0"/>
    </xf>
    <xf numFmtId="0" fontId="4" fillId="0" borderId="24" xfId="0" applyFont="1" applyFill="1" applyBorder="1" applyProtection="1">
      <protection locked="0"/>
    </xf>
    <xf numFmtId="0" fontId="4" fillId="0" borderId="25" xfId="0" applyFont="1" applyFill="1" applyBorder="1" applyProtection="1">
      <protection locked="0"/>
    </xf>
    <xf numFmtId="0" fontId="4" fillId="0" borderId="27" xfId="0" applyFont="1" applyFill="1" applyBorder="1" applyProtection="1">
      <protection locked="0"/>
    </xf>
    <xf numFmtId="0" fontId="0" fillId="5" borderId="0" xfId="0" applyFill="1" applyAlignment="1" applyProtection="1">
      <alignment horizontal="left"/>
      <protection hidden="1"/>
    </xf>
    <xf numFmtId="0" fontId="5" fillId="5" borderId="6" xfId="0" applyFont="1" applyFill="1" applyBorder="1" applyAlignment="1" applyProtection="1">
      <alignment horizontal="left"/>
      <protection hidden="1"/>
    </xf>
    <xf numFmtId="0" fontId="0" fillId="5" borderId="8" xfId="0" applyFill="1" applyBorder="1" applyAlignment="1" applyProtection="1">
      <alignment horizontal="left"/>
      <protection hidden="1"/>
    </xf>
    <xf numFmtId="0" fontId="0" fillId="0" borderId="7" xfId="0" applyBorder="1" applyProtection="1">
      <protection hidden="1"/>
    </xf>
    <xf numFmtId="0" fontId="0" fillId="5" borderId="7" xfId="0" applyFill="1" applyBorder="1" applyAlignment="1" applyProtection="1">
      <protection hidden="1"/>
    </xf>
    <xf numFmtId="0" fontId="0" fillId="5" borderId="0" xfId="0" applyFill="1" applyProtection="1">
      <protection hidden="1"/>
    </xf>
    <xf numFmtId="0" fontId="0" fillId="5" borderId="0" xfId="0" applyFill="1" applyAlignment="1" applyProtection="1">
      <protection hidden="1"/>
    </xf>
    <xf numFmtId="0" fontId="0" fillId="9" borderId="7" xfId="0" applyFill="1" applyBorder="1" applyAlignment="1" applyProtection="1">
      <alignment horizontal="right"/>
      <protection hidden="1"/>
    </xf>
    <xf numFmtId="0" fontId="0" fillId="9" borderId="8" xfId="0" applyFill="1" applyBorder="1" applyAlignment="1" applyProtection="1">
      <alignment horizontal="left"/>
      <protection hidden="1"/>
    </xf>
    <xf numFmtId="0" fontId="0" fillId="0" borderId="0" xfId="0" applyAlignment="1" applyProtection="1">
      <alignment horizontal="left"/>
      <protection hidden="1"/>
    </xf>
    <xf numFmtId="0" fontId="5" fillId="0" borderId="6" xfId="0" applyFont="1" applyBorder="1" applyAlignment="1" applyProtection="1">
      <alignment horizontal="left"/>
      <protection hidden="1"/>
    </xf>
    <xf numFmtId="0" fontId="0" fillId="0" borderId="8" xfId="0" applyBorder="1" applyAlignment="1" applyProtection="1">
      <alignment horizontal="left"/>
      <protection hidden="1"/>
    </xf>
    <xf numFmtId="0" fontId="0" fillId="9" borderId="0" xfId="0" applyFill="1" applyBorder="1" applyAlignment="1" applyProtection="1">
      <alignment horizontal="left"/>
      <protection hidden="1"/>
    </xf>
    <xf numFmtId="0" fontId="0" fillId="9" borderId="0" xfId="0" applyFill="1" applyBorder="1" applyAlignment="1" applyProtection="1">
      <alignment horizontal="right"/>
      <protection hidden="1"/>
    </xf>
    <xf numFmtId="0" fontId="0" fillId="0" borderId="0" xfId="0" applyBorder="1" applyAlignment="1" applyProtection="1">
      <alignment horizontal="right"/>
      <protection hidden="1"/>
    </xf>
    <xf numFmtId="0" fontId="12" fillId="4" borderId="28" xfId="0" applyFont="1" applyFill="1" applyBorder="1" applyAlignment="1" applyProtection="1">
      <alignment horizontal="center" vertical="center" wrapText="1"/>
      <protection hidden="1"/>
    </xf>
    <xf numFmtId="0" fontId="5" fillId="10" borderId="14" xfId="0" applyFont="1" applyFill="1" applyBorder="1" applyAlignment="1" applyProtection="1">
      <alignment horizontal="center" vertical="center" wrapText="1"/>
      <protection hidden="1"/>
    </xf>
    <xf numFmtId="0" fontId="5" fillId="10" borderId="9" xfId="0" applyFont="1" applyFill="1" applyBorder="1" applyAlignment="1" applyProtection="1">
      <alignment horizontal="center" vertical="center" wrapText="1"/>
      <protection hidden="1"/>
    </xf>
    <xf numFmtId="0" fontId="16" fillId="0" borderId="0" xfId="0" applyFont="1" applyAlignment="1" applyProtection="1">
      <alignment horizontal="right"/>
      <protection hidden="1"/>
    </xf>
    <xf numFmtId="0" fontId="3" fillId="0" borderId="0" xfId="0" applyFont="1" applyAlignment="1" applyProtection="1">
      <alignment horizontal="right"/>
      <protection hidden="1"/>
    </xf>
    <xf numFmtId="0" fontId="0" fillId="0" borderId="4" xfId="0" applyBorder="1" applyAlignment="1" applyProtection="1">
      <alignment horizontal="right"/>
      <protection hidden="1"/>
    </xf>
    <xf numFmtId="0" fontId="13" fillId="0" borderId="29" xfId="0" applyFont="1" applyBorder="1" applyProtection="1">
      <protection hidden="1"/>
    </xf>
    <xf numFmtId="0" fontId="5" fillId="0" borderId="29" xfId="0" applyFont="1" applyBorder="1" applyAlignment="1" applyProtection="1">
      <alignment horizontal="left"/>
      <protection hidden="1"/>
    </xf>
    <xf numFmtId="2" fontId="16" fillId="0" borderId="0" xfId="0" applyNumberFormat="1" applyFont="1" applyAlignment="1" applyProtection="1">
      <alignment horizontal="right"/>
      <protection hidden="1"/>
    </xf>
    <xf numFmtId="0" fontId="5" fillId="11" borderId="9" xfId="0" applyFont="1" applyFill="1" applyBorder="1" applyAlignment="1" applyProtection="1">
      <alignment horizontal="center" vertical="center" wrapText="1"/>
      <protection hidden="1"/>
    </xf>
    <xf numFmtId="166" fontId="0" fillId="0" borderId="3" xfId="0" applyNumberFormat="1" applyBorder="1" applyProtection="1">
      <protection hidden="1"/>
    </xf>
    <xf numFmtId="49" fontId="5" fillId="3" borderId="30" xfId="0" applyNumberFormat="1" applyFont="1" applyFill="1" applyBorder="1" applyAlignment="1" applyProtection="1">
      <alignment horizontal="right" vertical="center" wrapText="1"/>
      <protection hidden="1"/>
    </xf>
    <xf numFmtId="0" fontId="0" fillId="0" borderId="12" xfId="0" applyBorder="1" applyProtection="1">
      <protection locked="0"/>
    </xf>
    <xf numFmtId="0" fontId="0" fillId="0" borderId="12" xfId="0" applyBorder="1" applyAlignment="1" applyProtection="1">
      <alignment horizontal="left"/>
      <protection locked="0"/>
    </xf>
    <xf numFmtId="49" fontId="12" fillId="4" borderId="2" xfId="0" applyNumberFormat="1" applyFont="1" applyFill="1" applyBorder="1" applyAlignment="1" applyProtection="1">
      <alignment horizontal="left" vertical="center" wrapText="1"/>
      <protection hidden="1"/>
    </xf>
    <xf numFmtId="0" fontId="12" fillId="4" borderId="31" xfId="0" applyFont="1" applyFill="1" applyBorder="1" applyAlignment="1" applyProtection="1">
      <alignment horizontal="center" vertical="center" wrapText="1"/>
      <protection hidden="1"/>
    </xf>
    <xf numFmtId="0" fontId="0" fillId="12" borderId="12" xfId="0" applyFill="1" applyBorder="1" applyAlignment="1" applyProtection="1">
      <alignment horizontal="right"/>
      <protection hidden="1"/>
    </xf>
    <xf numFmtId="0" fontId="0" fillId="12" borderId="3" xfId="0" applyFill="1" applyBorder="1" applyAlignment="1" applyProtection="1">
      <alignment horizontal="right"/>
      <protection hidden="1"/>
    </xf>
    <xf numFmtId="0" fontId="0" fillId="0" borderId="15" xfId="0" applyNumberFormat="1" applyFill="1" applyBorder="1" applyAlignment="1" applyProtection="1">
      <alignment horizontal="right"/>
      <protection locked="0"/>
    </xf>
    <xf numFmtId="0" fontId="5" fillId="0" borderId="0" xfId="0" applyFont="1" applyFill="1" applyProtection="1">
      <protection hidden="1"/>
    </xf>
    <xf numFmtId="0" fontId="0" fillId="13" borderId="0" xfId="0" applyFill="1" applyProtection="1">
      <protection hidden="1"/>
    </xf>
    <xf numFmtId="0" fontId="0" fillId="5" borderId="0" xfId="0" applyFill="1" applyBorder="1" applyProtection="1">
      <protection hidden="1"/>
    </xf>
    <xf numFmtId="0" fontId="4" fillId="5" borderId="0" xfId="0" applyFont="1" applyFill="1" applyBorder="1" applyAlignment="1" applyProtection="1">
      <alignment horizontal="left"/>
      <protection hidden="1"/>
    </xf>
    <xf numFmtId="0" fontId="0" fillId="5" borderId="32" xfId="0" applyFill="1" applyBorder="1" applyAlignment="1" applyProtection="1">
      <alignment horizontal="left"/>
      <protection hidden="1"/>
    </xf>
    <xf numFmtId="0" fontId="0" fillId="5" borderId="33" xfId="0" applyFill="1" applyBorder="1" applyAlignment="1" applyProtection="1">
      <alignment horizontal="right"/>
      <protection hidden="1"/>
    </xf>
    <xf numFmtId="0" fontId="0" fillId="0" borderId="12" xfId="0" applyBorder="1" applyAlignment="1" applyProtection="1">
      <alignment horizontal="center"/>
      <protection hidden="1"/>
    </xf>
    <xf numFmtId="0" fontId="12" fillId="4" borderId="34" xfId="0" applyFont="1" applyFill="1" applyBorder="1" applyAlignment="1" applyProtection="1">
      <alignment horizontal="right" vertical="center" wrapText="1"/>
      <protection hidden="1"/>
    </xf>
    <xf numFmtId="49" fontId="12" fillId="4" borderId="10" xfId="0" applyNumberFormat="1" applyFont="1" applyFill="1" applyBorder="1" applyAlignment="1" applyProtection="1">
      <alignment horizontal="right" vertical="center" wrapText="1"/>
      <protection hidden="1"/>
    </xf>
    <xf numFmtId="0" fontId="12" fillId="4" borderId="10" xfId="0" applyFont="1" applyFill="1" applyBorder="1" applyAlignment="1" applyProtection="1">
      <alignment horizontal="right" vertical="center" wrapText="1"/>
      <protection hidden="1"/>
    </xf>
    <xf numFmtId="0" fontId="5" fillId="14" borderId="11" xfId="0" applyFont="1" applyFill="1" applyBorder="1" applyAlignment="1" applyProtection="1">
      <alignment horizontal="center" vertical="center" wrapText="1"/>
      <protection hidden="1"/>
    </xf>
    <xf numFmtId="1" fontId="0" fillId="0" borderId="12" xfId="0" applyNumberFormat="1" applyBorder="1" applyAlignment="1" applyProtection="1">
      <alignment horizontal="center"/>
      <protection hidden="1"/>
    </xf>
    <xf numFmtId="1" fontId="0" fillId="0" borderId="12" xfId="0" applyNumberFormat="1" applyBorder="1" applyProtection="1">
      <protection locked="0"/>
    </xf>
    <xf numFmtId="0" fontId="12" fillId="4" borderId="35" xfId="0" applyFont="1" applyFill="1" applyBorder="1" applyAlignment="1" applyProtection="1">
      <alignment horizontal="center" vertical="center" wrapText="1"/>
      <protection hidden="1"/>
    </xf>
    <xf numFmtId="0" fontId="4" fillId="0" borderId="3" xfId="0" applyFont="1" applyFill="1" applyBorder="1" applyAlignment="1" applyProtection="1">
      <alignment horizontal="center"/>
      <protection hidden="1"/>
    </xf>
    <xf numFmtId="165" fontId="0" fillId="0" borderId="3" xfId="0" applyNumberFormat="1" applyBorder="1" applyAlignment="1" applyProtection="1">
      <alignment horizontal="center"/>
      <protection hidden="1"/>
    </xf>
    <xf numFmtId="0" fontId="0" fillId="0" borderId="3" xfId="0" applyBorder="1" applyAlignment="1" applyProtection="1">
      <alignment horizontal="right"/>
      <protection hidden="1"/>
    </xf>
    <xf numFmtId="0" fontId="13" fillId="0" borderId="4" xfId="0" applyFont="1" applyBorder="1" applyProtection="1">
      <protection hidden="1"/>
    </xf>
    <xf numFmtId="0" fontId="5" fillId="0" borderId="0" xfId="0" applyFont="1" applyProtection="1">
      <protection hidden="1"/>
    </xf>
    <xf numFmtId="0" fontId="5" fillId="0" borderId="4" xfId="0" applyFont="1" applyBorder="1" applyProtection="1">
      <protection hidden="1"/>
    </xf>
    <xf numFmtId="0" fontId="17" fillId="0" borderId="0" xfId="0" applyFont="1" applyAlignment="1" applyProtection="1">
      <alignment vertical="center" wrapText="1"/>
      <protection hidden="1"/>
    </xf>
    <xf numFmtId="0" fontId="4" fillId="5" borderId="7" xfId="0" applyFont="1" applyFill="1" applyBorder="1" applyAlignment="1" applyProtection="1">
      <alignment horizontal="left"/>
      <protection hidden="1"/>
    </xf>
    <xf numFmtId="0" fontId="0" fillId="5" borderId="39" xfId="0" applyFill="1" applyBorder="1" applyAlignment="1" applyProtection="1">
      <alignment horizontal="right"/>
      <protection hidden="1"/>
    </xf>
    <xf numFmtId="0" fontId="0" fillId="5" borderId="40" xfId="0" applyFill="1" applyBorder="1" applyProtection="1">
      <protection hidden="1"/>
    </xf>
    <xf numFmtId="0" fontId="0" fillId="5" borderId="39" xfId="0" applyFill="1" applyBorder="1" applyProtection="1">
      <protection hidden="1"/>
    </xf>
    <xf numFmtId="0" fontId="4" fillId="5" borderId="8" xfId="0" applyFont="1" applyFill="1" applyBorder="1" applyAlignment="1" applyProtection="1">
      <alignment horizontal="left"/>
      <protection hidden="1"/>
    </xf>
    <xf numFmtId="0" fontId="9" fillId="0" borderId="1" xfId="0" applyFont="1" applyBorder="1" applyAlignment="1" applyProtection="1">
      <alignment horizontal="center" vertical="center" wrapText="1"/>
      <protection hidden="1"/>
    </xf>
    <xf numFmtId="0" fontId="3" fillId="5" borderId="30" xfId="0" applyFont="1" applyFill="1" applyBorder="1" applyAlignment="1" applyProtection="1">
      <alignment horizontal="center" vertical="center" wrapText="1"/>
      <protection locked="0" hidden="1"/>
    </xf>
    <xf numFmtId="0" fontId="3" fillId="5" borderId="36" xfId="0" applyFont="1" applyFill="1" applyBorder="1" applyAlignment="1" applyProtection="1">
      <alignment horizontal="center" vertical="center" wrapText="1"/>
      <protection locked="0" hidden="1"/>
    </xf>
    <xf numFmtId="0" fontId="3" fillId="5" borderId="13" xfId="0" applyFont="1" applyFill="1" applyBorder="1" applyAlignment="1" applyProtection="1">
      <alignment horizontal="center" vertical="center" wrapText="1"/>
      <protection locked="0" hidden="1"/>
    </xf>
    <xf numFmtId="0" fontId="18" fillId="5" borderId="30"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3" fillId="5" borderId="30" xfId="0" applyFont="1" applyFill="1" applyBorder="1" applyAlignment="1" applyProtection="1">
      <alignment horizontal="center" vertical="center" wrapText="1"/>
      <protection locked="0"/>
    </xf>
    <xf numFmtId="0" fontId="5" fillId="0" borderId="0" xfId="0" applyFont="1" applyAlignment="1" applyProtection="1">
      <alignment horizontal="left" vertical="center" wrapText="1"/>
      <protection hidden="1"/>
    </xf>
    <xf numFmtId="0" fontId="5" fillId="5" borderId="0" xfId="0" applyFont="1" applyFill="1" applyProtection="1">
      <protection hidden="1"/>
    </xf>
    <xf numFmtId="0" fontId="5" fillId="5" borderId="0" xfId="0" applyFont="1" applyFill="1" applyAlignment="1" applyProtection="1">
      <protection hidden="1"/>
    </xf>
    <xf numFmtId="0" fontId="5" fillId="5" borderId="0" xfId="0" applyFont="1" applyFill="1" applyBorder="1" applyAlignment="1" applyProtection="1">
      <alignment horizontal="left"/>
      <protection hidden="1"/>
    </xf>
    <xf numFmtId="0" fontId="5" fillId="5" borderId="0" xfId="0" applyFont="1" applyFill="1" applyBorder="1" applyAlignment="1" applyProtection="1">
      <alignment horizontal="right"/>
      <protection hidden="1"/>
    </xf>
    <xf numFmtId="0" fontId="5" fillId="0" borderId="0" xfId="0" applyFont="1" applyAlignment="1" applyProtection="1">
      <alignment horizontal="left"/>
      <protection hidden="1"/>
    </xf>
    <xf numFmtId="0" fontId="5" fillId="5" borderId="0" xfId="0" applyFont="1" applyFill="1" applyBorder="1" applyProtection="1">
      <protection hidden="1"/>
    </xf>
    <xf numFmtId="0" fontId="5" fillId="0" borderId="0" xfId="0" applyFont="1" applyAlignment="1" applyProtection="1">
      <alignment horizontal="right"/>
      <protection hidden="1"/>
    </xf>
    <xf numFmtId="0" fontId="5" fillId="0" borderId="5" xfId="0" applyFont="1" applyBorder="1" applyAlignment="1" applyProtection="1">
      <alignment horizontal="right"/>
      <protection hidden="1"/>
    </xf>
    <xf numFmtId="0" fontId="5" fillId="0" borderId="6" xfId="0" applyFont="1" applyBorder="1" applyProtection="1">
      <protection hidden="1"/>
    </xf>
    <xf numFmtId="0" fontId="5" fillId="5" borderId="5" xfId="0" applyFont="1" applyFill="1" applyBorder="1" applyAlignment="1" applyProtection="1">
      <alignment horizontal="left"/>
      <protection hidden="1"/>
    </xf>
    <xf numFmtId="0" fontId="5" fillId="5" borderId="6" xfId="0" applyFont="1" applyFill="1" applyBorder="1" applyProtection="1">
      <protection hidden="1"/>
    </xf>
    <xf numFmtId="0" fontId="5" fillId="5" borderId="37" xfId="0" applyFont="1" applyFill="1" applyBorder="1" applyAlignment="1" applyProtection="1">
      <alignment horizontal="right"/>
      <protection hidden="1"/>
    </xf>
    <xf numFmtId="0" fontId="5" fillId="5" borderId="38" xfId="0" applyFont="1" applyFill="1" applyBorder="1" applyProtection="1">
      <protection hidden="1"/>
    </xf>
    <xf numFmtId="0" fontId="5" fillId="5" borderId="5" xfId="0" applyFont="1" applyFill="1" applyBorder="1" applyAlignment="1" applyProtection="1">
      <alignment horizontal="right"/>
      <protection hidden="1"/>
    </xf>
    <xf numFmtId="0" fontId="5" fillId="5" borderId="6" xfId="0" applyFont="1" applyFill="1" applyBorder="1" applyAlignment="1" applyProtection="1">
      <protection hidden="1"/>
    </xf>
    <xf numFmtId="0" fontId="5" fillId="5" borderId="4" xfId="0" applyFont="1" applyFill="1" applyBorder="1" applyAlignment="1" applyProtection="1">
      <alignment horizontal="left"/>
      <protection hidden="1"/>
    </xf>
    <xf numFmtId="0" fontId="4" fillId="5" borderId="0" xfId="0" applyFont="1" applyFill="1" applyAlignment="1" applyProtection="1">
      <alignment horizontal="left"/>
      <protection hidden="1"/>
    </xf>
    <xf numFmtId="0" fontId="1" fillId="0" borderId="7" xfId="0" applyFont="1" applyBorder="1" applyAlignment="1" applyProtection="1">
      <alignment horizontal="right"/>
      <protection hidden="1"/>
    </xf>
    <xf numFmtId="0" fontId="1" fillId="0" borderId="8" xfId="0" applyFont="1" applyBorder="1" applyProtection="1">
      <protection hidden="1"/>
    </xf>
    <xf numFmtId="0" fontId="1" fillId="0" borderId="0" xfId="0" applyFont="1" applyAlignment="1" applyProtection="1">
      <alignment horizontal="right"/>
      <protection hidden="1"/>
    </xf>
  </cellXfs>
  <cellStyles count="2">
    <cellStyle name="Normal_SArt" xfId="1"/>
    <cellStyle name="Standard" xfId="0" builtinId="0"/>
  </cellStyles>
  <dxfs count="58">
    <dxf>
      <fill>
        <patternFill>
          <bgColor indexed="48"/>
        </patternFill>
      </fill>
    </dxf>
    <dxf>
      <fill>
        <patternFill>
          <bgColor indexed="10"/>
        </patternFill>
      </fill>
    </dxf>
    <dxf>
      <fill>
        <patternFill>
          <bgColor indexed="48"/>
        </patternFill>
      </fill>
    </dxf>
    <dxf>
      <fill>
        <patternFill>
          <bgColor indexed="10"/>
        </patternFill>
      </fill>
    </dxf>
    <dxf>
      <fill>
        <patternFill>
          <bgColor indexed="10"/>
        </patternFill>
      </fill>
    </dxf>
    <dxf>
      <fill>
        <patternFill>
          <bgColor indexed="52"/>
        </patternFill>
      </fill>
    </dxf>
    <dxf>
      <fill>
        <patternFill>
          <bgColor indexed="10"/>
        </patternFill>
      </fill>
    </dxf>
    <dxf>
      <fill>
        <patternFill>
          <bgColor indexed="10"/>
        </patternFill>
      </fill>
    </dxf>
    <dxf>
      <fill>
        <patternFill>
          <bgColor indexed="10"/>
        </patternFill>
      </fill>
    </dxf>
    <dxf>
      <fill>
        <patternFill>
          <bgColor indexed="52"/>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10"/>
        </patternFill>
      </fill>
    </dxf>
    <dxf>
      <fill>
        <patternFill>
          <bgColor indexed="48"/>
        </patternFill>
      </fill>
    </dxf>
    <dxf>
      <fill>
        <patternFill>
          <bgColor indexed="10"/>
        </patternFill>
      </fill>
    </dxf>
    <dxf>
      <fill>
        <patternFill>
          <bgColor indexed="52"/>
        </patternFill>
      </fill>
    </dxf>
    <dxf>
      <fill>
        <patternFill>
          <bgColor indexed="10"/>
        </patternFill>
      </fill>
    </dxf>
    <dxf>
      <fill>
        <patternFill>
          <bgColor indexed="10"/>
        </patternFill>
      </fill>
    </dxf>
    <dxf>
      <fill>
        <patternFill>
          <bgColor indexed="10"/>
        </patternFill>
      </fill>
    </dxf>
    <dxf>
      <fill>
        <patternFill>
          <bgColor indexed="52"/>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10"/>
        </patternFill>
      </fill>
    </dxf>
    <dxf>
      <fill>
        <patternFill>
          <bgColor indexed="48"/>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10"/>
        </patternFill>
      </fill>
    </dxf>
    <dxf>
      <fill>
        <patternFill>
          <bgColor indexed="10"/>
        </patternFill>
      </fill>
    </dxf>
    <dxf>
      <fill>
        <patternFill>
          <bgColor indexed="48"/>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10"/>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48"/>
        </patternFill>
      </fill>
    </dxf>
    <dxf>
      <fill>
        <patternFill>
          <bgColor indexed="10"/>
        </patternFill>
      </fill>
    </dxf>
    <dxf>
      <fill>
        <patternFill>
          <bgColor indexed="10"/>
        </patternFill>
      </fill>
    </dxf>
    <dxf>
      <fill>
        <patternFill>
          <bgColor indexed="10"/>
        </patternFill>
      </fill>
    </dxf>
    <dxf>
      <font>
        <b/>
        <i val="0"/>
        <condense val="0"/>
        <extend val="0"/>
      </font>
      <fill>
        <patternFill>
          <bgColor indexed="42"/>
        </patternFill>
      </fill>
    </dxf>
    <dxf>
      <fill>
        <patternFill>
          <bgColor indexed="10"/>
        </patternFill>
      </fill>
    </dxf>
    <dxf>
      <font>
        <b/>
        <i val="0"/>
        <condense val="0"/>
        <extend val="0"/>
      </font>
      <fill>
        <patternFill>
          <bgColor indexed="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209550</xdr:colOff>
      <xdr:row>4</xdr:row>
      <xdr:rowOff>76200</xdr:rowOff>
    </xdr:to>
    <xdr:pic>
      <xdr:nvPicPr>
        <xdr:cNvPr id="1164" name="Picture 1" descr="logobun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955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7</xdr:row>
      <xdr:rowOff>123825</xdr:rowOff>
    </xdr:from>
    <xdr:to>
      <xdr:col>12</xdr:col>
      <xdr:colOff>323850</xdr:colOff>
      <xdr:row>107</xdr:row>
      <xdr:rowOff>0</xdr:rowOff>
    </xdr:to>
    <xdr:sp macro="" textlink="">
      <xdr:nvSpPr>
        <xdr:cNvPr id="1026" name="Text Box 2"/>
        <xdr:cNvSpPr txBox="1">
          <a:spLocks noChangeArrowheads="1"/>
        </xdr:cNvSpPr>
      </xdr:nvSpPr>
      <xdr:spPr bwMode="auto">
        <a:xfrm>
          <a:off x="314325" y="1257300"/>
          <a:ext cx="9153525" cy="16068675"/>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fr-CH" sz="1200" b="1" i="0" u="none" strike="noStrike" baseline="0">
              <a:solidFill>
                <a:srgbClr val="000000"/>
              </a:solidFill>
              <a:latin typeface="arial"/>
              <a:cs typeface="arial"/>
            </a:rPr>
            <a:t>Mode d'emploi </a:t>
          </a: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(pour les écoles)</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Préambule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Cet outil a été créé afin de faciliter la saisie des données du personnel des écoles.</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L’outil se compose de différents onglets: «Livraison», «Personnes» et «Activités». Ces onglets sont ceux dans lesquels les champs doivent être saisis afin que le fichier d’export soit en ordre pour l’envoi au canton respectivement à l'OFS.</a:t>
          </a:r>
        </a:p>
        <a:p>
          <a:pPr algn="l" rtl="0">
            <a:defRPr sz="1000"/>
          </a:pPr>
          <a:r>
            <a:rPr lang="fr-CH" sz="1000" b="0" i="0" u="none" strike="noStrike" baseline="0">
              <a:solidFill>
                <a:srgbClr val="000000"/>
              </a:solidFill>
              <a:latin typeface="Arial"/>
              <a:cs typeface="Arial"/>
            </a:rPr>
            <a:t>• L’onglet «Fichier d’export» représente le résultat de vos saisies sous la forme de codes. Seul le contenu de cet onglet sera transmis au canton, respectivement à l'OFS.</a:t>
          </a:r>
        </a:p>
        <a:p>
          <a:pPr algn="l" rtl="0">
            <a:defRPr sz="1000"/>
          </a:pPr>
          <a:r>
            <a:rPr lang="fr-CH" sz="1000" b="0" i="0" u="none" strike="noStrike" baseline="0">
              <a:solidFill>
                <a:srgbClr val="000000"/>
              </a:solidFill>
              <a:latin typeface="Arial"/>
              <a:cs typeface="Arial"/>
            </a:rPr>
            <a:t>• Les onglets qui suivent contiennent les listes de nomenclatures dans lesquelles vous pourrez simplement rechercher plus d’information.</a:t>
          </a:r>
        </a:p>
        <a:p>
          <a:pPr algn="l" rtl="0">
            <a:defRPr sz="1000"/>
          </a:pPr>
          <a:r>
            <a:rPr lang="fr-CH" sz="1000" b="0" i="0" u="none" strike="noStrike" baseline="0">
              <a:solidFill>
                <a:srgbClr val="000000"/>
              </a:solidFill>
              <a:latin typeface="Arial"/>
              <a:cs typeface="Arial"/>
            </a:rPr>
            <a:t>• Dans la plupart des cellules vous trouverez un menu déroulant qui correspond aux listes indiquées dans les onglets de nomenclatures. Si vous souhaitez saisir sans utilisez la souris, il vous suffit de tenir la touche alt du clavier, de naviguer avec les flèches de direction et de valider votre choix avec Enter.</a:t>
          </a:r>
        </a:p>
        <a:p>
          <a:pPr algn="l" rtl="0">
            <a:defRPr sz="1000"/>
          </a:pP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Procédure à suivre pour la saisie du personnel d'une école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Onglet « Livraison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Saisir un libellé pour la livraison. Ce libellé doit permettre d'identifier la livraison de manière univoque.</a:t>
          </a:r>
        </a:p>
        <a:p>
          <a:pPr algn="l" rtl="0">
            <a:defRPr sz="1000"/>
          </a:pPr>
          <a:r>
            <a:rPr lang="fr-CH" sz="1000" b="0" i="0" u="none" strike="noStrike" baseline="0">
              <a:solidFill>
                <a:srgbClr val="000000"/>
              </a:solidFill>
              <a:latin typeface="Arial"/>
              <a:cs typeface="Arial"/>
            </a:rPr>
            <a:t>- Saisir l’année de référence du relevé, par exemple 2010 pour l'année scolaire 2010/11.</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La ligne «Nombre d'erreur pour les personnes et activités» dénombre les éventuelles erreurs de saisie dans les différents onglets. Le message «Attention erreur(s) !» s’affichera en cas de mauvaise saisie alors que c'est le message «Données prêtes pour l'export» qui sera affiché une fois que tout est correct.</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Une statistique basique est présentée en bas de la page. Cet instrument de contrôle permet de voir combien de personnes et d'activités sont prêtes à être transmises via l'onglet «Fichier d'export».</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Onglet « Personnes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Cet onglet permet la saisie des personnes composant le personnel enseignant, le personnel de direction d'une école et le personnel de la pédagogie spésialisée. </a:t>
          </a:r>
        </a:p>
        <a:p>
          <a:pPr algn="l" rtl="0">
            <a:defRPr sz="1000"/>
          </a:pPr>
          <a:r>
            <a:rPr lang="fr-CH" sz="1000" b="0" i="0" u="none" strike="noStrike" baseline="0">
              <a:solidFill>
                <a:srgbClr val="000000"/>
              </a:solidFill>
              <a:latin typeface="Arial"/>
              <a:cs typeface="Arial"/>
            </a:rPr>
            <a:t>Différentes valeurs doivent être saisies pour chaque personne:</a:t>
          </a:r>
        </a:p>
        <a:p>
          <a:pPr algn="l" rtl="0">
            <a:defRPr sz="1000"/>
          </a:pPr>
          <a:r>
            <a:rPr lang="fr-CH" sz="1000" b="0" i="0" u="none" strike="noStrike" baseline="0">
              <a:solidFill>
                <a:srgbClr val="000000"/>
              </a:solidFill>
              <a:latin typeface="Arial"/>
              <a:cs typeface="Arial"/>
            </a:rPr>
            <a:t>- Un nom/prénom peut facultativement être saisi pour faciliter le contrôle des activités correspondant à une personne et inversément. </a:t>
          </a:r>
        </a:p>
        <a:p>
          <a:pPr algn="l" rtl="0">
            <a:defRPr sz="1000"/>
          </a:pPr>
          <a:r>
            <a:rPr lang="fr-CH" sz="1000" b="0" i="0" u="none" strike="noStrike" baseline="0">
              <a:solidFill>
                <a:srgbClr val="000000"/>
              </a:solidFill>
              <a:latin typeface="Arial"/>
              <a:cs typeface="Arial"/>
            </a:rPr>
            <a:t>- Une catégorie d'identificateur ainsi qu'un identificateur unique pour la personne. Ce sera généralement le nouveau numéro AVS à 13 positions. Si le même identificateur est saisi plus d'une fois dans le formulaire, les valeurs à double sont indiquées en bleu et doivent être corrigées.</a:t>
          </a:r>
        </a:p>
        <a:p>
          <a:pPr algn="l" rtl="0">
            <a:defRPr sz="1000"/>
          </a:pPr>
          <a:r>
            <a:rPr lang="fr-CH" sz="1000" b="0" i="0" u="none" strike="noStrike" baseline="0">
              <a:solidFill>
                <a:srgbClr val="000000"/>
              </a:solidFill>
              <a:latin typeface="Arial"/>
              <a:cs typeface="Arial"/>
            </a:rPr>
            <a:t>- Le sexe, la date de naissance et la nationalité correspondant à cette personne.</a:t>
          </a:r>
        </a:p>
        <a:p>
          <a:pPr algn="l" rtl="0">
            <a:defRPr sz="1000"/>
          </a:pPr>
          <a:r>
            <a:rPr lang="fr-CH" sz="1000" b="0" i="0" u="none" strike="noStrike" baseline="0">
              <a:solidFill>
                <a:srgbClr val="000000"/>
              </a:solidFill>
              <a:latin typeface="Arial"/>
              <a:cs typeface="Arial"/>
            </a:rPr>
            <a:t>- Le nombre d'années de service dans l'enseignement pour cette personne. Pour le personnel de direction n'ayant jamais enseigné, on indiquera 0.</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La 1ère colonne du formulaire «enreg. OK» informe sur les valeurs introduites sur la ligne (enregistrement):</a:t>
          </a:r>
        </a:p>
        <a:p>
          <a:pPr algn="l" rtl="0">
            <a:defRPr sz="1000"/>
          </a:pPr>
          <a:r>
            <a:rPr lang="fr-CH" sz="1000" b="0" i="0" u="none" strike="noStrike" baseline="0">
              <a:solidFill>
                <a:srgbClr val="000000"/>
              </a:solidFill>
              <a:latin typeface="Arial"/>
              <a:cs typeface="Arial"/>
            </a:rPr>
            <a:t>- «OK»: L'enregistrement est en ordre</a:t>
          </a:r>
        </a:p>
        <a:p>
          <a:pPr algn="l" rtl="0">
            <a:defRPr sz="1000"/>
          </a:pPr>
          <a:r>
            <a:rPr lang="fr-CH" sz="1000" b="0" i="0" u="none" strike="noStrike" baseline="0">
              <a:solidFill>
                <a:srgbClr val="000000"/>
              </a:solidFill>
              <a:latin typeface="Arial"/>
              <a:cs typeface="Arial"/>
            </a:rPr>
            <a:t>- «Incomplet»: Il manque des valeurs. Toutes les colonnes doivent être remplies à l'exception du Nom et du Prénom qui sont facultatifs.</a:t>
          </a:r>
        </a:p>
        <a:p>
          <a:pPr algn="l" rtl="0">
            <a:defRPr sz="1000"/>
          </a:pPr>
          <a:r>
            <a:rPr lang="fr-CH" sz="1000" b="0" i="0" u="none" strike="noStrike" baseline="0">
              <a:solidFill>
                <a:srgbClr val="000000"/>
              </a:solidFill>
              <a:latin typeface="Arial"/>
              <a:cs typeface="Arial"/>
            </a:rPr>
            <a:t>- «Attention»: Une valeur (indiquée en orange) sort des limites habituelles. Elle doit être contrôlée. Si la valeur est correcte, on peut ignorer cet avertissement.</a:t>
          </a:r>
        </a:p>
        <a:p>
          <a:pPr algn="l" rtl="0">
            <a:defRPr sz="1000"/>
          </a:pPr>
          <a:r>
            <a:rPr lang="fr-CH" sz="1000" b="0" i="0" u="none" strike="noStrike" baseline="0">
              <a:solidFill>
                <a:srgbClr val="000000"/>
              </a:solidFill>
              <a:latin typeface="Arial"/>
              <a:cs typeface="Arial"/>
            </a:rPr>
            <a:t>- «Erreur»: Une valeur (indiquée en rouge) n'est pas correcte. Elle doit être corrigée. Lorsque 2 valeurs sont simultanément indiquées en rouge, cela signifie qu'il y a une incompatibilité entre ces valeurs, par exemple 15 années de service pour une personne de 30 ans. Dans ce cas aussi, il faut corriger les valeurs introduites.</a:t>
          </a:r>
        </a:p>
        <a:p>
          <a:pPr algn="l" rtl="0">
            <a:defRPr sz="1000"/>
          </a:pPr>
          <a:r>
            <a:rPr lang="fr-CH" sz="1000" b="0" i="0" u="none" strike="noStrike" baseline="0">
              <a:solidFill>
                <a:srgbClr val="000000"/>
              </a:solidFill>
              <a:latin typeface="Arial"/>
              <a:cs typeface="Arial"/>
            </a:rPr>
            <a:t>- «Pas utilisé»: la personne définie par cet enregistrement n'est pas associée à une activité et ne sera donc pas transmise avec les autres données. Il convient donc de définir une ou plusieurs activités correspondantes pour cette personne.</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Notez qu’en cliquant sur les titres des colonnes vous obtenez une information sur leur contenu.</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Onglet « Activités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Cet onglet permet la saisie d'une ou de plusieurs activités associées à une personne précédemment saisie. Les activités concernant une même personne ne doivent PAS obligatoirement être saisies de manière groupée. Une activité oubliée lors d'une première saisie peut donc être ajoutée à la fin de la liste le cas échéant.</a:t>
          </a:r>
        </a:p>
        <a:p>
          <a:pPr algn="l" rtl="0">
            <a:defRPr sz="1000"/>
          </a:pPr>
          <a:r>
            <a:rPr lang="fr-CH" sz="1000" b="0" i="0" u="none" strike="noStrike" baseline="0">
              <a:solidFill>
                <a:srgbClr val="000000"/>
              </a:solidFill>
              <a:latin typeface="Arial"/>
              <a:cs typeface="Arial"/>
            </a:rPr>
            <a:t>Différentes valeurs doivent être saisies pour chaque activité:</a:t>
          </a:r>
        </a:p>
        <a:p>
          <a:pPr algn="l" rtl="0">
            <a:defRPr sz="1000"/>
          </a:pPr>
          <a:r>
            <a:rPr lang="fr-CH" sz="1000" b="0" i="0" u="none" strike="noStrike" baseline="0">
              <a:solidFill>
                <a:srgbClr val="000000"/>
              </a:solidFill>
              <a:latin typeface="Arial"/>
              <a:cs typeface="Arial"/>
            </a:rPr>
            <a:t>- Il faut sélectionner une personne à laquelle on va attribuer des activités par son «ID personne». Le nom/prénom saisi sur l'onglet «Personnes» est automatiquement reporté pour un contrôle plus facile des activités introduites.</a:t>
          </a:r>
        </a:p>
        <a:p>
          <a:pPr algn="l" rtl="0">
            <a:defRPr sz="1000"/>
          </a:pPr>
          <a:r>
            <a:rPr lang="fr-CH" sz="1000" b="0" i="0" u="none" strike="noStrike" baseline="0">
              <a:solidFill>
                <a:srgbClr val="000000"/>
              </a:solidFill>
              <a:latin typeface="Arial"/>
              <a:cs typeface="Arial"/>
            </a:rPr>
            <a:t>- Un numéro d'activité unique doit être donné à chaque activité. En principe, on numérote les activité dans l'ordre en commançant par 1.</a:t>
          </a:r>
        </a:p>
        <a:p>
          <a:pPr algn="l" rtl="0">
            <a:defRPr sz="1000"/>
          </a:pPr>
          <a:r>
            <a:rPr lang="fr-CH" sz="1000" b="0" i="0" u="none" strike="noStrike" baseline="0">
              <a:solidFill>
                <a:srgbClr val="000000"/>
              </a:solidFill>
              <a:latin typeface="Arial"/>
              <a:cs typeface="Arial"/>
            </a:rPr>
            <a:t>- On indique ensuite la catégorie de personnel, le type de contrat de travail, le diplôme / les qualifications liés à cette activité et l'institution de formation dans laquelle l'activité a lieu.</a:t>
          </a:r>
        </a:p>
        <a:p>
          <a:pPr algn="l" rtl="0">
            <a:defRPr sz="1000"/>
          </a:pPr>
          <a:r>
            <a:rPr lang="fr-CH" sz="1000" b="0" i="0" u="none" strike="noStrike" baseline="0">
              <a:solidFill>
                <a:srgbClr val="000000"/>
              </a:solidFill>
              <a:latin typeface="Arial"/>
              <a:cs typeface="Arial"/>
            </a:rPr>
            <a:t>- Le volume d'activité et la référence plein temps sont donnés en heures et demies-heures pour le personnel de direction des écoles et en leçons pour le personnel enseignant. Un contrôle supplémentaire est fait pour la référence plein temps: les valeurs indiquées doivent se trouver dans l'intervalle correspondant au type d'enseignement donné (voir l'onglet «TEns»).</a:t>
          </a:r>
        </a:p>
        <a:p>
          <a:pPr algn="l" rtl="0">
            <a:defRPr sz="1000"/>
          </a:pPr>
          <a:r>
            <a:rPr lang="fr-CH" sz="1000" b="0" i="0" u="none" strike="noStrike" baseline="0">
              <a:solidFill>
                <a:srgbClr val="000000"/>
              </a:solidFill>
              <a:latin typeface="Arial"/>
              <a:cs typeface="Arial"/>
            </a:rPr>
            <a:t>- Le type d'enseignement ne doit être indiqué que pour les activité d'enseignement et de la pédagogie spécialisée. Pour le personnel de direction des écoles, on laissera ce champ vide. Une erreur sera signalée le cas échéant.</a:t>
          </a:r>
        </a:p>
        <a:p>
          <a:pPr algn="l" rtl="0">
            <a:defRPr sz="1000"/>
          </a:pPr>
          <a:r>
            <a:rPr lang="fr-CH" sz="1000" b="0" i="0" u="none" strike="noStrike" baseline="0">
              <a:solidFill>
                <a:srgbClr val="000000"/>
              </a:solidFill>
              <a:latin typeface="Arial"/>
              <a:cs typeface="Arial"/>
            </a:rPr>
            <a:t>- Enfin, un commentaire facultatif peut être introduit.</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Comme pour les personnes, la 1ère colonne du formulaire «enreg. OK» informe sur les valeurs introduites sur la ligne (enregistrement):</a:t>
          </a:r>
        </a:p>
        <a:p>
          <a:pPr algn="l" rtl="0">
            <a:defRPr sz="1000"/>
          </a:pPr>
          <a:r>
            <a:rPr lang="fr-CH" sz="1000" b="0" i="0" u="none" strike="noStrike" baseline="0">
              <a:solidFill>
                <a:srgbClr val="000000"/>
              </a:solidFill>
              <a:latin typeface="Arial"/>
              <a:cs typeface="Arial"/>
            </a:rPr>
            <a:t>- «OK»: L'enregistrement est en ordre</a:t>
          </a:r>
        </a:p>
        <a:p>
          <a:pPr algn="l" rtl="0">
            <a:defRPr sz="1000"/>
          </a:pPr>
          <a:r>
            <a:rPr lang="fr-CH" sz="1000" b="0" i="0" u="none" strike="noStrike" baseline="0">
              <a:solidFill>
                <a:srgbClr val="000000"/>
              </a:solidFill>
              <a:latin typeface="Arial"/>
              <a:cs typeface="Arial"/>
            </a:rPr>
            <a:t>- «Incomplet»: Il manque des valeurs. Toutes les colonnes doivent être remplies à l'exception du commentaire qui est facultatif ainsi que du type d'enseignement qui ne doit pas être introduit pour le personnel de direction des écoles.</a:t>
          </a:r>
        </a:p>
        <a:p>
          <a:pPr algn="l" rtl="0">
            <a:defRPr sz="1000"/>
          </a:pPr>
          <a:r>
            <a:rPr lang="fr-CH" sz="1000" b="0" i="0" u="none" strike="noStrike" baseline="0">
              <a:solidFill>
                <a:srgbClr val="000000"/>
              </a:solidFill>
              <a:latin typeface="Arial"/>
              <a:cs typeface="Arial"/>
            </a:rPr>
            <a:t>- «Attention»: Une valeur (indiquée en orange) sort des limites habituelles. Elle doit être contrôlée. Si la valeur est correcte, on peut ignorer cet avertissement.</a:t>
          </a:r>
        </a:p>
        <a:p>
          <a:pPr algn="l" rtl="0">
            <a:defRPr sz="1000"/>
          </a:pPr>
          <a:r>
            <a:rPr lang="fr-CH" sz="1000" b="0" i="0" u="none" strike="noStrike" baseline="0">
              <a:solidFill>
                <a:srgbClr val="000000"/>
              </a:solidFill>
              <a:latin typeface="Arial"/>
              <a:cs typeface="Arial"/>
            </a:rPr>
            <a:t>- «Erreur»: Une valeur (indiquée en rouge) n'est pas correcte. Elle doit être corrigée. Lorsque 2 valeurs sont simultanément indiquées en rouge, cela signifie qu'il y a une incompatibilité entre ces valeurs, par exemple un volume d'activité de 30 leçons alors que la référence plein temps fait état de 28 leçons au maximum. Dans ce cas aussi, il faut corriger les valeurs introduites.</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Notez qu’en cliquant sur les titres des colonnes vous obtenez une information sur leur contenu.</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Onglets particuliers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L'onglet «Inst suppl.» vous permet de saisir une institution/école qui ne figure pas dans la liste déroulante avec le code correspondant qui vous sera donné par le canton ou l'OFS. Une fois paramétré, vous retrouverez ces nouvelles institutions/écoles dans le menu déroulant correspondant (à la fin).</a:t>
          </a:r>
        </a:p>
        <a:p>
          <a:pPr algn="l" rtl="0">
            <a:defRPr sz="1000"/>
          </a:pPr>
          <a:r>
            <a:rPr lang="fr-CH" sz="1000" b="0" i="0" u="none" strike="noStrike" baseline="0">
              <a:solidFill>
                <a:srgbClr val="000000"/>
              </a:solidFill>
              <a:latin typeface="Arial"/>
              <a:cs typeface="Arial"/>
            </a:rPr>
            <a:t>- L'onglet «TEnsCl suppl.» vous permet de saisir un type d’enseignement qui ne figure pas dans la liste déroulante avec le code correspondant qui vous sera donné par le canton ou l'OFS. Une fois paramétré, vous retrouverez ces nouveaux types d'enseignements dans le menu déroulant correspondant (à la fin).</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Fin de la saisie et sauvegarde du fichier de données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Lorsque la saisie est terminée et que le commentaire «Fichier prêt à l'export» s'inscrit dans l'onglet «Livraison», vous pouvez produire un fichier CSV ne contenant que les données sous forme de codes. C'est ce fichier CSV qu'il faudra transmettre au canton ou à l'OFS. La procédure pour enregistrer ce fichier de données est la suivante:</a:t>
          </a:r>
        </a:p>
        <a:p>
          <a:pPr algn="l" rtl="0">
            <a:defRPr sz="1000"/>
          </a:pPr>
          <a:r>
            <a:rPr lang="fr-CH" sz="1000" b="0" i="0" u="none" strike="noStrike" baseline="0">
              <a:solidFill>
                <a:srgbClr val="000000"/>
              </a:solidFill>
              <a:latin typeface="Arial"/>
              <a:cs typeface="Arial"/>
            </a:rPr>
            <a:t>- Tout d'abord, il est conseillé de faire une sauvegarde du formulaire excel (Menu Fichier-&gt;Enregistrer)</a:t>
          </a:r>
        </a:p>
        <a:p>
          <a:pPr algn="l" rtl="0">
            <a:defRPr sz="1000"/>
          </a:pPr>
          <a:r>
            <a:rPr lang="fr-CH" sz="1000" b="0" i="0" u="none" strike="noStrike" baseline="0">
              <a:solidFill>
                <a:srgbClr val="000000"/>
              </a:solidFill>
              <a:latin typeface="Arial"/>
              <a:cs typeface="Arial"/>
            </a:rPr>
            <a:t>- Puis se placer dans l'onglet «Fichier d'export»</a:t>
          </a:r>
        </a:p>
        <a:p>
          <a:pPr algn="l" rtl="0">
            <a:defRPr sz="1000"/>
          </a:pPr>
          <a:r>
            <a:rPr lang="fr-CH" sz="1000" b="0" i="0" u="none" strike="noStrike" baseline="0">
              <a:solidFill>
                <a:srgbClr val="000000"/>
              </a:solidFill>
              <a:latin typeface="Arial"/>
              <a:cs typeface="Arial"/>
            </a:rPr>
            <a:t>- Dans le menu Fichier-&gt;Enregistrer sous, choisir comme type de fichier «CSV (séparateur: point-virgule) (*.csv)», introduire le nom du fichier à sauvegarder, par exemple «Données.csv», appuyer sur Enregistrer, appuyer sur OK pour n'enregistrer que la feuille active, répondre OUI pour conserver le format du classeur.</a:t>
          </a:r>
        </a:p>
        <a:p>
          <a:pPr algn="l" rtl="0">
            <a:defRPr sz="1000"/>
          </a:pPr>
          <a:r>
            <a:rPr lang="fr-CH" sz="1000" b="0" i="0" u="none" strike="noStrike" baseline="0">
              <a:solidFill>
                <a:srgbClr val="000000"/>
              </a:solidFill>
              <a:latin typeface="Arial"/>
              <a:cs typeface="Arial"/>
            </a:rPr>
            <a:t>- Fermer excel et transmettre le fichier «Données.csv» au canton ou à l'OFS selon ce qui a été convenu.</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En cas de question, veuillez svp vous adresser à votre contact au niveau du canton.</a:t>
          </a:r>
        </a:p>
        <a:p>
          <a:pPr algn="l" rtl="0">
            <a:defRPr sz="1000"/>
          </a:pPr>
          <a:endParaRPr lang="fr-CH" sz="1000" b="0" i="0" u="none" strike="noStrike" baseline="0">
            <a:solidFill>
              <a:srgbClr val="000000"/>
            </a:solidFill>
            <a:latin typeface="Arial"/>
            <a:cs typeface="Arial"/>
          </a:endParaRPr>
        </a:p>
      </xdr:txBody>
    </xdr:sp>
    <xdr:clientData/>
  </xdr:twoCellAnchor>
  <xdr:twoCellAnchor editAs="oneCell">
    <xdr:from>
      <xdr:col>3</xdr:col>
      <xdr:colOff>638175</xdr:colOff>
      <xdr:row>0</xdr:row>
      <xdr:rowOff>38100</xdr:rowOff>
    </xdr:from>
    <xdr:to>
      <xdr:col>12</xdr:col>
      <xdr:colOff>704850</xdr:colOff>
      <xdr:row>6</xdr:row>
      <xdr:rowOff>123825</xdr:rowOff>
    </xdr:to>
    <xdr:pic>
      <xdr:nvPicPr>
        <xdr:cNvPr id="1166" name="Picture 4" descr="Header_Port_05-wh_F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24175" y="38100"/>
          <a:ext cx="69246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2362200</xdr:colOff>
      <xdr:row>4</xdr:row>
      <xdr:rowOff>95250</xdr:rowOff>
    </xdr:to>
    <xdr:pic>
      <xdr:nvPicPr>
        <xdr:cNvPr id="2145" name="Picture 1" descr="logobun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23526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2924175</xdr:colOff>
      <xdr:row>0</xdr:row>
      <xdr:rowOff>38100</xdr:rowOff>
    </xdr:from>
    <xdr:to>
      <xdr:col>7</xdr:col>
      <xdr:colOff>495300</xdr:colOff>
      <xdr:row>6</xdr:row>
      <xdr:rowOff>123825</xdr:rowOff>
    </xdr:to>
    <xdr:pic>
      <xdr:nvPicPr>
        <xdr:cNvPr id="2146" name="Picture 3" descr="Header_Port_05-wh_F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24175" y="38100"/>
          <a:ext cx="69246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2</xdr:col>
      <xdr:colOff>466725</xdr:colOff>
      <xdr:row>4</xdr:row>
      <xdr:rowOff>85725</xdr:rowOff>
    </xdr:to>
    <xdr:pic>
      <xdr:nvPicPr>
        <xdr:cNvPr id="3240" name="Picture 1" descr="logobun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9050"/>
          <a:ext cx="23526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466725</xdr:colOff>
      <xdr:row>0</xdr:row>
      <xdr:rowOff>38100</xdr:rowOff>
    </xdr:from>
    <xdr:to>
      <xdr:col>22</xdr:col>
      <xdr:colOff>428625</xdr:colOff>
      <xdr:row>6</xdr:row>
      <xdr:rowOff>123825</xdr:rowOff>
    </xdr:to>
    <xdr:pic>
      <xdr:nvPicPr>
        <xdr:cNvPr id="3241" name="Picture 39" descr="Header_Port_05-wh_F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4225" y="38100"/>
          <a:ext cx="69246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12</xdr:col>
      <xdr:colOff>704850</xdr:colOff>
      <xdr:row>4</xdr:row>
      <xdr:rowOff>85725</xdr:rowOff>
    </xdr:to>
    <xdr:pic>
      <xdr:nvPicPr>
        <xdr:cNvPr id="4259" name="Picture 1" descr="logobun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9050"/>
          <a:ext cx="23526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466725</xdr:colOff>
      <xdr:row>0</xdr:row>
      <xdr:rowOff>38100</xdr:rowOff>
    </xdr:from>
    <xdr:to>
      <xdr:col>17</xdr:col>
      <xdr:colOff>352425</xdr:colOff>
      <xdr:row>6</xdr:row>
      <xdr:rowOff>123825</xdr:rowOff>
    </xdr:to>
    <xdr:pic>
      <xdr:nvPicPr>
        <xdr:cNvPr id="4260" name="Picture 28" descr="Header_Port_05-wh_F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9900" y="38100"/>
          <a:ext cx="69246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
  <sheetViews>
    <sheetView showGridLines="0" showRowColHeaders="0" workbookViewId="0">
      <selection activeCell="C4" sqref="C4"/>
    </sheetView>
  </sheetViews>
  <sheetFormatPr baseColWidth="10" defaultRowHeight="12.5"/>
  <sheetData/>
  <sheetProtection sheet="1" objects="1" scenarios="1"/>
  <phoneticPr fontId="2" type="noConversion"/>
  <pageMargins left="0.78740157499999996" right="0.78740157499999996" top="0.984251969" bottom="0.984251969" header="0.4921259845" footer="0.4921259845"/>
  <pageSetup paperSize="9" scale="8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indexed="42"/>
  </sheetPr>
  <dimension ref="A1:B13"/>
  <sheetViews>
    <sheetView showGridLines="0" showRowColHeaders="0" workbookViewId="0">
      <pane ySplit="3" topLeftCell="A4" activePane="bottomLeft" state="frozen"/>
      <selection pane="bottomLeft"/>
    </sheetView>
  </sheetViews>
  <sheetFormatPr baseColWidth="10" defaultColWidth="11.453125" defaultRowHeight="12.5"/>
  <cols>
    <col min="1" max="1" width="6.453125" style="46" customWidth="1"/>
    <col min="2" max="2" width="41.54296875" style="46" customWidth="1"/>
    <col min="3" max="16384" width="11.453125" style="46"/>
  </cols>
  <sheetData>
    <row r="1" spans="1:2" ht="13">
      <c r="A1" s="13" t="s">
        <v>116</v>
      </c>
      <c r="B1" s="13"/>
    </row>
    <row r="2" spans="1:2" ht="13">
      <c r="A2" s="13"/>
      <c r="B2" s="13"/>
    </row>
    <row r="3" spans="1:2" ht="13.5" thickBot="1">
      <c r="A3" s="15" t="s">
        <v>4</v>
      </c>
      <c r="B3" s="16" t="s">
        <v>117</v>
      </c>
    </row>
    <row r="4" spans="1:2">
      <c r="A4" s="17">
        <f>IF(ISBLANK(Nomen.complète!H4),"-",Nomen.complète!H4)</f>
        <v>10</v>
      </c>
      <c r="B4" s="18" t="str">
        <f>IF(ISBLANK(Nomen.complète!I4),"-",Nomen.complète!I4)</f>
        <v>Personnel enseignant</v>
      </c>
    </row>
    <row r="5" spans="1:2">
      <c r="A5" s="17">
        <f>IF(ISBLANK(Nomen.complète!H5),"-",Nomen.complète!H5)</f>
        <v>20</v>
      </c>
      <c r="B5" s="18" t="str">
        <f>IF(ISBLANK(Nomen.complète!I5),"-",Nomen.complète!I5)</f>
        <v>Personnel de direction des écoles</v>
      </c>
    </row>
    <row r="6" spans="1:2">
      <c r="A6" s="17">
        <f>IF(ISBLANK(Nomen.complète!H6),"-",Nomen.complète!H6)</f>
        <v>31</v>
      </c>
      <c r="B6" s="18" t="str">
        <f>IF(ISBLANK(Nomen.complète!I6),"-",Nomen.complète!I6)</f>
        <v>Personnel de la pédagogie spécialisée (enseignants spécialisé)</v>
      </c>
    </row>
    <row r="7" spans="1:2">
      <c r="A7" s="17">
        <f>IF(ISBLANK(Nomen.complète!H7),"-",Nomen.complète!H7)</f>
        <v>32</v>
      </c>
      <c r="B7" s="18" t="str">
        <f>IF(ISBLANK(Nomen.complète!I7),"-",Nomen.complète!I7)</f>
        <v>Personnel d'enseignement pour élèves allophones</v>
      </c>
    </row>
    <row r="8" spans="1:2">
      <c r="A8" s="17">
        <f>IF(ISBLANK(Nomen.complète!H8),"-",Nomen.complète!H8)</f>
        <v>41</v>
      </c>
      <c r="B8" s="18" t="str">
        <f>IF(ISBLANK(Nomen.complète!I8),"-",Nomen.complète!I8)</f>
        <v>Personnel de logopédie</v>
      </c>
    </row>
    <row r="9" spans="1:2">
      <c r="A9" s="17">
        <f>IF(ISBLANK(Nomen.complète!H9),"-",Nomen.complète!H9)</f>
        <v>42</v>
      </c>
      <c r="B9" s="18" t="str">
        <f>IF(ISBLANK(Nomen.complète!I9),"-",Nomen.complète!I9)</f>
        <v>Personnel de thérapie psychomotrice</v>
      </c>
    </row>
    <row r="10" spans="1:2">
      <c r="A10" s="17">
        <f>IF(ISBLANK(Nomen.complète!H10),"-",Nomen.complète!H10)</f>
        <v>43</v>
      </c>
      <c r="B10" s="18" t="str">
        <f>IF(ISBLANK(Nomen.complète!I10),"-",Nomen.complète!I10)</f>
        <v>Personnel spécialisé chargé des autres mesures de pédagogie thérapeutique</v>
      </c>
    </row>
    <row r="11" spans="1:2">
      <c r="A11" s="17" t="str">
        <f>IF(ISBLANK(Nomen.complète!H11),"-",Nomen.complète!H11)</f>
        <v>-</v>
      </c>
      <c r="B11" s="18" t="str">
        <f>IF(ISBLANK(Nomen.complète!I11),"-",Nomen.complète!I11)</f>
        <v>-</v>
      </c>
    </row>
    <row r="12" spans="1:2">
      <c r="A12" s="17" t="str">
        <f>IF(ISBLANK(Nomen.complète!H12),"-",Nomen.complète!H12)</f>
        <v>-</v>
      </c>
      <c r="B12" s="18" t="str">
        <f>IF(ISBLANK(Nomen.complète!I12),"-",Nomen.complète!I12)</f>
        <v>-</v>
      </c>
    </row>
    <row r="13" spans="1:2">
      <c r="A13" s="17" t="str">
        <f>IF(ISBLANK(Nomen.complète!H13),"-",Nomen.complète!H13)</f>
        <v>-</v>
      </c>
      <c r="B13" s="18" t="str">
        <f>IF(ISBLANK(Nomen.complète!I13),"-",Nomen.complète!I13)</f>
        <v>-</v>
      </c>
    </row>
  </sheetData>
  <sheetProtection sheet="1" objects="1" scenarios="1"/>
  <phoneticPr fontId="10"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indexed="42"/>
  </sheetPr>
  <dimension ref="A1:B7"/>
  <sheetViews>
    <sheetView showGridLines="0" showRowColHeaders="0" workbookViewId="0">
      <pane ySplit="3" topLeftCell="A4" activePane="bottomLeft" state="frozen"/>
      <selection pane="bottomLeft"/>
    </sheetView>
  </sheetViews>
  <sheetFormatPr baseColWidth="10" defaultColWidth="11.453125" defaultRowHeight="12.5"/>
  <cols>
    <col min="1" max="1" width="6.453125" style="46" customWidth="1"/>
    <col min="2" max="2" width="41.54296875" style="46" customWidth="1"/>
    <col min="3" max="16384" width="11.453125" style="46"/>
  </cols>
  <sheetData>
    <row r="1" spans="1:2" ht="13">
      <c r="A1" s="13" t="s">
        <v>122</v>
      </c>
      <c r="B1" s="13"/>
    </row>
    <row r="2" spans="1:2" ht="13">
      <c r="A2" s="13"/>
      <c r="B2" s="13"/>
    </row>
    <row r="3" spans="1:2" ht="13.5" thickBot="1">
      <c r="A3" s="15" t="s">
        <v>4</v>
      </c>
      <c r="B3" s="16" t="s">
        <v>123</v>
      </c>
    </row>
    <row r="4" spans="1:2">
      <c r="A4" s="17">
        <f>IF(ISBLANK(Nomen.complète!N4),"-",Nomen.complète!N4)</f>
        <v>1</v>
      </c>
      <c r="B4" s="18" t="str">
        <f>IF(ISBLANK(Nomen.complète!O4),"-",Nomen.complète!O4)</f>
        <v>Contrat de travail à durée indéterminée</v>
      </c>
    </row>
    <row r="5" spans="1:2">
      <c r="A5" s="17">
        <f>IF(ISBLANK(Nomen.complète!N5),"-",Nomen.complète!N5)</f>
        <v>2</v>
      </c>
      <c r="B5" s="18" t="str">
        <f>IF(ISBLANK(Nomen.complète!O5),"-",Nomen.complète!O5)</f>
        <v>Contrat de travail à durée déterminée</v>
      </c>
    </row>
    <row r="6" spans="1:2">
      <c r="A6" s="17" t="str">
        <f>IF(ISBLANK(Nomen.complète!N6),"-",Nomen.complète!N6)</f>
        <v>-</v>
      </c>
      <c r="B6" s="18" t="str">
        <f>IF(ISBLANK(Nomen.complète!O6),"-",Nomen.complète!O6)</f>
        <v>-</v>
      </c>
    </row>
    <row r="7" spans="1:2">
      <c r="A7" s="17" t="str">
        <f>IF(ISBLANK(Nomen.complète!N7),"-",Nomen.complète!N7)</f>
        <v>-</v>
      </c>
      <c r="B7" s="18" t="str">
        <f>IF(ISBLANK(Nomen.complète!O7),"-",Nomen.complète!O7)</f>
        <v>-</v>
      </c>
    </row>
  </sheetData>
  <sheetProtection sheet="1" objects="1" scenarios="1"/>
  <phoneticPr fontId="10" type="noConversion"/>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indexed="42"/>
  </sheetPr>
  <dimension ref="A1:B21"/>
  <sheetViews>
    <sheetView showGridLines="0" showRowColHeaders="0" workbookViewId="0">
      <pane ySplit="3" topLeftCell="A4" activePane="bottomLeft" state="frozen"/>
      <selection pane="bottomLeft"/>
    </sheetView>
  </sheetViews>
  <sheetFormatPr baseColWidth="10" defaultColWidth="11.453125" defaultRowHeight="12.5"/>
  <cols>
    <col min="1" max="1" width="6.453125" style="46" customWidth="1"/>
    <col min="2" max="2" width="142.1796875" style="46" customWidth="1"/>
    <col min="3" max="16384" width="11.453125" style="46"/>
  </cols>
  <sheetData>
    <row r="1" spans="1:2" ht="13">
      <c r="A1" s="13" t="s">
        <v>120</v>
      </c>
      <c r="B1" s="13"/>
    </row>
    <row r="2" spans="1:2" ht="13">
      <c r="A2" s="13"/>
      <c r="B2" s="13"/>
    </row>
    <row r="3" spans="1:2" ht="13.5" thickBot="1">
      <c r="A3" s="15" t="s">
        <v>4</v>
      </c>
      <c r="B3" s="16" t="s">
        <v>121</v>
      </c>
    </row>
    <row r="4" spans="1:2">
      <c r="A4" s="17">
        <f>IF(ISBLANK(Nomen.complète!L4),"-",Nomen.complète!L4)</f>
        <v>0</v>
      </c>
      <c r="B4" s="18" t="str">
        <f>IF(ISBLANK(Nomen.complète!M4),"-",Nomen.complète!M4)</f>
        <v>### Personnel enseignant (y.c. spécialisé), enseignement pour élèves allophones ###</v>
      </c>
    </row>
    <row r="5" spans="1:2">
      <c r="A5" s="17">
        <f>IF(ISBLANK(Nomen.complète!L5),"-",Nomen.complète!L5)</f>
        <v>11</v>
      </c>
      <c r="B5" s="18" t="str">
        <f>IF(ISBLANK(Nomen.complète!M5),"-",Nomen.complète!M5)</f>
        <v>Diplôme d'enseignement approprié</v>
      </c>
    </row>
    <row r="6" spans="1:2">
      <c r="A6" s="17">
        <f>IF(ISBLANK(Nomen.complète!L6),"-",Nomen.complète!L6)</f>
        <v>12</v>
      </c>
      <c r="B6" s="18" t="str">
        <f>IF(ISBLANK(Nomen.complète!M6),"-",Nomen.complète!M6)</f>
        <v>Diplôme d'enseignement partiellement approprié</v>
      </c>
    </row>
    <row r="7" spans="1:2">
      <c r="A7" s="17">
        <f>IF(ISBLANK(Nomen.complète!L7),"-",Nomen.complète!L7)</f>
        <v>14</v>
      </c>
      <c r="B7" s="18" t="str">
        <f>IF(ISBLANK(Nomen.complète!M7),"-",Nomen.complète!M7)</f>
        <v>Pas de diplôme d'enseignement</v>
      </c>
    </row>
    <row r="8" spans="1:2">
      <c r="A8" s="17">
        <f>IF(ISBLANK(Nomen.complète!L8),"-",Nomen.complète!L8)</f>
        <v>0</v>
      </c>
      <c r="B8" s="18" t="str">
        <f>IF(ISBLANK(Nomen.complète!M8),"-",Nomen.complète!M8)</f>
        <v>### Personnel de direction ###</v>
      </c>
    </row>
    <row r="9" spans="1:2">
      <c r="A9" s="17">
        <f>IF(ISBLANK(Nomen.complète!L9),"-",Nomen.complète!L9)</f>
        <v>21</v>
      </c>
      <c r="B9" s="18" t="str">
        <f>IF(ISBLANK(Nomen.complète!M9),"-",Nomen.complète!M9)</f>
        <v>Personnel de direction: diplôme d'enseignement</v>
      </c>
    </row>
    <row r="10" spans="1:2">
      <c r="A10" s="17">
        <f>IF(ISBLANK(Nomen.complète!L10),"-",Nomen.complète!L10)</f>
        <v>22</v>
      </c>
      <c r="B10" s="18" t="str">
        <f>IF(ISBLANK(Nomen.complète!M10),"-",Nomen.complète!M10)</f>
        <v>Personnel de direction: diplôme de direction d'institution de formation</v>
      </c>
    </row>
    <row r="11" spans="1:2">
      <c r="A11" s="17">
        <f>IF(ISBLANK(Nomen.complète!L11),"-",Nomen.complète!L11)</f>
        <v>23</v>
      </c>
      <c r="B11" s="18" t="str">
        <f>IF(ISBLANK(Nomen.complète!M11),"-",Nomen.complète!M11)</f>
        <v>Personnel de direction: diplôme de gestion non spécifique à la direction d'institutions de formation</v>
      </c>
    </row>
    <row r="12" spans="1:2">
      <c r="A12" s="17">
        <f>IF(ISBLANK(Nomen.complète!L12),"-",Nomen.complète!L12)</f>
        <v>24</v>
      </c>
      <c r="B12" s="18" t="str">
        <f>IF(ISBLANK(Nomen.complète!M12),"-",Nomen.complète!M12)</f>
        <v>Personnel de direction: autre diplôme</v>
      </c>
    </row>
    <row r="13" spans="1:2">
      <c r="A13" s="17">
        <f>IF(ISBLANK(Nomen.complète!L13),"-",Nomen.complète!L13)</f>
        <v>0</v>
      </c>
      <c r="B13" s="18" t="str">
        <f>IF(ISBLANK(Nomen.complète!M13),"-",Nomen.complète!M13)</f>
        <v>### Personnel de la pédagogie spécialisée ###</v>
      </c>
    </row>
    <row r="14" spans="1:2">
      <c r="A14" s="17">
        <f>IF(ISBLANK(Nomen.complète!L14),"-",Nomen.complète!L14)</f>
        <v>31</v>
      </c>
      <c r="B14" s="18" t="str">
        <f>IF(ISBLANK(Nomen.complète!M14),"-",Nomen.complète!M14)</f>
        <v>Logopédie, psychomotricité: diplôme approprié</v>
      </c>
    </row>
    <row r="15" spans="1:2">
      <c r="A15" s="17">
        <f>IF(ISBLANK(Nomen.complète!L15),"-",Nomen.complète!L15)</f>
        <v>32</v>
      </c>
      <c r="B15" s="18" t="str">
        <f>IF(ISBLANK(Nomen.complète!M15),"-",Nomen.complète!M15)</f>
        <v>Logopédie, psychomotricité: autre diplôme</v>
      </c>
    </row>
    <row r="16" spans="1:2">
      <c r="A16" s="17" t="str">
        <f>IF(ISBLANK(Nomen.complète!L16),"-",Nomen.complète!L16)</f>
        <v>-</v>
      </c>
      <c r="B16" s="18" t="str">
        <f>IF(ISBLANK(Nomen.complète!M16),"-",Nomen.complète!M16)</f>
        <v>-</v>
      </c>
    </row>
    <row r="17" spans="1:2">
      <c r="A17" s="17" t="str">
        <f>IF(ISBLANK(Nomen.complète!L17),"-",Nomen.complète!L17)</f>
        <v>-</v>
      </c>
      <c r="B17" s="18" t="str">
        <f>IF(ISBLANK(Nomen.complète!M17),"-",Nomen.complète!M17)</f>
        <v>-</v>
      </c>
    </row>
    <row r="18" spans="1:2">
      <c r="A18" s="17" t="str">
        <f>IF(ISBLANK(Nomen.complète!L18),"-",Nomen.complète!L18)</f>
        <v>-</v>
      </c>
      <c r="B18" s="18" t="str">
        <f>IF(ISBLANK(Nomen.complète!M18),"-",Nomen.complète!M18)</f>
        <v>-</v>
      </c>
    </row>
    <row r="19" spans="1:2">
      <c r="A19" s="17" t="str">
        <f>IF(ISBLANK(Nomen.complète!L19),"-",Nomen.complète!L19)</f>
        <v>-</v>
      </c>
      <c r="B19" s="18" t="str">
        <f>IF(ISBLANK(Nomen.complète!M19),"-",Nomen.complète!M19)</f>
        <v>-</v>
      </c>
    </row>
    <row r="20" spans="1:2">
      <c r="A20" s="17" t="str">
        <f>IF(ISBLANK(Nomen.complète!L20),"-",Nomen.complète!L20)</f>
        <v>-</v>
      </c>
      <c r="B20" s="18" t="str">
        <f>IF(ISBLANK(Nomen.complète!M20),"-",Nomen.complète!M20)</f>
        <v>-</v>
      </c>
    </row>
    <row r="21" spans="1:2">
      <c r="A21" s="17" t="str">
        <f>IF(ISBLANK(Nomen.complète!L21),"-",Nomen.complète!L21)</f>
        <v>-</v>
      </c>
      <c r="B21" s="18" t="str">
        <f>IF(ISBLANK(Nomen.complète!M21),"-",Nomen.complète!M21)</f>
        <v>-</v>
      </c>
    </row>
  </sheetData>
  <sheetProtection sheet="1" objects="1" scenarios="1"/>
  <phoneticPr fontId="10" type="noConversion"/>
  <pageMargins left="0.78740157499999996" right="0.78740157499999996" top="0.984251969" bottom="0.984251969" header="0.4921259845" footer="0.492125984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indexed="42"/>
  </sheetPr>
  <dimension ref="A1:D970"/>
  <sheetViews>
    <sheetView showGridLines="0" showRowColHeaders="0" workbookViewId="0">
      <pane ySplit="3" topLeftCell="A4" activePane="bottomLeft" state="frozen"/>
      <selection pane="bottomLeft"/>
    </sheetView>
  </sheetViews>
  <sheetFormatPr baseColWidth="10" defaultColWidth="11.453125" defaultRowHeight="12.5"/>
  <cols>
    <col min="1" max="1" width="7.453125" style="25" customWidth="1"/>
    <col min="2" max="2" width="12" style="105" customWidth="1"/>
    <col min="3" max="3" width="68.81640625" style="100" hidden="1" customWidth="1"/>
    <col min="4" max="4" width="79" style="46" customWidth="1"/>
    <col min="5" max="16384" width="11.453125" style="46"/>
  </cols>
  <sheetData>
    <row r="1" spans="1:4" ht="13">
      <c r="A1" s="23" t="s">
        <v>124</v>
      </c>
      <c r="B1" s="24"/>
    </row>
    <row r="2" spans="1:4" ht="13">
      <c r="A2" s="23"/>
      <c r="B2" s="24"/>
      <c r="D2" s="125"/>
    </row>
    <row r="3" spans="1:4" ht="13.5" thickBot="1">
      <c r="A3" s="14" t="s">
        <v>126</v>
      </c>
      <c r="B3" s="15" t="s">
        <v>4</v>
      </c>
      <c r="C3" s="101" t="s">
        <v>125</v>
      </c>
      <c r="D3" s="101" t="s">
        <v>125</v>
      </c>
    </row>
    <row r="4" spans="1:4">
      <c r="A4" s="25" t="str">
        <f>IF(ISBLANK(Nomen.complète!P4),"-",Nomen.complète!P4)</f>
        <v>CH.BUR</v>
      </c>
      <c r="B4" s="17">
        <f>IF(ISBLANK(Nomen.complète!Q4),"-",Nomen.complète!Q4)</f>
        <v>64168774</v>
      </c>
      <c r="C4" s="102" t="str">
        <f>IF(ISBLANK(Nomen.complète!R4),"-",Nomen.complète!R4)</f>
        <v>aeB Schweiz</v>
      </c>
      <c r="D4" s="46" t="str">
        <f>IF(B4="-",B4,TRIM(C4)&amp; " (" &amp;B4&amp;")")</f>
        <v>aeB Schweiz (64168774)</v>
      </c>
    </row>
    <row r="5" spans="1:4">
      <c r="A5" s="25" t="str">
        <f>IF(ISBLANK(Nomen.complète!P5),"-",Nomen.complète!P5)</f>
        <v>CH.BUR</v>
      </c>
      <c r="B5" s="17">
        <f>IF(ISBLANK(Nomen.complète!Q5),"-",Nomen.complète!Q5)</f>
        <v>40428028</v>
      </c>
      <c r="C5" s="102" t="str">
        <f>IF(ISBLANK(Nomen.complète!R5),"-",Nomen.complète!R5)</f>
        <v>agilas - bilden bewegt</v>
      </c>
      <c r="D5" s="46" t="str">
        <f t="shared" ref="D5:D68" si="0">IF(B5="-",B5,TRIM(C5)&amp; " (" &amp;B5&amp;")")</f>
        <v>agilas - bilden bewegt (40428028)</v>
      </c>
    </row>
    <row r="6" spans="1:4">
      <c r="A6" s="25" t="str">
        <f>IF(ISBLANK(Nomen.complète!P6),"-",Nomen.complète!P6)</f>
        <v>CH.BUR</v>
      </c>
      <c r="B6" s="17">
        <f>IF(ISBLANK(Nomen.complète!Q6),"-",Nomen.complète!Q6)</f>
        <v>70944127</v>
      </c>
      <c r="C6" s="102" t="str">
        <f>IF(ISBLANK(Nomen.complète!R6),"-",Nomen.complète!R6)</f>
        <v>AKAD College Bern</v>
      </c>
      <c r="D6" s="46" t="str">
        <f t="shared" si="0"/>
        <v>AKAD College Bern (70944127)</v>
      </c>
    </row>
    <row r="7" spans="1:4">
      <c r="A7" s="25" t="str">
        <f>IF(ISBLANK(Nomen.complète!P7),"-",Nomen.complète!P7)</f>
        <v>CH.BUR</v>
      </c>
      <c r="B7" s="17">
        <f>IF(ISBLANK(Nomen.complète!Q7),"-",Nomen.complète!Q7)</f>
        <v>41687815</v>
      </c>
      <c r="C7" s="102" t="str">
        <f>IF(ISBLANK(Nomen.complète!R7),"-",Nomen.complète!R7)</f>
        <v>Alter École - Centre de pédagogie adaptée Berne francophone</v>
      </c>
      <c r="D7" s="46" t="str">
        <f t="shared" si="0"/>
        <v>Alter École - Centre de pédagogie adaptée Berne francophone (41687815)</v>
      </c>
    </row>
    <row r="8" spans="1:4">
      <c r="A8" s="25" t="str">
        <f>IF(ISBLANK(Nomen.complète!P8),"-",Nomen.complète!P8)</f>
        <v>CH.BUR</v>
      </c>
      <c r="B8" s="17">
        <f>IF(ISBLANK(Nomen.complète!Q8),"-",Nomen.complète!Q8)</f>
        <v>96769613</v>
      </c>
      <c r="C8" s="102" t="str">
        <f>IF(ISBLANK(Nomen.complète!R8),"-",Nomen.complète!R8)</f>
        <v>Arboro - spielen,vertrauen,wachsen</v>
      </c>
      <c r="D8" s="46" t="str">
        <f t="shared" si="0"/>
        <v>Arboro - spielen,vertrauen,wachsen (96769613)</v>
      </c>
    </row>
    <row r="9" spans="1:4">
      <c r="A9" s="25" t="str">
        <f>IF(ISBLANK(Nomen.complète!P9),"-",Nomen.complète!P9)</f>
        <v>CH.BUR</v>
      </c>
      <c r="B9" s="17">
        <f>IF(ISBLANK(Nomen.complète!Q9),"-",Nomen.complète!Q9)</f>
        <v>94390550</v>
      </c>
      <c r="C9" s="102" t="str">
        <f>IF(ISBLANK(Nomen.complète!R9),"-",Nomen.complète!R9)</f>
        <v>Arco Bern</v>
      </c>
      <c r="D9" s="46" t="str">
        <f t="shared" si="0"/>
        <v>Arco Bern (94390550)</v>
      </c>
    </row>
    <row r="10" spans="1:4">
      <c r="A10" s="25" t="str">
        <f>IF(ISBLANK(Nomen.complète!P10),"-",Nomen.complète!P10)</f>
        <v>CH.BUR</v>
      </c>
      <c r="B10" s="17">
        <f>IF(ISBLANK(Nomen.complète!Q10),"-",Nomen.complète!Q10)</f>
        <v>73280411</v>
      </c>
      <c r="C10" s="102" t="str">
        <f>IF(ISBLANK(Nomen.complète!R10),"-",Nomen.complète!R10)</f>
        <v>Ausbildungszentrum Seilbahnen Schweiz</v>
      </c>
      <c r="D10" s="46" t="str">
        <f t="shared" si="0"/>
        <v>Ausbildungszentrum Seilbahnen Schweiz (73280411)</v>
      </c>
    </row>
    <row r="11" spans="1:4">
      <c r="A11" s="25" t="str">
        <f>IF(ISBLANK(Nomen.complète!P11),"-",Nomen.complète!P11)</f>
        <v>CH.BUR</v>
      </c>
      <c r="B11" s="17">
        <f>IF(ISBLANK(Nomen.complète!Q11),"-",Nomen.complète!Q11)</f>
        <v>72770371</v>
      </c>
      <c r="C11" s="102" t="str">
        <f>IF(ISBLANK(Nomen.complète!R11),"-",Nomen.complète!R11)</f>
        <v>be-med</v>
      </c>
      <c r="D11" s="46" t="str">
        <f t="shared" si="0"/>
        <v>be-med (72770371)</v>
      </c>
    </row>
    <row r="12" spans="1:4">
      <c r="A12" s="25" t="str">
        <f>IF(ISBLANK(Nomen.complète!P12),"-",Nomen.complète!P12)</f>
        <v>CH.BUR</v>
      </c>
      <c r="B12" s="17">
        <f>IF(ISBLANK(Nomen.complète!Q12),"-",Nomen.complète!Q12)</f>
        <v>42485322</v>
      </c>
      <c r="C12" s="102" t="str">
        <f>IF(ISBLANK(Nomen.complète!R12),"-",Nomen.complète!R12)</f>
        <v>Bénédict-Schule Bern AG</v>
      </c>
      <c r="D12" s="46" t="str">
        <f t="shared" si="0"/>
        <v>Bénédict-Schule Bern AG (42485322)</v>
      </c>
    </row>
    <row r="13" spans="1:4">
      <c r="A13" s="25" t="str">
        <f>IF(ISBLANK(Nomen.complète!P13),"-",Nomen.complète!P13)</f>
        <v>CH.BUR</v>
      </c>
      <c r="B13" s="17">
        <f>IF(ISBLANK(Nomen.complète!Q13),"-",Nomen.complète!Q13)</f>
        <v>50460315</v>
      </c>
      <c r="C13" s="102" t="str">
        <f>IF(ISBLANK(Nomen.complète!R13),"-",Nomen.complète!R13)</f>
        <v>Beobachtungsstation Heimgarten</v>
      </c>
      <c r="D13" s="46" t="str">
        <f t="shared" si="0"/>
        <v>Beobachtungsstation Heimgarten (50460315)</v>
      </c>
    </row>
    <row r="14" spans="1:4">
      <c r="A14" s="25" t="str">
        <f>IF(ISBLANK(Nomen.complète!P14),"-",Nomen.complète!P14)</f>
        <v>CH.BUR</v>
      </c>
      <c r="B14" s="17">
        <f>IF(ISBLANK(Nomen.complète!Q14),"-",Nomen.complète!Q14)</f>
        <v>50497540</v>
      </c>
      <c r="C14" s="102" t="str">
        <f>IF(ISBLANK(Nomen.complète!R14),"-",Nomen.complète!R14)</f>
        <v>Berner Bildungszentrum Pflege</v>
      </c>
      <c r="D14" s="46" t="str">
        <f t="shared" si="0"/>
        <v>Berner Bildungszentrum Pflege (50497540)</v>
      </c>
    </row>
    <row r="15" spans="1:4">
      <c r="A15" s="25" t="str">
        <f>IF(ISBLANK(Nomen.complète!P15),"-",Nomen.complète!P15)</f>
        <v>CH.BUR</v>
      </c>
      <c r="B15" s="17">
        <f>IF(ISBLANK(Nomen.complète!Q15),"-",Nomen.complète!Q15)</f>
        <v>55494756</v>
      </c>
      <c r="C15" s="102" t="str">
        <f>IF(ISBLANK(Nomen.complète!R15),"-",Nomen.complète!R15)</f>
        <v>Bernische Schule auf biblischer Basis (BSBB)</v>
      </c>
      <c r="D15" s="46" t="str">
        <f t="shared" si="0"/>
        <v>Bernische Schule auf biblischer Basis (BSBB) (55494756)</v>
      </c>
    </row>
    <row r="16" spans="1:4">
      <c r="A16" s="25" t="str">
        <f>IF(ISBLANK(Nomen.complète!P16),"-",Nomen.complète!P16)</f>
        <v>CH.BUR</v>
      </c>
      <c r="B16" s="17">
        <f>IF(ISBLANK(Nomen.complète!Q16),"-",Nomen.complète!Q16)</f>
        <v>41517852</v>
      </c>
      <c r="C16" s="102" t="str">
        <f>IF(ISBLANK(Nomen.complète!R16),"-",Nomen.complète!R16)</f>
        <v>Berntorschule Thun</v>
      </c>
      <c r="D16" s="46" t="str">
        <f t="shared" si="0"/>
        <v>Berntorschule Thun (41517852)</v>
      </c>
    </row>
    <row r="17" spans="1:4">
      <c r="A17" s="25" t="str">
        <f>IF(ISBLANK(Nomen.complète!P17),"-",Nomen.complète!P17)</f>
        <v>CH.BUR</v>
      </c>
      <c r="B17" s="17">
        <f>IF(ISBLANK(Nomen.complète!Q17),"-",Nomen.complète!Q17)</f>
        <v>52547953</v>
      </c>
      <c r="C17" s="102" t="str">
        <f>IF(ISBLANK(Nomen.complète!R17),"-",Nomen.complète!R17)</f>
        <v>Berufsschule d. Detailhandels (BSD)</v>
      </c>
      <c r="D17" s="46" t="str">
        <f t="shared" si="0"/>
        <v>Berufsschule d. Detailhandels (BSD) (52547953)</v>
      </c>
    </row>
    <row r="18" spans="1:4">
      <c r="A18" s="25" t="str">
        <f>IF(ISBLANK(Nomen.complète!P18),"-",Nomen.complète!P18)</f>
        <v>CH.BUR</v>
      </c>
      <c r="B18" s="17">
        <f>IF(ISBLANK(Nomen.complète!Q18),"-",Nomen.complète!Q18)</f>
        <v>50267960</v>
      </c>
      <c r="C18" s="102" t="str">
        <f>IF(ISBLANK(Nomen.complète!R18),"-",Nomen.complète!R18)</f>
        <v>Besondere Volksschule Berghof Stärenegg</v>
      </c>
      <c r="D18" s="46" t="str">
        <f t="shared" si="0"/>
        <v>Besondere Volksschule Berghof Stärenegg (50267960)</v>
      </c>
    </row>
    <row r="19" spans="1:4">
      <c r="A19" s="25" t="str">
        <f>IF(ISBLANK(Nomen.complète!P19),"-",Nomen.complète!P19)</f>
        <v>CH.BUR</v>
      </c>
      <c r="B19" s="17">
        <f>IF(ISBLANK(Nomen.complète!Q19),"-",Nomen.complète!Q19)</f>
        <v>41172896</v>
      </c>
      <c r="C19" s="102" t="str">
        <f>IF(ISBLANK(Nomen.complète!R19),"-",Nomen.complète!R19)</f>
        <v>Besondere Volksschule Maiezyt</v>
      </c>
      <c r="D19" s="46" t="str">
        <f t="shared" si="0"/>
        <v>Besondere Volksschule Maiezyt (41172896)</v>
      </c>
    </row>
    <row r="20" spans="1:4">
      <c r="A20" s="25" t="str">
        <f>IF(ISBLANK(Nomen.complète!P20),"-",Nomen.complète!P20)</f>
        <v>CH.BUR</v>
      </c>
      <c r="B20" s="17">
        <f>IF(ISBLANK(Nomen.complète!Q20),"-",Nomen.complète!Q20)</f>
        <v>30498449</v>
      </c>
      <c r="C20" s="102" t="str">
        <f>IF(ISBLANK(Nomen.complète!R20),"-",Nomen.complète!R20)</f>
        <v>Besondere Volksschule Nautilus</v>
      </c>
      <c r="D20" s="46" t="str">
        <f t="shared" si="0"/>
        <v>Besondere Volksschule Nautilus (30498449)</v>
      </c>
    </row>
    <row r="21" spans="1:4">
      <c r="A21" s="25" t="str">
        <f>IF(ISBLANK(Nomen.complète!P21),"-",Nomen.complète!P21)</f>
        <v>CH.BUR</v>
      </c>
      <c r="B21" s="17">
        <f>IF(ISBLANK(Nomen.complète!Q21),"-",Nomen.complète!Q21)</f>
        <v>16417646</v>
      </c>
      <c r="C21" s="102" t="str">
        <f>IF(ISBLANK(Nomen.complète!R21),"-",Nomen.complète!R21)</f>
        <v>Besondere Volksschule Ressourcen im Fokus</v>
      </c>
      <c r="D21" s="46" t="str">
        <f t="shared" si="0"/>
        <v>Besondere Volksschule Ressourcen im Fokus (16417646)</v>
      </c>
    </row>
    <row r="22" spans="1:4">
      <c r="A22" s="25" t="str">
        <f>IF(ISBLANK(Nomen.complète!P22),"-",Nomen.complète!P22)</f>
        <v>CH.BUR</v>
      </c>
      <c r="B22" s="17">
        <f>IF(ISBLANK(Nomen.complète!Q22),"-",Nomen.complète!Q22)</f>
        <v>83657417</v>
      </c>
      <c r="C22" s="102" t="str">
        <f>IF(ISBLANK(Nomen.complète!R22),"-",Nomen.complète!R22)</f>
        <v>Besondere Volksschule WOLEG</v>
      </c>
      <c r="D22" s="46" t="str">
        <f t="shared" si="0"/>
        <v>Besondere Volksschule WOLEG (83657417)</v>
      </c>
    </row>
    <row r="23" spans="1:4">
      <c r="A23" s="25" t="str">
        <f>IF(ISBLANK(Nomen.complète!P23),"-",Nomen.complète!P23)</f>
        <v>CH.BUR</v>
      </c>
      <c r="B23" s="17">
        <f>IF(ISBLANK(Nomen.complète!Q23),"-",Nomen.complète!Q23)</f>
        <v>41293495</v>
      </c>
      <c r="C23" s="102" t="str">
        <f>IF(ISBLANK(Nomen.complète!R23),"-",Nomen.complète!R23)</f>
        <v>BFB - Bildung Formation Biel-Bienne</v>
      </c>
      <c r="D23" s="46" t="str">
        <f t="shared" si="0"/>
        <v>BFB - Bildung Formation Biel-Bienne (41293495)</v>
      </c>
    </row>
    <row r="24" spans="1:4">
      <c r="A24" s="25" t="str">
        <f>IF(ISBLANK(Nomen.complète!P24),"-",Nomen.complète!P24)</f>
        <v>CH.BUR</v>
      </c>
      <c r="B24" s="17">
        <f>IF(ISBLANK(Nomen.complète!Q24),"-",Nomen.complète!Q24)</f>
        <v>66489669</v>
      </c>
      <c r="C24" s="102" t="str">
        <f>IF(ISBLANK(Nomen.complète!R24),"-",Nomen.complète!R24)</f>
        <v>BiCT</v>
      </c>
      <c r="D24" s="46" t="str">
        <f t="shared" si="0"/>
        <v>BiCT (66489669)</v>
      </c>
    </row>
    <row r="25" spans="1:4">
      <c r="A25" s="25" t="str">
        <f>IF(ISBLANK(Nomen.complète!P25),"-",Nomen.complète!P25)</f>
        <v>CH.BUR</v>
      </c>
      <c r="B25" s="17">
        <f>IF(ISBLANK(Nomen.complète!Q25),"-",Nomen.complète!Q25)</f>
        <v>18208608</v>
      </c>
      <c r="C25" s="102" t="str">
        <f>IF(ISBLANK(Nomen.complète!R25),"-",Nomen.complète!R25)</f>
        <v>Bildung imfluss</v>
      </c>
      <c r="D25" s="46" t="str">
        <f t="shared" si="0"/>
        <v>Bildung imfluss (18208608)</v>
      </c>
    </row>
    <row r="26" spans="1:4">
      <c r="A26" s="25" t="str">
        <f>IF(ISBLANK(Nomen.complète!P26),"-",Nomen.complète!P26)</f>
        <v>CH.BUR</v>
      </c>
      <c r="B26" s="17">
        <f>IF(ISBLANK(Nomen.complète!Q26),"-",Nomen.complète!Q26)</f>
        <v>77855786</v>
      </c>
      <c r="C26" s="102" t="str">
        <f>IF(ISBLANK(Nomen.complète!R26),"-",Nomen.complète!R26)</f>
        <v>Bildungszentrum für Wirtschaft und Dienstleistung Bern (bwd)</v>
      </c>
      <c r="D26" s="46" t="str">
        <f t="shared" si="0"/>
        <v>Bildungszentrum für Wirtschaft und Dienstleistung Bern (bwd) (77855786)</v>
      </c>
    </row>
    <row r="27" spans="1:4">
      <c r="A27" s="25" t="str">
        <f>IF(ISBLANK(Nomen.complète!P27),"-",Nomen.complète!P27)</f>
        <v>CH.BUR</v>
      </c>
      <c r="B27" s="17">
        <f>IF(ISBLANK(Nomen.complète!Q27),"-",Nomen.complète!Q27)</f>
        <v>41256053</v>
      </c>
      <c r="C27" s="102" t="str">
        <f>IF(ISBLANK(Nomen.complète!R27),"-",Nomen.complète!R27)</f>
        <v>Bildungszentrum Wald (BZW)</v>
      </c>
      <c r="D27" s="46" t="str">
        <f t="shared" si="0"/>
        <v>Bildungszentrum Wald (BZW) (41256053)</v>
      </c>
    </row>
    <row r="28" spans="1:4">
      <c r="A28" s="25" t="str">
        <f>IF(ISBLANK(Nomen.complète!P28),"-",Nomen.complète!P28)</f>
        <v>CH.BUR</v>
      </c>
      <c r="B28" s="17">
        <f>IF(ISBLANK(Nomen.complète!Q28),"-",Nomen.complète!Q28)</f>
        <v>52122792</v>
      </c>
      <c r="C28" s="102" t="str">
        <f>IF(ISBLANK(Nomen.complète!R28),"-",Nomen.complète!R28)</f>
        <v>BVS Unteres Emmental</v>
      </c>
      <c r="D28" s="46" t="str">
        <f t="shared" si="0"/>
        <v>BVS Unteres Emmental (52122792)</v>
      </c>
    </row>
    <row r="29" spans="1:4">
      <c r="A29" s="25" t="str">
        <f>IF(ISBLANK(Nomen.complète!P29),"-",Nomen.complète!P29)</f>
        <v>CH.BUR</v>
      </c>
      <c r="B29" s="17">
        <f>IF(ISBLANK(Nomen.complète!Q29),"-",Nomen.complète!Q29)</f>
        <v>19364831</v>
      </c>
      <c r="C29" s="102" t="str">
        <f>IF(ISBLANK(Nomen.complète!R29),"-",Nomen.complète!R29)</f>
        <v>Campus InsNeuland</v>
      </c>
      <c r="D29" s="46" t="str">
        <f t="shared" si="0"/>
        <v>Campus InsNeuland (19364831)</v>
      </c>
    </row>
    <row r="30" spans="1:4">
      <c r="A30" s="25" t="str">
        <f>IF(ISBLANK(Nomen.complète!P30),"-",Nomen.complète!P30)</f>
        <v>CH.BUR</v>
      </c>
      <c r="B30" s="17">
        <f>IF(ISBLANK(Nomen.complète!Q30),"-",Nomen.complète!Q30)</f>
        <v>99675823</v>
      </c>
      <c r="C30" s="102" t="str">
        <f>IF(ISBLANK(Nomen.complète!R30),"-",Nomen.complète!R30)</f>
        <v>Campus Muristalden</v>
      </c>
      <c r="D30" s="46" t="str">
        <f t="shared" si="0"/>
        <v>Campus Muristalden (99675823)</v>
      </c>
    </row>
    <row r="31" spans="1:4">
      <c r="A31" s="25" t="str">
        <f>IF(ISBLANK(Nomen.complète!P31),"-",Nomen.complète!P31)</f>
        <v>CH.BUR</v>
      </c>
      <c r="B31" s="17">
        <f>IF(ISBLANK(Nomen.complète!Q31),"-",Nomen.complète!Q31)</f>
        <v>41310297</v>
      </c>
      <c r="C31" s="102" t="str">
        <f>IF(ISBLANK(Nomen.complète!R31),"-",Nomen.complète!R31)</f>
        <v>Centre éducatif et pédagogique Courtelary</v>
      </c>
      <c r="D31" s="46" t="str">
        <f t="shared" si="0"/>
        <v>Centre éducatif et pédagogique Courtelary (41310297)</v>
      </c>
    </row>
    <row r="32" spans="1:4">
      <c r="A32" s="25" t="str">
        <f>IF(ISBLANK(Nomen.complète!P32),"-",Nomen.complète!P32)</f>
        <v>CH.BUR</v>
      </c>
      <c r="B32" s="17">
        <f>IF(ISBLANK(Nomen.complète!Q32),"-",Nomen.complète!Q32)</f>
        <v>86317940</v>
      </c>
      <c r="C32" s="102" t="str">
        <f>IF(ISBLANK(Nomen.complète!R32),"-",Nomen.complète!R32)</f>
        <v>Children's Community Montessori Thun</v>
      </c>
      <c r="D32" s="46" t="str">
        <f t="shared" si="0"/>
        <v>Children's Community Montessori Thun (86317940)</v>
      </c>
    </row>
    <row r="33" spans="1:4">
      <c r="A33" s="25" t="str">
        <f>IF(ISBLANK(Nomen.complète!P33),"-",Nomen.complète!P33)</f>
        <v>CH.BUR</v>
      </c>
      <c r="B33" s="17">
        <f>IF(ISBLANK(Nomen.complète!Q33),"-",Nomen.complète!Q33)</f>
        <v>77653297</v>
      </c>
      <c r="C33" s="102" t="str">
        <f>IF(ISBLANK(Nomen.complète!R33),"-",Nomen.complète!R33)</f>
        <v>Christliche Schule Bern</v>
      </c>
      <c r="D33" s="46" t="str">
        <f t="shared" si="0"/>
        <v>Christliche Schule Bern (77653297)</v>
      </c>
    </row>
    <row r="34" spans="1:4">
      <c r="A34" s="25" t="str">
        <f>IF(ISBLANK(Nomen.complète!P34),"-",Nomen.complète!P34)</f>
        <v>CH.BUR</v>
      </c>
      <c r="B34" s="17">
        <f>IF(ISBLANK(Nomen.complète!Q34),"-",Nomen.complète!Q34)</f>
        <v>55133196</v>
      </c>
      <c r="C34" s="102" t="str">
        <f>IF(ISBLANK(Nomen.complète!R34),"-",Nomen.complète!R34)</f>
        <v>Christliches Internat Gsteigwiler</v>
      </c>
      <c r="D34" s="46" t="str">
        <f t="shared" si="0"/>
        <v>Christliches Internat Gsteigwiler (55133196)</v>
      </c>
    </row>
    <row r="35" spans="1:4">
      <c r="A35" s="25" t="str">
        <f>IF(ISBLANK(Nomen.complète!P35),"-",Nomen.complète!P35)</f>
        <v>CH.BUR</v>
      </c>
      <c r="B35" s="17">
        <f>IF(ISBLANK(Nomen.complète!Q35),"-",Nomen.complète!Q35)</f>
        <v>62087316</v>
      </c>
      <c r="C35" s="102" t="str">
        <f>IF(ISBLANK(Nomen.complète!R35),"-",Nomen.complète!R35)</f>
        <v>Christophorus Schule Bern</v>
      </c>
      <c r="D35" s="46" t="str">
        <f t="shared" si="0"/>
        <v>Christophorus Schule Bern (62087316)</v>
      </c>
    </row>
    <row r="36" spans="1:4">
      <c r="A36" s="25" t="str">
        <f>IF(ISBLANK(Nomen.complète!P36),"-",Nomen.complète!P36)</f>
        <v>CH.BUR</v>
      </c>
      <c r="B36" s="17">
        <f>IF(ISBLANK(Nomen.complète!Q36),"-",Nomen.complète!Q36)</f>
        <v>66002255</v>
      </c>
      <c r="C36" s="102" t="str">
        <f>IF(ISBLANK(Nomen.complète!R36),"-",Nomen.complète!R36)</f>
        <v>Computerschule Bern</v>
      </c>
      <c r="D36" s="46" t="str">
        <f t="shared" si="0"/>
        <v>Computerschule Bern (66002255)</v>
      </c>
    </row>
    <row r="37" spans="1:4">
      <c r="A37" s="25" t="str">
        <f>IF(ISBLANK(Nomen.complète!P37),"-",Nomen.complète!P37)</f>
        <v>CH.BUR</v>
      </c>
      <c r="B37" s="17">
        <f>IF(ISBLANK(Nomen.complète!Q37),"-",Nomen.complète!Q37)</f>
        <v>67811139</v>
      </c>
      <c r="C37" s="102" t="str">
        <f>IF(ISBLANK(Nomen.complète!R37),"-",Nomen.complète!R37)</f>
        <v>Der bilingue Waldkindergarten Biel</v>
      </c>
      <c r="D37" s="46" t="str">
        <f t="shared" si="0"/>
        <v>Der bilingue Waldkindergarten Biel (67811139)</v>
      </c>
    </row>
    <row r="38" spans="1:4">
      <c r="A38" s="25" t="str">
        <f>IF(ISBLANK(Nomen.complète!P38),"-",Nomen.complète!P38)</f>
        <v>CH.BUR</v>
      </c>
      <c r="B38" s="17">
        <f>IF(ISBLANK(Nomen.complète!Q38),"-",Nomen.complète!Q38)</f>
        <v>46561916</v>
      </c>
      <c r="C38" s="102" t="str">
        <f>IF(ISBLANK(Nomen.complète!R38),"-",Nomen.complète!R38)</f>
        <v>Didac</v>
      </c>
      <c r="D38" s="46" t="str">
        <f t="shared" si="0"/>
        <v>Didac (46561916)</v>
      </c>
    </row>
    <row r="39" spans="1:4">
      <c r="A39" s="25" t="str">
        <f>IF(ISBLANK(Nomen.complète!P39),"-",Nomen.complète!P39)</f>
        <v>CH.BUR</v>
      </c>
      <c r="B39" s="17">
        <f>IF(ISBLANK(Nomen.complète!Q39),"-",Nomen.complète!Q39)</f>
        <v>77653700</v>
      </c>
      <c r="C39" s="102" t="str">
        <f>IF(ISBLANK(Nomen.complète!R39),"-",Nomen.complète!R39)</f>
        <v>die andere schule</v>
      </c>
      <c r="D39" s="46" t="str">
        <f t="shared" si="0"/>
        <v>die andere schule (77653700)</v>
      </c>
    </row>
    <row r="40" spans="1:4">
      <c r="A40" s="25" t="str">
        <f>IF(ISBLANK(Nomen.complète!P40),"-",Nomen.complète!P40)</f>
        <v>CH.BUR</v>
      </c>
      <c r="B40" s="17">
        <f>IF(ISBLANK(Nomen.complète!Q40),"-",Nomen.complète!Q40)</f>
        <v>18318556</v>
      </c>
      <c r="C40" s="102" t="str">
        <f>IF(ISBLANK(Nomen.complète!R40),"-",Nomen.complète!R40)</f>
        <v>divergenta</v>
      </c>
      <c r="D40" s="46" t="str">
        <f t="shared" si="0"/>
        <v>divergenta (18318556)</v>
      </c>
    </row>
    <row r="41" spans="1:4">
      <c r="A41" s="25" t="str">
        <f>IF(ISBLANK(Nomen.complète!P41),"-",Nomen.complète!P41)</f>
        <v>CH.BUR</v>
      </c>
      <c r="B41" s="17">
        <f>IF(ISBLANK(Nomen.complète!Q41),"-",Nomen.complète!Q41)</f>
        <v>41461461</v>
      </c>
      <c r="C41" s="102" t="str">
        <f>IF(ISBLANK(Nomen.complète!R41),"-",Nomen.complète!R41)</f>
        <v>Ecole d'Humanité</v>
      </c>
      <c r="D41" s="46" t="str">
        <f t="shared" si="0"/>
        <v>Ecole d'Humanité (41461461)</v>
      </c>
    </row>
    <row r="42" spans="1:4">
      <c r="A42" s="25" t="str">
        <f>IF(ISBLANK(Nomen.complète!P42),"-",Nomen.complète!P42)</f>
        <v>CH.BUR</v>
      </c>
      <c r="B42" s="17">
        <f>IF(ISBLANK(Nomen.complète!Q42),"-",Nomen.complète!Q42)</f>
        <v>42187710</v>
      </c>
      <c r="C42" s="102" t="str">
        <f>IF(ISBLANK(Nomen.complète!R42),"-",Nomen.complète!R42)</f>
        <v>Ecole Française Internationale de Berne</v>
      </c>
      <c r="D42" s="46" t="str">
        <f t="shared" si="0"/>
        <v>Ecole Française Internationale de Berne (42187710)</v>
      </c>
    </row>
    <row r="43" spans="1:4">
      <c r="A43" s="25" t="str">
        <f>IF(ISBLANK(Nomen.complète!P43),"-",Nomen.complète!P43)</f>
        <v>CH.BUR</v>
      </c>
      <c r="B43" s="17">
        <f>IF(ISBLANK(Nomen.complète!Q43),"-",Nomen.complète!Q43)</f>
        <v>12851677</v>
      </c>
      <c r="C43" s="102" t="str">
        <f>IF(ISBLANK(Nomen.complète!R43),"-",Nomen.complète!R43)</f>
        <v>École Rivendell</v>
      </c>
      <c r="D43" s="46" t="str">
        <f t="shared" si="0"/>
        <v>École Rivendell (12851677)</v>
      </c>
    </row>
    <row r="44" spans="1:4">
      <c r="A44" s="25" t="str">
        <f>IF(ISBLANK(Nomen.complète!P44),"-",Nomen.complète!P44)</f>
        <v>CH.BUR</v>
      </c>
      <c r="B44" s="17">
        <f>IF(ISBLANK(Nomen.complète!Q44),"-",Nomen.complète!Q44)</f>
        <v>53608895</v>
      </c>
      <c r="C44" s="102" t="str">
        <f>IF(ISBLANK(Nomen.complète!R44),"-",Nomen.complète!R44)</f>
        <v>EduParc Biel</v>
      </c>
      <c r="D44" s="46" t="str">
        <f t="shared" si="0"/>
        <v>EduParc Biel (53608895)</v>
      </c>
    </row>
    <row r="45" spans="1:4">
      <c r="A45" s="25" t="str">
        <f>IF(ISBLANK(Nomen.complète!P45),"-",Nomen.complète!P45)</f>
        <v>CH.BUR</v>
      </c>
      <c r="B45" s="17">
        <f>IF(ISBLANK(Nomen.complète!Q45),"-",Nomen.complète!Q45)</f>
        <v>88787405</v>
      </c>
      <c r="C45" s="102" t="str">
        <f>IF(ISBLANK(Nomen.complète!R45),"-",Nomen.complète!R45)</f>
        <v>EP Kaderschule</v>
      </c>
      <c r="D45" s="46" t="str">
        <f t="shared" si="0"/>
        <v>EP Kaderschule (88787405)</v>
      </c>
    </row>
    <row r="46" spans="1:4">
      <c r="A46" s="25" t="str">
        <f>IF(ISBLANK(Nomen.complète!P46),"-",Nomen.complète!P46)</f>
        <v>CH.BUR</v>
      </c>
      <c r="B46" s="17">
        <f>IF(ISBLANK(Nomen.complète!Q46),"-",Nomen.complète!Q46)</f>
        <v>95980620</v>
      </c>
      <c r="C46" s="102" t="str">
        <f>IF(ISBLANK(Nomen.complète!R46),"-",Nomen.complète!R46)</f>
        <v>Erlebnis.Schule Frutigland</v>
      </c>
      <c r="D46" s="46" t="str">
        <f t="shared" si="0"/>
        <v>Erlebnis.Schule Frutigland (95980620)</v>
      </c>
    </row>
    <row r="47" spans="1:4">
      <c r="A47" s="25" t="str">
        <f>IF(ISBLANK(Nomen.complète!P47),"-",Nomen.complète!P47)</f>
        <v>CH.BUR</v>
      </c>
      <c r="B47" s="17">
        <f>IF(ISBLANK(Nomen.complète!Q47),"-",Nomen.complète!Q47)</f>
        <v>42208962</v>
      </c>
      <c r="C47" s="102" t="str">
        <f>IF(ISBLANK(Nomen.complète!R47),"-",Nomen.complète!R47)</f>
        <v>Familien Support Bern West</v>
      </c>
      <c r="D47" s="46" t="str">
        <f t="shared" si="0"/>
        <v>Familien Support Bern West (42208962)</v>
      </c>
    </row>
    <row r="48" spans="1:4">
      <c r="A48" s="25" t="str">
        <f>IF(ISBLANK(Nomen.complète!P48),"-",Nomen.complète!P48)</f>
        <v>CH.BUR</v>
      </c>
      <c r="B48" s="17">
        <f>IF(ISBLANK(Nomen.complète!Q48),"-",Nomen.complète!Q48)</f>
        <v>53377640</v>
      </c>
      <c r="C48" s="102" t="str">
        <f>IF(ISBLANK(Nomen.complète!R48),"-",Nomen.complète!R48)</f>
        <v>Feusi Bildungszentrum AG</v>
      </c>
      <c r="D48" s="46" t="str">
        <f t="shared" si="0"/>
        <v>Feusi Bildungszentrum AG (53377640)</v>
      </c>
    </row>
    <row r="49" spans="1:4">
      <c r="A49" s="25" t="str">
        <f>IF(ISBLANK(Nomen.complète!P49),"-",Nomen.complète!P49)</f>
        <v>CH.BUR</v>
      </c>
      <c r="B49" s="17">
        <f>IF(ISBLANK(Nomen.complète!Q49),"-",Nomen.complète!Q49)</f>
        <v>53158994</v>
      </c>
      <c r="C49" s="102" t="str">
        <f>IF(ISBLANK(Nomen.complète!R49),"-",Nomen.complète!R49)</f>
        <v>Freies Gymnasium Bern</v>
      </c>
      <c r="D49" s="46" t="str">
        <f t="shared" si="0"/>
        <v>Freies Gymnasium Bern (53158994)</v>
      </c>
    </row>
    <row r="50" spans="1:4">
      <c r="A50" s="25" t="str">
        <f>IF(ISBLANK(Nomen.complète!P50),"-",Nomen.complète!P50)</f>
        <v>CH.BUR</v>
      </c>
      <c r="B50" s="17">
        <f>IF(ISBLANK(Nomen.complète!Q50),"-",Nomen.complète!Q50)</f>
        <v>54599006</v>
      </c>
      <c r="C50" s="102" t="str">
        <f>IF(ISBLANK(Nomen.complète!R50),"-",Nomen.complète!R50)</f>
        <v>Gartenbauschule Hünibach</v>
      </c>
      <c r="D50" s="46" t="str">
        <f t="shared" si="0"/>
        <v>Gartenbauschule Hünibach (54599006)</v>
      </c>
    </row>
    <row r="51" spans="1:4">
      <c r="A51" s="25" t="str">
        <f>IF(ISBLANK(Nomen.complète!P51),"-",Nomen.complète!P51)</f>
        <v>CH.BUR</v>
      </c>
      <c r="B51" s="17">
        <f>IF(ISBLANK(Nomen.complète!Q51),"-",Nomen.complète!Q51)</f>
        <v>41451175</v>
      </c>
      <c r="C51" s="102" t="str">
        <f>IF(ISBLANK(Nomen.complète!R51),"-",Nomen.complète!R51)</f>
        <v>Heilpäd. Wohn-/Schulgruppen Nils Holgersson</v>
      </c>
      <c r="D51" s="46" t="str">
        <f t="shared" si="0"/>
        <v>Heilpäd. Wohn-/Schulgruppen Nils Holgersson (41451175)</v>
      </c>
    </row>
    <row r="52" spans="1:4">
      <c r="A52" s="25" t="str">
        <f>IF(ISBLANK(Nomen.complète!P52),"-",Nomen.complète!P52)</f>
        <v>CH.BUR</v>
      </c>
      <c r="B52" s="17">
        <f>IF(ISBLANK(Nomen.complète!Q52),"-",Nomen.complète!Q52)</f>
        <v>41473163</v>
      </c>
      <c r="C52" s="102" t="str">
        <f>IF(ISBLANK(Nomen.complète!R52),"-",Nomen.complète!R52)</f>
        <v>Heilpädagogische Schule der Region Thun</v>
      </c>
      <c r="D52" s="46" t="str">
        <f t="shared" si="0"/>
        <v>Heilpädagogische Schule der Region Thun (41473163)</v>
      </c>
    </row>
    <row r="53" spans="1:4">
      <c r="A53" s="25" t="str">
        <f>IF(ISBLANK(Nomen.complète!P53),"-",Nomen.complète!P53)</f>
        <v>CH.BUR</v>
      </c>
      <c r="B53" s="17">
        <f>IF(ISBLANK(Nomen.complète!Q53),"-",Nomen.complète!Q53)</f>
        <v>77656371</v>
      </c>
      <c r="C53" s="102" t="str">
        <f>IF(ISBLANK(Nomen.complète!R53),"-",Nomen.complète!R53)</f>
        <v>Heilpädagogische Schule Gstaad</v>
      </c>
      <c r="D53" s="46" t="str">
        <f t="shared" si="0"/>
        <v>Heilpädagogische Schule Gstaad (77656371)</v>
      </c>
    </row>
    <row r="54" spans="1:4">
      <c r="A54" s="25" t="str">
        <f>IF(ISBLANK(Nomen.complète!P54),"-",Nomen.complète!P54)</f>
        <v>CH.BUR</v>
      </c>
      <c r="B54" s="17">
        <f>IF(ISBLANK(Nomen.complète!Q54),"-",Nomen.complète!Q54)</f>
        <v>41442060</v>
      </c>
      <c r="C54" s="102" t="str">
        <f>IF(ISBLANK(Nomen.complète!R54),"-",Nomen.complète!R54)</f>
        <v>Heilpädagogische Schule Langnau</v>
      </c>
      <c r="D54" s="46" t="str">
        <f t="shared" si="0"/>
        <v>Heilpädagogische Schule Langnau (41442060)</v>
      </c>
    </row>
    <row r="55" spans="1:4">
      <c r="A55" s="25" t="str">
        <f>IF(ISBLANK(Nomen.complète!P55),"-",Nomen.complète!P55)</f>
        <v>CH.BUR</v>
      </c>
      <c r="B55" s="17">
        <f>IF(ISBLANK(Nomen.complète!Q55),"-",Nomen.complète!Q55)</f>
        <v>67428484</v>
      </c>
      <c r="C55" s="102" t="str">
        <f>IF(ISBLANK(Nomen.complète!R55),"-",Nomen.complète!R55)</f>
        <v>Heilpädagogische Schule Lyss</v>
      </c>
      <c r="D55" s="46" t="str">
        <f t="shared" si="0"/>
        <v>Heilpädagogische Schule Lyss (67428484)</v>
      </c>
    </row>
    <row r="56" spans="1:4">
      <c r="A56" s="25" t="str">
        <f>IF(ISBLANK(Nomen.complète!P56),"-",Nomen.complète!P56)</f>
        <v>CH.BUR</v>
      </c>
      <c r="B56" s="17">
        <f>IF(ISBLANK(Nomen.complète!Q56),"-",Nomen.complète!Q56)</f>
        <v>52376661</v>
      </c>
      <c r="C56" s="102" t="str">
        <f>IF(ISBLANK(Nomen.complète!R56),"-",Nomen.complète!R56)</f>
        <v>Heilpädagogische Schule Niesen</v>
      </c>
      <c r="D56" s="46" t="str">
        <f t="shared" si="0"/>
        <v>Heilpädagogische Schule Niesen (52376661)</v>
      </c>
    </row>
    <row r="57" spans="1:4">
      <c r="A57" s="25" t="str">
        <f>IF(ISBLANK(Nomen.complète!P57),"-",Nomen.complète!P57)</f>
        <v>CH.BUR</v>
      </c>
      <c r="B57" s="17">
        <f>IF(ISBLANK(Nomen.complète!Q57),"-",Nomen.complète!Q57)</f>
        <v>41195956</v>
      </c>
      <c r="C57" s="102" t="str">
        <f>IF(ISBLANK(Nomen.complète!R57),"-",Nomen.complète!R57)</f>
        <v>Heilpädagogische Schule Oberaargau</v>
      </c>
      <c r="D57" s="46" t="str">
        <f t="shared" si="0"/>
        <v>Heilpädagogische Schule Oberaargau (41195956)</v>
      </c>
    </row>
    <row r="58" spans="1:4">
      <c r="A58" s="25" t="str">
        <f>IF(ISBLANK(Nomen.complète!P58),"-",Nomen.complète!P58)</f>
        <v>CH.BUR</v>
      </c>
      <c r="B58" s="17">
        <f>IF(ISBLANK(Nomen.complète!Q58),"-",Nomen.complète!Q58)</f>
        <v>52251460</v>
      </c>
      <c r="C58" s="102" t="str">
        <f>IF(ISBLANK(Nomen.complète!R58),"-",Nomen.complète!R58)</f>
        <v>Heilpädagogische Schule ZEMI</v>
      </c>
      <c r="D58" s="46" t="str">
        <f t="shared" si="0"/>
        <v>Heilpädagogische Schule ZEMI (52251460)</v>
      </c>
    </row>
    <row r="59" spans="1:4">
      <c r="A59" s="25" t="str">
        <f>IF(ISBLANK(Nomen.complète!P59),"-",Nomen.complète!P59)</f>
        <v>CH.BUR</v>
      </c>
      <c r="B59" s="17">
        <f>IF(ISBLANK(Nomen.complète!Q59),"-",Nomen.complète!Q59)</f>
        <v>52511889</v>
      </c>
      <c r="C59" s="102" t="str">
        <f>IF(ISBLANK(Nomen.complète!R59),"-",Nomen.complète!R59)</f>
        <v>Höhere Fachschule Holz Biel</v>
      </c>
      <c r="D59" s="46" t="str">
        <f t="shared" si="0"/>
        <v>Höhere Fachschule Holz Biel (52511889)</v>
      </c>
    </row>
    <row r="60" spans="1:4">
      <c r="A60" s="25" t="str">
        <f>IF(ISBLANK(Nomen.complète!P60),"-",Nomen.complète!P60)</f>
        <v>CH.BUR</v>
      </c>
      <c r="B60" s="17">
        <f>IF(ISBLANK(Nomen.complète!Q60),"-",Nomen.complète!Q60)</f>
        <v>65350893</v>
      </c>
      <c r="C60" s="102" t="str">
        <f>IF(ISBLANK(Nomen.complète!R60),"-",Nomen.complète!R60)</f>
        <v>Höhere Fachschule Technik Mittelland (Biel)</v>
      </c>
      <c r="D60" s="46" t="str">
        <f t="shared" si="0"/>
        <v>Höhere Fachschule Technik Mittelland (Biel) (65350893)</v>
      </c>
    </row>
    <row r="61" spans="1:4">
      <c r="A61" s="25" t="str">
        <f>IF(ISBLANK(Nomen.complète!P61),"-",Nomen.complète!P61)</f>
        <v>CH.BUR</v>
      </c>
      <c r="B61" s="17">
        <f>IF(ISBLANK(Nomen.complète!Q61),"-",Nomen.complète!Q61)</f>
        <v>54495968</v>
      </c>
      <c r="C61" s="102" t="str">
        <f>IF(ISBLANK(Nomen.complète!R61),"-",Nomen.complète!R61)</f>
        <v>Hotelfachschule Thun</v>
      </c>
      <c r="D61" s="46" t="str">
        <f t="shared" si="0"/>
        <v>Hotelfachschule Thun (54495968)</v>
      </c>
    </row>
    <row r="62" spans="1:4">
      <c r="A62" s="25" t="str">
        <f>IF(ISBLANK(Nomen.complète!P62),"-",Nomen.complète!P62)</f>
        <v>CH.BUR</v>
      </c>
      <c r="B62" s="17">
        <f>IF(ISBLANK(Nomen.complète!Q62),"-",Nomen.complète!Q62)</f>
        <v>52174916</v>
      </c>
      <c r="C62" s="102" t="str">
        <f>IF(ISBLANK(Nomen.complète!R62),"-",Nomen.complète!R62)</f>
        <v>hotelleriesuisse</v>
      </c>
      <c r="D62" s="46" t="str">
        <f t="shared" si="0"/>
        <v>hotelleriesuisse (52174916)</v>
      </c>
    </row>
    <row r="63" spans="1:4">
      <c r="A63" s="25" t="str">
        <f>IF(ISBLANK(Nomen.complète!P63),"-",Nomen.complète!P63)</f>
        <v>CH.BUR</v>
      </c>
      <c r="B63" s="17">
        <f>IF(ISBLANK(Nomen.complète!Q63),"-",Nomen.complète!Q63)</f>
        <v>41280061</v>
      </c>
      <c r="C63" s="102" t="str">
        <f>IF(ISBLANK(Nomen.complète!R63),"-",Nomen.complète!R63)</f>
        <v>HPT EPC Biel-Bienne</v>
      </c>
      <c r="D63" s="46" t="str">
        <f t="shared" si="0"/>
        <v>HPT EPC Biel-Bienne (41280061)</v>
      </c>
    </row>
    <row r="64" spans="1:4">
      <c r="A64" s="25" t="str">
        <f>IF(ISBLANK(Nomen.complète!P64),"-",Nomen.complète!P64)</f>
        <v>CH.BUR</v>
      </c>
      <c r="B64" s="17">
        <f>IF(ISBLANK(Nomen.complète!Q64),"-",Nomen.complète!Q64)</f>
        <v>72911585</v>
      </c>
      <c r="C64" s="102" t="str">
        <f>IF(ISBLANK(Nomen.complète!R64),"-",Nomen.complète!R64)</f>
        <v>HSO Schulen Thun Bern AG</v>
      </c>
      <c r="D64" s="46" t="str">
        <f t="shared" si="0"/>
        <v>HSO Schulen Thun Bern AG (72911585)</v>
      </c>
    </row>
    <row r="65" spans="1:4">
      <c r="A65" s="25" t="str">
        <f>IF(ISBLANK(Nomen.complète!P65),"-",Nomen.complète!P65)</f>
        <v>CH.BUR</v>
      </c>
      <c r="B65" s="17">
        <f>IF(ISBLANK(Nomen.complète!Q65),"-",Nomen.complète!Q65)</f>
        <v>52527365</v>
      </c>
      <c r="C65" s="102" t="str">
        <f>IF(ISBLANK(Nomen.complète!R65),"-",Nomen.complète!R65)</f>
        <v>Inforama Rütti</v>
      </c>
      <c r="D65" s="46" t="str">
        <f t="shared" si="0"/>
        <v>Inforama Rütti (52527365)</v>
      </c>
    </row>
    <row r="66" spans="1:4">
      <c r="A66" s="25" t="str">
        <f>IF(ISBLANK(Nomen.complète!P66),"-",Nomen.complète!P66)</f>
        <v>CH.BUR</v>
      </c>
      <c r="B66" s="17">
        <f>IF(ISBLANK(Nomen.complète!Q66),"-",Nomen.complète!Q66)</f>
        <v>41352669</v>
      </c>
      <c r="C66" s="102" t="str">
        <f>IF(ISBLANK(Nomen.complète!R66),"-",Nomen.complète!R66)</f>
        <v>Institut Beatenberg</v>
      </c>
      <c r="D66" s="46" t="str">
        <f t="shared" si="0"/>
        <v>Institut Beatenberg (41352669)</v>
      </c>
    </row>
    <row r="67" spans="1:4">
      <c r="A67" s="25" t="str">
        <f>IF(ISBLANK(Nomen.complète!P67),"-",Nomen.complète!P67)</f>
        <v>CH.BUR</v>
      </c>
      <c r="B67" s="17">
        <f>IF(ISBLANK(Nomen.complète!Q67),"-",Nomen.complète!Q67)</f>
        <v>66015275</v>
      </c>
      <c r="C67" s="102" t="str">
        <f>IF(ISBLANK(Nomen.complète!R67),"-",Nomen.complète!R67)</f>
        <v>Internat Grosshaus</v>
      </c>
      <c r="D67" s="46" t="str">
        <f t="shared" si="0"/>
        <v>Internat Grosshaus (66015275)</v>
      </c>
    </row>
    <row r="68" spans="1:4">
      <c r="A68" s="25" t="str">
        <f>IF(ISBLANK(Nomen.complète!P68),"-",Nomen.complète!P68)</f>
        <v>CH.BUR</v>
      </c>
      <c r="B68" s="17">
        <f>IF(ISBLANK(Nomen.complète!Q68),"-",Nomen.complète!Q68)</f>
        <v>41358173</v>
      </c>
      <c r="C68" s="102" t="str">
        <f>IF(ISBLANK(Nomen.complète!R68),"-",Nomen.complète!R68)</f>
        <v>Internat Schönfels</v>
      </c>
      <c r="D68" s="46" t="str">
        <f t="shared" si="0"/>
        <v>Internat Schönfels (41358173)</v>
      </c>
    </row>
    <row r="69" spans="1:4">
      <c r="A69" s="25" t="str">
        <f>IF(ISBLANK(Nomen.complète!P69),"-",Nomen.complète!P69)</f>
        <v>CH.BUR</v>
      </c>
      <c r="B69" s="17">
        <f>IF(ISBLANK(Nomen.complète!Q69),"-",Nomen.complète!Q69)</f>
        <v>40438471</v>
      </c>
      <c r="C69" s="102" t="str">
        <f>IF(ISBLANK(Nomen.complète!R69),"-",Nomen.complète!R69)</f>
        <v>International School of Berne</v>
      </c>
      <c r="D69" s="46" t="str">
        <f t="shared" ref="D69:D132" si="1">IF(B69="-",B69,TRIM(C69)&amp; " (" &amp;B69&amp;")")</f>
        <v>International School of Berne (40438471)</v>
      </c>
    </row>
    <row r="70" spans="1:4">
      <c r="A70" s="25" t="str">
        <f>IF(ISBLANK(Nomen.complète!P70),"-",Nomen.complète!P70)</f>
        <v>CH.BUR</v>
      </c>
      <c r="B70" s="17">
        <f>IF(ISBLANK(Nomen.complète!Q70),"-",Nomen.complète!Q70)</f>
        <v>53512124</v>
      </c>
      <c r="C70" s="102" t="str">
        <f>IF(ISBLANK(Nomen.complète!R70),"-",Nomen.complète!R70)</f>
        <v>ipso Bildung AG - IBZ</v>
      </c>
      <c r="D70" s="46" t="str">
        <f t="shared" si="1"/>
        <v>ipso Bildung AG - IBZ (53512124)</v>
      </c>
    </row>
    <row r="71" spans="1:4">
      <c r="A71" s="25" t="str">
        <f>IF(ISBLANK(Nomen.complète!P71),"-",Nomen.complète!P71)</f>
        <v>CH.BUR</v>
      </c>
      <c r="B71" s="17">
        <f>IF(ISBLANK(Nomen.complète!Q71),"-",Nomen.complète!Q71)</f>
        <v>83129738</v>
      </c>
      <c r="C71" s="102" t="str">
        <f>IF(ISBLANK(Nomen.complète!R71),"-",Nomen.complète!R71)</f>
        <v>ipso Bildung AG - IFA</v>
      </c>
      <c r="D71" s="46" t="str">
        <f t="shared" si="1"/>
        <v>ipso Bildung AG - IFA (83129738)</v>
      </c>
    </row>
    <row r="72" spans="1:4">
      <c r="A72" s="25" t="str">
        <f>IF(ISBLANK(Nomen.complète!P72),"-",Nomen.complète!P72)</f>
        <v>CH.BUR</v>
      </c>
      <c r="B72" s="17">
        <f>IF(ISBLANK(Nomen.complète!Q72),"-",Nomen.complète!Q72)</f>
        <v>61013590</v>
      </c>
      <c r="C72" s="102" t="str">
        <f>IF(ISBLANK(Nomen.complète!R72),"-",Nomen.complète!R72)</f>
        <v>John F. Kennedy International School</v>
      </c>
      <c r="D72" s="46" t="str">
        <f t="shared" si="1"/>
        <v>John F. Kennedy International School (61013590)</v>
      </c>
    </row>
    <row r="73" spans="1:4">
      <c r="A73" s="25" t="str">
        <f>IF(ISBLANK(Nomen.complète!P73),"-",Nomen.complète!P73)</f>
        <v>CH.BUR</v>
      </c>
      <c r="B73" s="17">
        <f>IF(ISBLANK(Nomen.complète!Q73),"-",Nomen.complète!Q73)</f>
        <v>69180726</v>
      </c>
      <c r="C73" s="102" t="str">
        <f>IF(ISBLANK(Nomen.complète!R73),"-",Nomen.complète!R73)</f>
        <v>Jugendhilfe-Netzwerk Integration AG</v>
      </c>
      <c r="D73" s="46" t="str">
        <f t="shared" si="1"/>
        <v>Jugendhilfe-Netzwerk Integration AG (69180726)</v>
      </c>
    </row>
    <row r="74" spans="1:4">
      <c r="A74" s="25" t="str">
        <f>IF(ISBLANK(Nomen.complète!P74),"-",Nomen.complète!P74)</f>
        <v>CH.BUR</v>
      </c>
      <c r="B74" s="17">
        <f>IF(ISBLANK(Nomen.complète!Q74),"-",Nomen.complète!Q74)</f>
        <v>85736574</v>
      </c>
      <c r="C74" s="102" t="str">
        <f>IF(ISBLANK(Nomen.complète!R74),"-",Nomen.complète!R74)</f>
        <v>Kalaidos Banking+Finance School AG</v>
      </c>
      <c r="D74" s="46" t="str">
        <f t="shared" si="1"/>
        <v>Kalaidos Banking+Finance School AG (85736574)</v>
      </c>
    </row>
    <row r="75" spans="1:4">
      <c r="A75" s="25" t="str">
        <f>IF(ISBLANK(Nomen.complète!P75),"-",Nomen.complète!P75)</f>
        <v>CH.BUR</v>
      </c>
      <c r="B75" s="17">
        <f>IF(ISBLANK(Nomen.complète!Q75),"-",Nomen.complète!Q75)</f>
        <v>52518837</v>
      </c>
      <c r="C75" s="102" t="str">
        <f>IF(ISBLANK(Nomen.complète!R75),"-",Nomen.complète!R75)</f>
        <v>Kantonale BEObachtungsstation</v>
      </c>
      <c r="D75" s="46" t="str">
        <f t="shared" si="1"/>
        <v>Kantonale BEObachtungsstation (52518837)</v>
      </c>
    </row>
    <row r="76" spans="1:4">
      <c r="A76" s="25" t="str">
        <f>IF(ISBLANK(Nomen.complète!P76),"-",Nomen.complète!P76)</f>
        <v>CH.BUR</v>
      </c>
      <c r="B76" s="17">
        <f>IF(ISBLANK(Nomen.complète!Q76),"-",Nomen.complète!Q76)</f>
        <v>18346600</v>
      </c>
      <c r="C76" s="102" t="str">
        <f>IF(ISBLANK(Nomen.complète!R76),"-",Nomen.complète!R76)</f>
        <v>Klick-Schule</v>
      </c>
      <c r="D76" s="46" t="str">
        <f t="shared" si="1"/>
        <v>Klick-Schule (18346600)</v>
      </c>
    </row>
    <row r="77" spans="1:4">
      <c r="A77" s="25" t="str">
        <f>IF(ISBLANK(Nomen.complète!P77),"-",Nomen.complète!P77)</f>
        <v>CH.BUR</v>
      </c>
      <c r="B77" s="17">
        <f>IF(ISBLANK(Nomen.complète!Q77),"-",Nomen.complète!Q77)</f>
        <v>52512290</v>
      </c>
      <c r="C77" s="102" t="str">
        <f>IF(ISBLANK(Nomen.complète!R77),"-",Nomen.complète!R77)</f>
        <v>Klinikschule KJP Bern</v>
      </c>
      <c r="D77" s="46" t="str">
        <f t="shared" si="1"/>
        <v>Klinikschule KJP Bern (52512290)</v>
      </c>
    </row>
    <row r="78" spans="1:4">
      <c r="A78" s="25" t="str">
        <f>IF(ISBLANK(Nomen.complète!P78),"-",Nomen.complète!P78)</f>
        <v>CH.BUR</v>
      </c>
      <c r="B78" s="17">
        <f>IF(ISBLANK(Nomen.complète!Q78),"-",Nomen.complète!Q78)</f>
        <v>14694328</v>
      </c>
      <c r="C78" s="102" t="str">
        <f>IF(ISBLANK(Nomen.complète!R78),"-",Nomen.complète!R78)</f>
        <v>Klipp &amp; Klar Biel</v>
      </c>
      <c r="D78" s="46" t="str">
        <f t="shared" si="1"/>
        <v>Klipp &amp; Klar Biel (14694328)</v>
      </c>
    </row>
    <row r="79" spans="1:4">
      <c r="A79" s="25" t="str">
        <f>IF(ISBLANK(Nomen.complète!P79),"-",Nomen.complète!P79)</f>
        <v>CH.BUR</v>
      </c>
      <c r="B79" s="17">
        <f>IF(ISBLANK(Nomen.complète!Q79),"-",Nomen.complète!Q79)</f>
        <v>17880617</v>
      </c>
      <c r="C79" s="102" t="str">
        <f>IF(ISBLANK(Nomen.complète!R79),"-",Nomen.complète!R79)</f>
        <v>La Tourmaline</v>
      </c>
      <c r="D79" s="46" t="str">
        <f t="shared" si="1"/>
        <v>La Tourmaline (17880617)</v>
      </c>
    </row>
    <row r="80" spans="1:4">
      <c r="A80" s="25" t="str">
        <f>IF(ISBLANK(Nomen.complète!P80),"-",Nomen.complète!P80)</f>
        <v>CH.BUR</v>
      </c>
      <c r="B80" s="17">
        <f>IF(ISBLANK(Nomen.complète!Q80),"-",Nomen.complète!Q80)</f>
        <v>16417798</v>
      </c>
      <c r="C80" s="102" t="str">
        <f>IF(ISBLANK(Nomen.complète!R80),"-",Nomen.complète!R80)</f>
        <v>Le Passage</v>
      </c>
      <c r="D80" s="46" t="str">
        <f t="shared" si="1"/>
        <v>Le Passage (16417798)</v>
      </c>
    </row>
    <row r="81" spans="1:4">
      <c r="A81" s="25" t="str">
        <f>IF(ISBLANK(Nomen.complète!P81),"-",Nomen.complète!P81)</f>
        <v>CH.BUR</v>
      </c>
      <c r="B81" s="17">
        <f>IF(ISBLANK(Nomen.complète!Q81),"-",Nomen.complète!Q81)</f>
        <v>30498496</v>
      </c>
      <c r="C81" s="102" t="str">
        <f>IF(ISBLANK(Nomen.complète!R81),"-",Nomen.complète!R81)</f>
        <v>LernReich</v>
      </c>
      <c r="D81" s="46" t="str">
        <f t="shared" si="1"/>
        <v>LernReich (30498496)</v>
      </c>
    </row>
    <row r="82" spans="1:4">
      <c r="A82" s="25" t="str">
        <f>IF(ISBLANK(Nomen.complète!P82),"-",Nomen.complète!P82)</f>
        <v>CH.BUR</v>
      </c>
      <c r="B82" s="17">
        <f>IF(ISBLANK(Nomen.complète!Q82),"-",Nomen.complète!Q82)</f>
        <v>61990260</v>
      </c>
      <c r="C82" s="102" t="str">
        <f>IF(ISBLANK(Nomen.complète!R82),"-",Nomen.complète!R82)</f>
        <v>Medi Zentrum für medizinische Bildung</v>
      </c>
      <c r="D82" s="46" t="str">
        <f t="shared" si="1"/>
        <v>Medi Zentrum für medizinische Bildung (61990260)</v>
      </c>
    </row>
    <row r="83" spans="1:4">
      <c r="A83" s="25" t="str">
        <f>IF(ISBLANK(Nomen.complète!P83),"-",Nomen.complète!P83)</f>
        <v>CH.BUR</v>
      </c>
      <c r="B83" s="17">
        <f>IF(ISBLANK(Nomen.complète!Q83),"-",Nomen.complète!Q83)</f>
        <v>14159374</v>
      </c>
      <c r="C83" s="102" t="str">
        <f>IF(ISBLANK(Nomen.complète!R83),"-",Nomen.complète!R83)</f>
        <v>MIAN-Lernstudio</v>
      </c>
      <c r="D83" s="46" t="str">
        <f t="shared" si="1"/>
        <v>MIAN-Lernstudio (14159374)</v>
      </c>
    </row>
    <row r="84" spans="1:4">
      <c r="A84" s="25" t="str">
        <f>IF(ISBLANK(Nomen.complète!P84),"-",Nomen.complète!P84)</f>
        <v>CH.BUR</v>
      </c>
      <c r="B84" s="17">
        <f>IF(ISBLANK(Nomen.complète!Q84),"-",Nomen.complète!Q84)</f>
        <v>42187354</v>
      </c>
      <c r="C84" s="102" t="str">
        <f>IF(ISBLANK(Nomen.complète!R84),"-",Nomen.complète!R84)</f>
        <v>Minerva Bern</v>
      </c>
      <c r="D84" s="46" t="str">
        <f t="shared" si="1"/>
        <v>Minerva Bern (42187354)</v>
      </c>
    </row>
    <row r="85" spans="1:4">
      <c r="A85" s="25" t="str">
        <f>IF(ISBLANK(Nomen.complète!P85),"-",Nomen.complète!P85)</f>
        <v>CH.BUR</v>
      </c>
      <c r="B85" s="17">
        <f>IF(ISBLANK(Nomen.complète!Q85),"-",Nomen.complète!Q85)</f>
        <v>67354267</v>
      </c>
      <c r="C85" s="102" t="str">
        <f>IF(ISBLANK(Nomen.complète!R85),"-",Nomen.complète!R85)</f>
        <v>Montessori an der Aare AG</v>
      </c>
      <c r="D85" s="46" t="str">
        <f t="shared" si="1"/>
        <v>Montessori an der Aare AG (67354267)</v>
      </c>
    </row>
    <row r="86" spans="1:4">
      <c r="A86" s="25" t="str">
        <f>IF(ISBLANK(Nomen.complète!P86),"-",Nomen.complète!P86)</f>
        <v>CH.BUR</v>
      </c>
      <c r="B86" s="17">
        <f>IF(ISBLANK(Nomen.complète!Q86),"-",Nomen.complète!Q86)</f>
        <v>51151781</v>
      </c>
      <c r="C86" s="102" t="str">
        <f>IF(ISBLANK(Nomen.complète!R86),"-",Nomen.complète!R86)</f>
        <v>Montessori Kinderhaus Lorraine</v>
      </c>
      <c r="D86" s="46" t="str">
        <f t="shared" si="1"/>
        <v>Montessori Kinderhaus Lorraine (51151781)</v>
      </c>
    </row>
    <row r="87" spans="1:4">
      <c r="A87" s="25" t="str">
        <f>IF(ISBLANK(Nomen.complète!P87),"-",Nomen.complète!P87)</f>
        <v>CH.BUR</v>
      </c>
      <c r="B87" s="17">
        <f>IF(ISBLANK(Nomen.complète!Q87),"-",Nomen.complète!Q87)</f>
        <v>61537289</v>
      </c>
      <c r="C87" s="102" t="str">
        <f>IF(ISBLANK(Nomen.complète!R87),"-",Nomen.complète!R87)</f>
        <v>Montessori Kindertagesbetreuung VIKI</v>
      </c>
      <c r="D87" s="46" t="str">
        <f t="shared" si="1"/>
        <v>Montessori Kindertagesbetreuung VIKI (61537289)</v>
      </c>
    </row>
    <row r="88" spans="1:4">
      <c r="A88" s="25" t="str">
        <f>IF(ISBLANK(Nomen.complète!P88),"-",Nomen.complète!P88)</f>
        <v>CH.BUR</v>
      </c>
      <c r="B88" s="17">
        <f>IF(ISBLANK(Nomen.complète!Q88),"-",Nomen.complète!Q88)</f>
        <v>73452073</v>
      </c>
      <c r="C88" s="102" t="str">
        <f>IF(ISBLANK(Nomen.complète!R88),"-",Nomen.complète!R88)</f>
        <v>Montessori Schule Bern</v>
      </c>
      <c r="D88" s="46" t="str">
        <f t="shared" si="1"/>
        <v>Montessori Schule Bern (73452073)</v>
      </c>
    </row>
    <row r="89" spans="1:4">
      <c r="A89" s="25" t="str">
        <f>IF(ISBLANK(Nomen.complète!P89),"-",Nomen.complète!P89)</f>
        <v>CH.BUR</v>
      </c>
      <c r="B89" s="17">
        <f>IF(ISBLANK(Nomen.complète!Q89),"-",Nomen.complète!Q89)</f>
        <v>42215561</v>
      </c>
      <c r="C89" s="102" t="str">
        <f>IF(ISBLANK(Nomen.complète!R89),"-",Nomen.complète!R89)</f>
        <v>Nathalie Stiftung - Heilpädagogische Tagesschule</v>
      </c>
      <c r="D89" s="46" t="str">
        <f t="shared" si="1"/>
        <v>Nathalie Stiftung - Heilpädagogische Tagesschule (42215561)</v>
      </c>
    </row>
    <row r="90" spans="1:4">
      <c r="A90" s="25" t="str">
        <f>IF(ISBLANK(Nomen.complète!P90),"-",Nomen.complète!P90)</f>
        <v>CH.BUR</v>
      </c>
      <c r="B90" s="17">
        <f>IF(ISBLANK(Nomen.complète!Q90),"-",Nomen.complète!Q90)</f>
        <v>94247338</v>
      </c>
      <c r="C90" s="102" t="str">
        <f>IF(ISBLANK(Nomen.complète!R90),"-",Nomen.complète!R90)</f>
        <v>Natürlich Schule</v>
      </c>
      <c r="D90" s="46" t="str">
        <f t="shared" si="1"/>
        <v>Natürlich Schule (94247338)</v>
      </c>
    </row>
    <row r="91" spans="1:4">
      <c r="A91" s="25" t="str">
        <f>IF(ISBLANK(Nomen.complète!P91),"-",Nomen.complète!P91)</f>
        <v>CH.BUR</v>
      </c>
      <c r="B91" s="17">
        <f>IF(ISBLANK(Nomen.complète!Q91),"-",Nomen.complète!Q91)</f>
        <v>89230058</v>
      </c>
      <c r="C91" s="102" t="str">
        <f>IF(ISBLANK(Nomen.complète!R91),"-",Nomen.complète!R91)</f>
        <v>Neue Schule für Gestaltung Bern</v>
      </c>
      <c r="D91" s="46" t="str">
        <f t="shared" si="1"/>
        <v>Neue Schule für Gestaltung Bern (89230058)</v>
      </c>
    </row>
    <row r="92" spans="1:4">
      <c r="A92" s="25" t="str">
        <f>IF(ISBLANK(Nomen.complète!P92),"-",Nomen.complète!P92)</f>
        <v>CH.BUR</v>
      </c>
      <c r="B92" s="17">
        <f>IF(ISBLANK(Nomen.complète!Q92),"-",Nomen.complète!Q92)</f>
        <v>99025986</v>
      </c>
      <c r="C92" s="102" t="str">
        <f>IF(ISBLANK(Nomen.complète!R92),"-",Nomen.complète!R92)</f>
        <v>New Sandipani Ashram School</v>
      </c>
      <c r="D92" s="46" t="str">
        <f t="shared" si="1"/>
        <v>New Sandipani Ashram School (99025986)</v>
      </c>
    </row>
    <row r="93" spans="1:4">
      <c r="A93" s="25" t="str">
        <f>IF(ISBLANK(Nomen.complète!P93),"-",Nomen.complète!P93)</f>
        <v>CH.BUR</v>
      </c>
      <c r="B93" s="17">
        <f>IF(ISBLANK(Nomen.complète!Q93),"-",Nomen.complète!Q93)</f>
        <v>53879031</v>
      </c>
      <c r="C93" s="102" t="str">
        <f>IF(ISBLANK(Nomen.complète!R93),"-",Nomen.complète!R93)</f>
        <v>NMS Bern</v>
      </c>
      <c r="D93" s="46" t="str">
        <f t="shared" si="1"/>
        <v>NMS Bern (53879031)</v>
      </c>
    </row>
    <row r="94" spans="1:4">
      <c r="A94" s="25" t="str">
        <f>IF(ISBLANK(Nomen.complète!P94),"-",Nomen.complète!P94)</f>
        <v>CH.BUR</v>
      </c>
      <c r="B94" s="17">
        <f>IF(ISBLANK(Nomen.complète!Q94),"-",Nomen.complète!Q94)</f>
        <v>52376813</v>
      </c>
      <c r="C94" s="102" t="str">
        <f>IF(ISBLANK(Nomen.complète!R94),"-",Nomen.complète!R94)</f>
        <v>Noss Schulzentrum</v>
      </c>
      <c r="D94" s="46" t="str">
        <f t="shared" si="1"/>
        <v>Noss Schulzentrum (52376813)</v>
      </c>
    </row>
    <row r="95" spans="1:4">
      <c r="A95" s="25" t="str">
        <f>IF(ISBLANK(Nomen.complète!P95),"-",Nomen.complète!P95)</f>
        <v>CH.BUR</v>
      </c>
      <c r="B95" s="17">
        <f>IF(ISBLANK(Nomen.complète!Q95),"-",Nomen.complète!Q95)</f>
        <v>10593337</v>
      </c>
      <c r="C95" s="102" t="str">
        <f>IF(ISBLANK(Nomen.complète!R95),"-",Nomen.complète!R95)</f>
        <v>Offene Schule Bern (OSBe)</v>
      </c>
      <c r="D95" s="46" t="str">
        <f t="shared" si="1"/>
        <v>Offene Schule Bern (OSBe) (10593337)</v>
      </c>
    </row>
    <row r="96" spans="1:4">
      <c r="A96" s="25" t="str">
        <f>IF(ISBLANK(Nomen.complète!P96),"-",Nomen.complète!P96)</f>
        <v>CH.BUR</v>
      </c>
      <c r="B96" s="17">
        <f>IF(ISBLANK(Nomen.complète!Q96),"-",Nomen.complète!Q96)</f>
        <v>68056997</v>
      </c>
      <c r="C96" s="102" t="str">
        <f>IF(ISBLANK(Nomen.complète!R96),"-",Nomen.complète!R96)</f>
        <v>Polygon-Schule</v>
      </c>
      <c r="D96" s="46" t="str">
        <f t="shared" si="1"/>
        <v>Polygon-Schule (68056997)</v>
      </c>
    </row>
    <row r="97" spans="1:4">
      <c r="A97" s="25" t="str">
        <f>IF(ISBLANK(Nomen.complète!P97),"-",Nomen.complète!P97)</f>
        <v>CH.BUR</v>
      </c>
      <c r="B97" s="17">
        <f>IF(ISBLANK(Nomen.complète!Q97),"-",Nomen.complète!Q97)</f>
        <v>64998363</v>
      </c>
      <c r="C97" s="102" t="str">
        <f>IF(ISBLANK(Nomen.complète!R97),"-",Nomen.complète!R97)</f>
        <v>REOSCH Ressourcenorientierte Schule</v>
      </c>
      <c r="D97" s="46" t="str">
        <f t="shared" si="1"/>
        <v>REOSCH Ressourcenorientierte Schule (64998363)</v>
      </c>
    </row>
    <row r="98" spans="1:4">
      <c r="A98" s="25" t="str">
        <f>IF(ISBLANK(Nomen.complète!P98),"-",Nomen.complète!P98)</f>
        <v>CH.BUR</v>
      </c>
      <c r="B98" s="17">
        <f>IF(ISBLANK(Nomen.complète!Q98),"-",Nomen.complète!Q98)</f>
        <v>99611636</v>
      </c>
      <c r="C98" s="102" t="str">
        <f>IF(ISBLANK(Nomen.complète!R98),"-",Nomen.complète!R98)</f>
        <v>Rudolf Steiner Schule Bern Ittigen Langnau</v>
      </c>
      <c r="D98" s="46" t="str">
        <f t="shared" si="1"/>
        <v>Rudolf Steiner Schule Bern Ittigen Langnau (99611636)</v>
      </c>
    </row>
    <row r="99" spans="1:4">
      <c r="A99" s="25" t="str">
        <f>IF(ISBLANK(Nomen.complète!P99),"-",Nomen.complète!P99)</f>
        <v>CH.BUR</v>
      </c>
      <c r="B99" s="17">
        <f>IF(ISBLANK(Nomen.complète!Q99),"-",Nomen.complète!Q99)</f>
        <v>64244896</v>
      </c>
      <c r="C99" s="102" t="str">
        <f>IF(ISBLANK(Nomen.complète!R99),"-",Nomen.complète!R99)</f>
        <v>Rudolf Steiner Schule Berner Oberland</v>
      </c>
      <c r="D99" s="46" t="str">
        <f t="shared" si="1"/>
        <v>Rudolf Steiner Schule Berner Oberland (64244896)</v>
      </c>
    </row>
    <row r="100" spans="1:4">
      <c r="A100" s="25" t="str">
        <f>IF(ISBLANK(Nomen.complète!P100),"-",Nomen.complète!P100)</f>
        <v>CH.BUR</v>
      </c>
      <c r="B100" s="17">
        <f>IF(ISBLANK(Nomen.complète!Q100),"-",Nomen.complète!Q100)</f>
        <v>52900430</v>
      </c>
      <c r="C100" s="102" t="str">
        <f>IF(ISBLANK(Nomen.complète!R100),"-",Nomen.complète!R100)</f>
        <v>Rudolf Steiner Schule Biel</v>
      </c>
      <c r="D100" s="46" t="str">
        <f t="shared" si="1"/>
        <v>Rudolf Steiner Schule Biel (52900430)</v>
      </c>
    </row>
    <row r="101" spans="1:4">
      <c r="A101" s="25" t="str">
        <f>IF(ISBLANK(Nomen.complète!P101),"-",Nomen.complète!P101)</f>
        <v>CH.BUR</v>
      </c>
      <c r="B101" s="17">
        <f>IF(ISBLANK(Nomen.complète!Q101),"-",Nomen.complète!Q101)</f>
        <v>68658102</v>
      </c>
      <c r="C101" s="102" t="str">
        <f>IF(ISBLANK(Nomen.complète!R101),"-",Nomen.complète!R101)</f>
        <v>Rudolf Steiner Schule Oberaargau</v>
      </c>
      <c r="D101" s="46" t="str">
        <f t="shared" si="1"/>
        <v>Rudolf Steiner Schule Oberaargau (68658102)</v>
      </c>
    </row>
    <row r="102" spans="1:4">
      <c r="A102" s="25" t="str">
        <f>IF(ISBLANK(Nomen.complète!P102),"-",Nomen.complète!P102)</f>
        <v>CH.BUR</v>
      </c>
      <c r="B102" s="17">
        <f>IF(ISBLANK(Nomen.complète!Q102),"-",Nomen.complète!Q102)</f>
        <v>77653386</v>
      </c>
      <c r="C102" s="102" t="str">
        <f>IF(ISBLANK(Nomen.complète!R102),"-",Nomen.complète!R102)</f>
        <v>SALEM Schulalternative Emmental</v>
      </c>
      <c r="D102" s="46" t="str">
        <f t="shared" si="1"/>
        <v>SALEM Schulalternative Emmental (77653386)</v>
      </c>
    </row>
    <row r="103" spans="1:4">
      <c r="A103" s="25" t="str">
        <f>IF(ISBLANK(Nomen.complète!P103),"-",Nomen.complète!P103)</f>
        <v>CH.BUR</v>
      </c>
      <c r="B103" s="17">
        <f>IF(ISBLANK(Nomen.complète!Q103),"-",Nomen.complète!Q103)</f>
        <v>99611615</v>
      </c>
      <c r="C103" s="102" t="str">
        <f>IF(ISBLANK(Nomen.complète!R103),"-",Nomen.complète!R103)</f>
        <v>Salome Brunner Stiftung</v>
      </c>
      <c r="D103" s="46" t="str">
        <f t="shared" si="1"/>
        <v>Salome Brunner Stiftung (99611615)</v>
      </c>
    </row>
    <row r="104" spans="1:4">
      <c r="A104" s="25" t="str">
        <f>IF(ISBLANK(Nomen.complète!P104),"-",Nomen.complète!P104)</f>
        <v>CH.BUR</v>
      </c>
      <c r="B104" s="17">
        <f>IF(ISBLANK(Nomen.complète!Q104),"-",Nomen.complète!Q104)</f>
        <v>73275652</v>
      </c>
      <c r="C104" s="102" t="str">
        <f>IF(ISBLANK(Nomen.complète!R104),"-",Nomen.complète!R104)</f>
        <v>Schulalternative Region Aaretal (SAAT)</v>
      </c>
      <c r="D104" s="46" t="str">
        <f t="shared" si="1"/>
        <v>Schulalternative Region Aaretal (SAAT) (73275652)</v>
      </c>
    </row>
    <row r="105" spans="1:4">
      <c r="A105" s="25" t="str">
        <f>IF(ISBLANK(Nomen.complète!P105),"-",Nomen.complète!P105)</f>
        <v>CH.BUR</v>
      </c>
      <c r="B105" s="17">
        <f>IF(ISBLANK(Nomen.complète!Q105),"-",Nomen.complète!Q105)</f>
        <v>78477216</v>
      </c>
      <c r="C105" s="102" t="str">
        <f>IF(ISBLANK(Nomen.complète!R105),"-",Nomen.complète!R105)</f>
        <v>Schule KomSol</v>
      </c>
      <c r="D105" s="46" t="str">
        <f t="shared" si="1"/>
        <v>Schule KomSol (78477216)</v>
      </c>
    </row>
    <row r="106" spans="1:4">
      <c r="A106" s="25" t="str">
        <f>IF(ISBLANK(Nomen.complète!P106),"-",Nomen.complète!P106)</f>
        <v>CH.BUR</v>
      </c>
      <c r="B106" s="17">
        <f>IF(ISBLANK(Nomen.complète!Q106),"-",Nomen.complète!Q106)</f>
        <v>42181609</v>
      </c>
      <c r="C106" s="102" t="str">
        <f>IF(ISBLANK(Nomen.complète!R106),"-",Nomen.complète!R106)</f>
        <v>Schulheim Weissenheim</v>
      </c>
      <c r="D106" s="46" t="str">
        <f t="shared" si="1"/>
        <v>Schulheim Weissenheim (42181609)</v>
      </c>
    </row>
    <row r="107" spans="1:4">
      <c r="A107" s="25" t="str">
        <f>IF(ISBLANK(Nomen.complète!P107),"-",Nomen.complète!P107)</f>
        <v>CH.BUR</v>
      </c>
      <c r="B107" s="17">
        <f>IF(ISBLANK(Nomen.complète!Q107),"-",Nomen.complète!Q107)</f>
        <v>77651279</v>
      </c>
      <c r="C107" s="102" t="str">
        <f>IF(ISBLANK(Nomen.complète!R107),"-",Nomen.complète!R107)</f>
        <v>Schulkooperative</v>
      </c>
      <c r="D107" s="46" t="str">
        <f t="shared" si="1"/>
        <v>Schulkooperative (77651279)</v>
      </c>
    </row>
    <row r="108" spans="1:4">
      <c r="A108" s="25" t="str">
        <f>IF(ISBLANK(Nomen.complète!P108),"-",Nomen.complète!P108)</f>
        <v>CH.BUR</v>
      </c>
      <c r="B108" s="17">
        <f>IF(ISBLANK(Nomen.complète!Q108),"-",Nomen.complète!Q108)</f>
        <v>62074448</v>
      </c>
      <c r="C108" s="102" t="str">
        <f>IF(ISBLANK(Nomen.complète!R108),"-",Nomen.complète!R108)</f>
        <v>Schulungs- &amp; Wohnheime Rossfeld</v>
      </c>
      <c r="D108" s="46" t="str">
        <f t="shared" si="1"/>
        <v>Schulungs- &amp; Wohnheime Rossfeld (62074448)</v>
      </c>
    </row>
    <row r="109" spans="1:4">
      <c r="A109" s="25" t="str">
        <f>IF(ISBLANK(Nomen.complète!P109),"-",Nomen.complète!P109)</f>
        <v>CH.BUR</v>
      </c>
      <c r="B109" s="17">
        <f>IF(ISBLANK(Nomen.complète!Q109),"-",Nomen.complète!Q109)</f>
        <v>68944672</v>
      </c>
      <c r="C109" s="102" t="str">
        <f>IF(ISBLANK(Nomen.complète!R109),"-",Nomen.complète!R109)</f>
        <v>sfb Bildungszentrum</v>
      </c>
      <c r="D109" s="46" t="str">
        <f t="shared" si="1"/>
        <v>sfb Bildungszentrum (68944672)</v>
      </c>
    </row>
    <row r="110" spans="1:4">
      <c r="A110" s="25" t="str">
        <f>IF(ISBLANK(Nomen.complète!P110),"-",Nomen.complète!P110)</f>
        <v>CH.BUR</v>
      </c>
      <c r="B110" s="17">
        <f>IF(ISBLANK(Nomen.complète!Q110),"-",Nomen.complète!Q110)</f>
        <v>12819851</v>
      </c>
      <c r="C110" s="102" t="str">
        <f>IF(ISBLANK(Nomen.complète!R110),"-",Nomen.complète!R110)</f>
        <v>SIM Schule</v>
      </c>
      <c r="D110" s="46" t="str">
        <f t="shared" si="1"/>
        <v>SIM Schule (12819851)</v>
      </c>
    </row>
    <row r="111" spans="1:4">
      <c r="A111" s="25" t="str">
        <f>IF(ISBLANK(Nomen.complète!P111),"-",Nomen.complète!P111)</f>
        <v>CH.BUR</v>
      </c>
      <c r="B111" s="17">
        <f>IF(ISBLANK(Nomen.complète!Q111),"-",Nomen.complète!Q111)</f>
        <v>96246756</v>
      </c>
      <c r="C111" s="102" t="str">
        <f>IF(ISBLANK(Nomen.complète!R111),"-",Nomen.complète!R111)</f>
        <v>SIU Schweizerisches Institut für Unternehmerschulung</v>
      </c>
      <c r="D111" s="46" t="str">
        <f t="shared" si="1"/>
        <v>SIU Schweizerisches Institut für Unternehmerschulung (96246756)</v>
      </c>
    </row>
    <row r="112" spans="1:4">
      <c r="A112" s="25" t="str">
        <f>IF(ISBLANK(Nomen.complète!P112),"-",Nomen.complète!P112)</f>
        <v>CH.BUR</v>
      </c>
      <c r="B112" s="17">
        <f>IF(ISBLANK(Nomen.complète!Q112),"-",Nomen.complète!Q112)</f>
        <v>65214662</v>
      </c>
      <c r="C112" s="102" t="str">
        <f>IF(ISBLANK(Nomen.complète!R112),"-",Nomen.complète!R112)</f>
        <v>SMI Swiss Marketing Institute AG</v>
      </c>
      <c r="D112" s="46" t="str">
        <f t="shared" si="1"/>
        <v>SMI Swiss Marketing Institute AG (65214662)</v>
      </c>
    </row>
    <row r="113" spans="1:4">
      <c r="A113" s="25" t="str">
        <f>IF(ISBLANK(Nomen.complète!P113),"-",Nomen.complète!P113)</f>
        <v>CH.BUR</v>
      </c>
      <c r="B113" s="17">
        <f>IF(ISBLANK(Nomen.complète!Q113),"-",Nomen.complète!Q113)</f>
        <v>51240457</v>
      </c>
      <c r="C113" s="102" t="str">
        <f>IF(ISBLANK(Nomen.complète!R113),"-",Nomen.complète!R113)</f>
        <v>Sonderschulheim Aarhus</v>
      </c>
      <c r="D113" s="46" t="str">
        <f t="shared" si="1"/>
        <v>Sonderschulheim Aarhus (51240457)</v>
      </c>
    </row>
    <row r="114" spans="1:4">
      <c r="A114" s="25" t="str">
        <f>IF(ISBLANK(Nomen.complète!P114),"-",Nomen.complète!P114)</f>
        <v>CH.BUR</v>
      </c>
      <c r="B114" s="17">
        <f>IF(ISBLANK(Nomen.complète!Q114),"-",Nomen.complète!Q114)</f>
        <v>41346382</v>
      </c>
      <c r="C114" s="102" t="str">
        <f>IF(ISBLANK(Nomen.complète!R114),"-",Nomen.complète!R114)</f>
        <v>Sonderschulheim Kinderheimat Tabor</v>
      </c>
      <c r="D114" s="46" t="str">
        <f t="shared" si="1"/>
        <v>Sonderschulheim Kinderheimat Tabor (41346382)</v>
      </c>
    </row>
    <row r="115" spans="1:4">
      <c r="A115" s="25" t="str">
        <f>IF(ISBLANK(Nomen.complète!P115),"-",Nomen.complète!P115)</f>
        <v>CH.BUR</v>
      </c>
      <c r="B115" s="17">
        <f>IF(ISBLANK(Nomen.complète!Q115),"-",Nomen.complète!Q115)</f>
        <v>41349399</v>
      </c>
      <c r="C115" s="102" t="str">
        <f>IF(ISBLANK(Nomen.complète!R115),"-",Nomen.complète!R115)</f>
        <v>Sonderschulheim Mätteli</v>
      </c>
      <c r="D115" s="46" t="str">
        <f t="shared" si="1"/>
        <v>Sonderschulheim Mätteli (41349399)</v>
      </c>
    </row>
    <row r="116" spans="1:4">
      <c r="A116" s="25" t="str">
        <f>IF(ISBLANK(Nomen.complète!P116),"-",Nomen.complète!P116)</f>
        <v>CH.BUR</v>
      </c>
      <c r="B116" s="17">
        <f>IF(ISBLANK(Nomen.complète!Q116),"-",Nomen.complète!Q116)</f>
        <v>41475239</v>
      </c>
      <c r="C116" s="102" t="str">
        <f>IF(ISBLANK(Nomen.complète!R116),"-",Nomen.complète!R116)</f>
        <v>Sonderschulheim Sunneschyn Steffisburg</v>
      </c>
      <c r="D116" s="46" t="str">
        <f t="shared" si="1"/>
        <v>Sonderschulheim Sunneschyn Steffisburg (41475239)</v>
      </c>
    </row>
    <row r="117" spans="1:4">
      <c r="A117" s="25" t="str">
        <f>IF(ISBLANK(Nomen.complète!P117),"-",Nomen.complète!P117)</f>
        <v>CH.BUR</v>
      </c>
      <c r="B117" s="17">
        <f>IF(ISBLANK(Nomen.complète!Q117),"-",Nomen.complète!Q117)</f>
        <v>41462596</v>
      </c>
      <c r="C117" s="102" t="str">
        <f>IF(ISBLANK(Nomen.complète!R117),"-",Nomen.complète!R117)</f>
        <v>Sonnegg Belp</v>
      </c>
      <c r="D117" s="46" t="str">
        <f t="shared" si="1"/>
        <v>Sonnegg Belp (41462596)</v>
      </c>
    </row>
    <row r="118" spans="1:4">
      <c r="A118" s="25" t="str">
        <f>IF(ISBLANK(Nomen.complète!P118),"-",Nomen.complète!P118)</f>
        <v>CH.BUR</v>
      </c>
      <c r="B118" s="17">
        <f>IF(ISBLANK(Nomen.complète!Q118),"-",Nomen.complète!Q118)</f>
        <v>83063050</v>
      </c>
      <c r="C118" s="102" t="str">
        <f>IF(ISBLANK(Nomen.complète!R118),"-",Nomen.complète!R118)</f>
        <v>Sputnik Ganztagesschule, Laupenstrasse</v>
      </c>
      <c r="D118" s="46" t="str">
        <f t="shared" si="1"/>
        <v>Sputnik Ganztagesschule, Laupenstrasse (83063050)</v>
      </c>
    </row>
    <row r="119" spans="1:4">
      <c r="A119" s="25" t="str">
        <f>IF(ISBLANK(Nomen.complète!P119),"-",Nomen.complète!P119)</f>
        <v>CH.BUR</v>
      </c>
      <c r="B119" s="17">
        <f>IF(ISBLANK(Nomen.complète!Q119),"-",Nomen.complète!Q119)</f>
        <v>63140002</v>
      </c>
      <c r="C119" s="102" t="str">
        <f>IF(ISBLANK(Nomen.complète!R119),"-",Nomen.complète!R119)</f>
        <v>Steinhölzli Bildungswege - Praktisches Berufsvorbereitungsjahr</v>
      </c>
      <c r="D119" s="46" t="str">
        <f t="shared" si="1"/>
        <v>Steinhölzli Bildungswege - Praktisches Berufsvorbereitungsjahr (63140002)</v>
      </c>
    </row>
    <row r="120" spans="1:4">
      <c r="A120" s="25" t="str">
        <f>IF(ISBLANK(Nomen.complète!P120),"-",Nomen.complète!P120)</f>
        <v>CH.BUR</v>
      </c>
      <c r="B120" s="17">
        <f>IF(ISBLANK(Nomen.complète!Q120),"-",Nomen.complète!Q120)</f>
        <v>72481680</v>
      </c>
      <c r="C120" s="102" t="str">
        <f>IF(ISBLANK(Nomen.complète!R120),"-",Nomen.complète!R120)</f>
        <v>Stiftung autismuslink</v>
      </c>
      <c r="D120" s="46" t="str">
        <f t="shared" si="1"/>
        <v>Stiftung autismuslink (72481680)</v>
      </c>
    </row>
    <row r="121" spans="1:4">
      <c r="A121" s="25" t="str">
        <f>IF(ISBLANK(Nomen.complète!P121),"-",Nomen.complète!P121)</f>
        <v>CH.BUR</v>
      </c>
      <c r="B121" s="17">
        <f>IF(ISBLANK(Nomen.complète!Q121),"-",Nomen.complète!Q121)</f>
        <v>18318362</v>
      </c>
      <c r="C121" s="102" t="str">
        <f>IF(ISBLANK(Nomen.complète!R121),"-",Nomen.complète!R121)</f>
        <v>Stiftung Fondation Dammweg</v>
      </c>
      <c r="D121" s="46" t="str">
        <f t="shared" si="1"/>
        <v>Stiftung Fondation Dammweg (18318362)</v>
      </c>
    </row>
    <row r="122" spans="1:4">
      <c r="A122" s="25" t="str">
        <f>IF(ISBLANK(Nomen.complète!P122),"-",Nomen.complète!P122)</f>
        <v>CH.BUR</v>
      </c>
      <c r="B122" s="17">
        <f>IF(ISBLANK(Nomen.complète!Q122),"-",Nomen.complète!Q122)</f>
        <v>41174762</v>
      </c>
      <c r="C122" s="102" t="str">
        <f>IF(ISBLANK(Nomen.complète!R122),"-",Nomen.complète!R122)</f>
        <v>Stiftung für blinde und sehbehinderte Kinder und Jugendliche</v>
      </c>
      <c r="D122" s="46" t="str">
        <f t="shared" si="1"/>
        <v>Stiftung für blinde und sehbehinderte Kinder und Jugendliche (41174762)</v>
      </c>
    </row>
    <row r="123" spans="1:4">
      <c r="A123" s="25" t="str">
        <f>IF(ISBLANK(Nomen.complète!P123),"-",Nomen.complète!P123)</f>
        <v>CH.BUR</v>
      </c>
      <c r="B123" s="17">
        <f>IF(ISBLANK(Nomen.complète!Q123),"-",Nomen.complète!Q123)</f>
        <v>41322711</v>
      </c>
      <c r="C123" s="102" t="str">
        <f>IF(ISBLANK(Nomen.complète!R123),"-",Nomen.complète!R123)</f>
        <v>Stiftung Lerchenbühl</v>
      </c>
      <c r="D123" s="46" t="str">
        <f t="shared" si="1"/>
        <v>Stiftung Lerchenbühl (41322711)</v>
      </c>
    </row>
    <row r="124" spans="1:4">
      <c r="A124" s="25" t="str">
        <f>IF(ISBLANK(Nomen.complète!P124),"-",Nomen.complète!P124)</f>
        <v>CH.BUR</v>
      </c>
      <c r="B124" s="17">
        <f>IF(ISBLANK(Nomen.complète!Q124),"-",Nomen.complète!Q124)</f>
        <v>65608673</v>
      </c>
      <c r="C124" s="102" t="str">
        <f>IF(ISBLANK(Nomen.complète!R124),"-",Nomen.complète!R124)</f>
        <v>Stiftung Passaggio</v>
      </c>
      <c r="D124" s="46" t="str">
        <f t="shared" si="1"/>
        <v>Stiftung Passaggio (65608673)</v>
      </c>
    </row>
    <row r="125" spans="1:4">
      <c r="A125" s="25" t="str">
        <f>IF(ISBLANK(Nomen.complète!P125),"-",Nomen.complète!P125)</f>
        <v>CH.BUR</v>
      </c>
      <c r="B125" s="17">
        <f>IF(ISBLANK(Nomen.complète!Q125),"-",Nomen.complète!Q125)</f>
        <v>16417431</v>
      </c>
      <c r="C125" s="102" t="str">
        <f>IF(ISBLANK(Nomen.complète!R125),"-",Nomen.complète!R125)</f>
        <v>Stiftung Ramisberg</v>
      </c>
      <c r="D125" s="46" t="str">
        <f t="shared" si="1"/>
        <v>Stiftung Ramisberg (16417431)</v>
      </c>
    </row>
    <row r="126" spans="1:4">
      <c r="A126" s="25" t="str">
        <f>IF(ISBLANK(Nomen.complète!P126),"-",Nomen.complète!P126)</f>
        <v>CH.BUR</v>
      </c>
      <c r="B126" s="17">
        <f>IF(ISBLANK(Nomen.complète!Q126),"-",Nomen.complète!Q126)</f>
        <v>52388033</v>
      </c>
      <c r="C126" s="102" t="str">
        <f>IF(ISBLANK(Nomen.complète!R126),"-",Nomen.complète!R126)</f>
        <v>Stiftung Sunneschyn Meiringen</v>
      </c>
      <c r="D126" s="46" t="str">
        <f t="shared" si="1"/>
        <v>Stiftung Sunneschyn Meiringen (52388033)</v>
      </c>
    </row>
    <row r="127" spans="1:4">
      <c r="A127" s="25" t="str">
        <f>IF(ISBLANK(Nomen.complète!P127),"-",Nomen.complète!P127)</f>
        <v>CH.BUR</v>
      </c>
      <c r="B127" s="17">
        <f>IF(ISBLANK(Nomen.complète!Q127),"-",Nomen.complète!Q127)</f>
        <v>71352382</v>
      </c>
      <c r="C127" s="102" t="str">
        <f>IF(ISBLANK(Nomen.complète!R127),"-",Nomen.complète!R127)</f>
        <v>Stiftung YOU COUNT</v>
      </c>
      <c r="D127" s="46" t="str">
        <f t="shared" si="1"/>
        <v>Stiftung YOU COUNT (71352382)</v>
      </c>
    </row>
    <row r="128" spans="1:4">
      <c r="A128" s="25" t="str">
        <f>IF(ISBLANK(Nomen.complète!P128),"-",Nomen.complète!P128)</f>
        <v>CH.BUR</v>
      </c>
      <c r="B128" s="17">
        <f>IF(ISBLANK(Nomen.complète!Q128),"-",Nomen.complète!Q128)</f>
        <v>14694291</v>
      </c>
      <c r="C128" s="102" t="str">
        <f>IF(ISBLANK(Nomen.complète!R128),"-",Nomen.complète!R128)</f>
        <v>TAVOLA</v>
      </c>
      <c r="D128" s="46" t="str">
        <f t="shared" si="1"/>
        <v>TAVOLA (14694291)</v>
      </c>
    </row>
    <row r="129" spans="1:4">
      <c r="A129" s="25" t="str">
        <f>IF(ISBLANK(Nomen.complète!P129),"-",Nomen.complète!P129)</f>
        <v>CH.BUR</v>
      </c>
      <c r="B129" s="17">
        <f>IF(ISBLANK(Nomen.complète!Q129),"-",Nomen.complète!Q129)</f>
        <v>60341834</v>
      </c>
      <c r="C129" s="102" t="str">
        <f>IF(ISBLANK(Nomen.complète!R129),"-",Nomen.complète!R129)</f>
        <v>TEKO Schweiz. Technische Fachschule</v>
      </c>
      <c r="D129" s="46" t="str">
        <f t="shared" si="1"/>
        <v>TEKO Schweiz. Technische Fachschule (60341834)</v>
      </c>
    </row>
    <row r="130" spans="1:4">
      <c r="A130" s="25" t="str">
        <f>IF(ISBLANK(Nomen.complète!P130),"-",Nomen.complète!P130)</f>
        <v>CH.BUR</v>
      </c>
      <c r="B130" s="17">
        <f>IF(ISBLANK(Nomen.complète!Q130),"-",Nomen.complète!Q130)</f>
        <v>12678826</v>
      </c>
      <c r="C130" s="102" t="str">
        <f>IF(ISBLANK(Nomen.complète!R130),"-",Nomen.complète!R130)</f>
        <v>TFBO Tourismus Fachschule Bern Oberland</v>
      </c>
      <c r="D130" s="46" t="str">
        <f t="shared" si="1"/>
        <v>TFBO Tourismus Fachschule Bern Oberland (12678826)</v>
      </c>
    </row>
    <row r="131" spans="1:4">
      <c r="A131" s="25" t="str">
        <f>IF(ISBLANK(Nomen.complète!P131),"-",Nomen.complète!P131)</f>
        <v>CH.BUR</v>
      </c>
      <c r="B131" s="17">
        <f>IF(ISBLANK(Nomen.complète!Q131),"-",Nomen.complète!Q131)</f>
        <v>60609764</v>
      </c>
      <c r="C131" s="102" t="str">
        <f>IF(ISBLANK(Nomen.complète!R131),"-",Nomen.complète!R131)</f>
        <v>The British School</v>
      </c>
      <c r="D131" s="46" t="str">
        <f t="shared" si="1"/>
        <v>The British School (60609764)</v>
      </c>
    </row>
    <row r="132" spans="1:4">
      <c r="A132" s="25" t="str">
        <f>IF(ISBLANK(Nomen.complète!P132),"-",Nomen.complète!P132)</f>
        <v>CH.BUR</v>
      </c>
      <c r="B132" s="17">
        <f>IF(ISBLANK(Nomen.complète!Q132),"-",Nomen.complète!Q132)</f>
        <v>16417740</v>
      </c>
      <c r="C132" s="102" t="str">
        <f>IF(ISBLANK(Nomen.complète!R132),"-",Nomen.complète!R132)</f>
        <v>Trait d'Union</v>
      </c>
      <c r="D132" s="46" t="str">
        <f t="shared" si="1"/>
        <v>Trait d'Union (16417740)</v>
      </c>
    </row>
    <row r="133" spans="1:4">
      <c r="A133" s="25" t="str">
        <f>IF(ISBLANK(Nomen.complète!P133),"-",Nomen.complète!P133)</f>
        <v>CH.BUR</v>
      </c>
      <c r="B133" s="17">
        <f>IF(ISBLANK(Nomen.complète!Q133),"-",Nomen.complète!Q133)</f>
        <v>10161870</v>
      </c>
      <c r="C133" s="102" t="str">
        <f>IF(ISBLANK(Nomen.complète!R133),"-",Nomen.complète!R133)</f>
        <v>Unico-Schule Bern</v>
      </c>
      <c r="D133" s="46" t="str">
        <f t="shared" ref="D133:D196" si="2">IF(B133="-",B133,TRIM(C133)&amp; " (" &amp;B133&amp;")")</f>
        <v>Unico-Schule Bern (10161870)</v>
      </c>
    </row>
    <row r="134" spans="1:4">
      <c r="A134" s="25" t="str">
        <f>IF(ISBLANK(Nomen.complète!P134),"-",Nomen.complète!P134)</f>
        <v>CH.BUR</v>
      </c>
      <c r="B134" s="17">
        <f>IF(ISBLANK(Nomen.complète!Q134),"-",Nomen.complète!Q134)</f>
        <v>63644438</v>
      </c>
      <c r="C134" s="102" t="str">
        <f>IF(ISBLANK(Nomen.complète!R134),"-",Nomen.complète!R134)</f>
        <v>Viktoria-Stiftung Richigen - besondere Volksschule</v>
      </c>
      <c r="D134" s="46" t="str">
        <f t="shared" si="2"/>
        <v>Viktoria-Stiftung Richigen - besondere Volksschule (63644438)</v>
      </c>
    </row>
    <row r="135" spans="1:4">
      <c r="A135" s="25" t="str">
        <f>IF(ISBLANK(Nomen.complète!P135),"-",Nomen.complète!P135)</f>
        <v>CH.BUR</v>
      </c>
      <c r="B135" s="17">
        <f>IF(ISBLANK(Nomen.complète!Q135),"-",Nomen.complète!Q135)</f>
        <v>94247191</v>
      </c>
      <c r="C135" s="102" t="str">
        <f>IF(ISBLANK(Nomen.complète!R135),"-",Nomen.complète!R135)</f>
        <v>Waldkindergarten mit Basisstufe</v>
      </c>
      <c r="D135" s="46" t="str">
        <f t="shared" si="2"/>
        <v>Waldkindergarten mit Basisstufe (94247191)</v>
      </c>
    </row>
    <row r="136" spans="1:4">
      <c r="A136" s="25" t="str">
        <f>IF(ISBLANK(Nomen.complète!P136),"-",Nomen.complète!P136)</f>
        <v>CH.BUR</v>
      </c>
      <c r="B136" s="17">
        <f>IF(ISBLANK(Nomen.complète!Q136),"-",Nomen.complète!Q136)</f>
        <v>52548124</v>
      </c>
      <c r="C136" s="102" t="str">
        <f>IF(ISBLANK(Nomen.complète!R136),"-",Nomen.complète!R136)</f>
        <v>Wirtschafts- und Kaderschule KV Bern</v>
      </c>
      <c r="D136" s="46" t="str">
        <f t="shared" si="2"/>
        <v>Wirtschafts- und Kaderschule KV Bern (52548124)</v>
      </c>
    </row>
    <row r="137" spans="1:4">
      <c r="A137" s="25" t="str">
        <f>IF(ISBLANK(Nomen.complète!P137),"-",Nomen.complète!P137)</f>
        <v>CH.BUR</v>
      </c>
      <c r="B137" s="17">
        <f>IF(ISBLANK(Nomen.complète!Q137),"-",Nomen.complète!Q137)</f>
        <v>42175013</v>
      </c>
      <c r="C137" s="102" t="str">
        <f>IF(ISBLANK(Nomen.complète!R137),"-",Nomen.complète!R137)</f>
        <v>Wirtschaftsschule Thun</v>
      </c>
      <c r="D137" s="46" t="str">
        <f t="shared" si="2"/>
        <v>Wirtschaftsschule Thun (42175013)</v>
      </c>
    </row>
    <row r="138" spans="1:4">
      <c r="A138" s="25" t="str">
        <f>IF(ISBLANK(Nomen.complète!P138),"-",Nomen.complète!P138)</f>
        <v>CH.BUR</v>
      </c>
      <c r="B138" s="17">
        <f>IF(ISBLANK(Nomen.complète!Q138),"-",Nomen.complète!Q138)</f>
        <v>88005925</v>
      </c>
      <c r="C138" s="102" t="str">
        <f>IF(ISBLANK(Nomen.complète!R138),"-",Nomen.complète!R138)</f>
        <v>WISS Schulen für Wirtschaft Informatik Immobilien AG</v>
      </c>
      <c r="D138" s="46" t="str">
        <f t="shared" si="2"/>
        <v>WISS Schulen für Wirtschaft Informatik Immobilien AG (88005925)</v>
      </c>
    </row>
    <row r="139" spans="1:4">
      <c r="A139" s="25" t="str">
        <f>IF(ISBLANK(Nomen.complète!P139),"-",Nomen.complète!P139)</f>
        <v>CH.BUR</v>
      </c>
      <c r="B139" s="17">
        <f>IF(ISBLANK(Nomen.complète!Q139),"-",Nomen.complète!Q139)</f>
        <v>72820713</v>
      </c>
      <c r="C139" s="102" t="str">
        <f>IF(ISBLANK(Nomen.complète!R139),"-",Nomen.complète!R139)</f>
        <v>WKS KV Bildung AG</v>
      </c>
      <c r="D139" s="46" t="str">
        <f t="shared" si="2"/>
        <v>WKS KV Bildung AG (72820713)</v>
      </c>
    </row>
    <row r="140" spans="1:4">
      <c r="A140" s="25" t="str">
        <f>IF(ISBLANK(Nomen.complète!P140),"-",Nomen.complète!P140)</f>
        <v>CH.BUR</v>
      </c>
      <c r="B140" s="17">
        <f>IF(ISBLANK(Nomen.complète!Q140),"-",Nomen.complète!Q140)</f>
        <v>74703650</v>
      </c>
      <c r="C140" s="102" t="str">
        <f>IF(ISBLANK(Nomen.complète!R140),"-",Nomen.complète!R140)</f>
        <v>Wohn- und Schulheim WG Guggisberg</v>
      </c>
      <c r="D140" s="46" t="str">
        <f t="shared" si="2"/>
        <v>Wohn- und Schulheim WG Guggisberg (74703650)</v>
      </c>
    </row>
    <row r="141" spans="1:4">
      <c r="A141" s="25" t="str">
        <f>IF(ISBLANK(Nomen.complète!P141),"-",Nomen.complète!P141)</f>
        <v>CH.BUR</v>
      </c>
      <c r="B141" s="17">
        <f>IF(ISBLANK(Nomen.complète!Q141),"-",Nomen.complète!Q141)</f>
        <v>41259672</v>
      </c>
      <c r="C141" s="102" t="str">
        <f>IF(ISBLANK(Nomen.complète!R141),"-",Nomen.complète!R141)</f>
        <v>Wohnschule Dentenberg</v>
      </c>
      <c r="D141" s="46" t="str">
        <f t="shared" si="2"/>
        <v>Wohnschule Dentenberg (41259672)</v>
      </c>
    </row>
    <row r="142" spans="1:4">
      <c r="A142" s="25" t="str">
        <f>IF(ISBLANK(Nomen.complète!P142),"-",Nomen.complète!P142)</f>
        <v>CH.BUR</v>
      </c>
      <c r="B142" s="17">
        <f>IF(ISBLANK(Nomen.complète!Q142),"-",Nomen.complète!Q142)</f>
        <v>15296186</v>
      </c>
      <c r="C142" s="102" t="str">
        <f>IF(ISBLANK(Nomen.complète!R142),"-",Nomen.complète!R142)</f>
        <v>Yeah! die Schule</v>
      </c>
      <c r="D142" s="46" t="str">
        <f t="shared" si="2"/>
        <v>Yeah! die Schule (15296186)</v>
      </c>
    </row>
    <row r="143" spans="1:4">
      <c r="A143" s="25" t="str">
        <f>IF(ISBLANK(Nomen.complète!P143),"-",Nomen.complète!P143)</f>
        <v>CH.BUR</v>
      </c>
      <c r="B143" s="17">
        <f>IF(ISBLANK(Nomen.complète!Q143),"-",Nomen.complète!Q143)</f>
        <v>65988068</v>
      </c>
      <c r="C143" s="102" t="str">
        <f>IF(ISBLANK(Nomen.complète!R143),"-",Nomen.complète!R143)</f>
        <v>Z.E.N. der Stiftung Wildermeth Biel</v>
      </c>
      <c r="D143" s="46" t="str">
        <f t="shared" si="2"/>
        <v>Z.E.N. der Stiftung Wildermeth Biel (65988068)</v>
      </c>
    </row>
    <row r="144" spans="1:4">
      <c r="A144" s="25" t="str">
        <f>IF(ISBLANK(Nomen.complète!P144),"-",Nomen.complète!P144)</f>
        <v>-</v>
      </c>
      <c r="B144" s="17" t="str">
        <f>IF(ISBLANK(Nomen.complète!Q144),"-",Nomen.complète!Q144)</f>
        <v>-</v>
      </c>
      <c r="C144" s="102" t="str">
        <f>IF(ISBLANK(Nomen.complète!R144),"-",Nomen.complète!R144)</f>
        <v>-</v>
      </c>
      <c r="D144" s="46" t="str">
        <f t="shared" si="2"/>
        <v>-</v>
      </c>
    </row>
    <row r="145" spans="1:4">
      <c r="A145" s="25" t="str">
        <f>IF(ISBLANK(Nomen.complète!P145),"-",Nomen.complète!P145)</f>
        <v>-</v>
      </c>
      <c r="B145" s="17" t="str">
        <f>IF(ISBLANK(Nomen.complète!Q145),"-",Nomen.complète!Q145)</f>
        <v>-</v>
      </c>
      <c r="C145" s="102" t="str">
        <f>IF(ISBLANK(Nomen.complète!R145),"-",Nomen.complète!R145)</f>
        <v>-</v>
      </c>
      <c r="D145" s="46" t="str">
        <f t="shared" si="2"/>
        <v>-</v>
      </c>
    </row>
    <row r="146" spans="1:4">
      <c r="A146" s="25" t="str">
        <f>IF(ISBLANK(Nomen.complète!P146),"-",Nomen.complète!P146)</f>
        <v>-</v>
      </c>
      <c r="B146" s="17" t="str">
        <f>IF(ISBLANK(Nomen.complète!Q146),"-",Nomen.complète!Q146)</f>
        <v>-</v>
      </c>
      <c r="C146" s="102" t="str">
        <f>IF(ISBLANK(Nomen.complète!R146),"-",Nomen.complète!R146)</f>
        <v>-</v>
      </c>
      <c r="D146" s="46" t="str">
        <f t="shared" si="2"/>
        <v>-</v>
      </c>
    </row>
    <row r="147" spans="1:4">
      <c r="A147" s="25" t="str">
        <f>IF(ISBLANK(Nomen.complète!P147),"-",Nomen.complète!P147)</f>
        <v>-</v>
      </c>
      <c r="B147" s="17" t="str">
        <f>IF(ISBLANK(Nomen.complète!Q147),"-",Nomen.complète!Q147)</f>
        <v>-</v>
      </c>
      <c r="C147" s="102" t="str">
        <f>IF(ISBLANK(Nomen.complète!R147),"-",Nomen.complète!R147)</f>
        <v>-</v>
      </c>
      <c r="D147" s="46" t="str">
        <f t="shared" si="2"/>
        <v>-</v>
      </c>
    </row>
    <row r="148" spans="1:4">
      <c r="A148" s="25" t="str">
        <f>IF(ISBLANK(Nomen.complète!P148),"-",Nomen.complète!P148)</f>
        <v>-</v>
      </c>
      <c r="B148" s="17" t="str">
        <f>IF(ISBLANK(Nomen.complète!Q148),"-",Nomen.complète!Q148)</f>
        <v>-</v>
      </c>
      <c r="C148" s="102" t="str">
        <f>IF(ISBLANK(Nomen.complète!R148),"-",Nomen.complète!R148)</f>
        <v>-</v>
      </c>
      <c r="D148" s="46" t="str">
        <f t="shared" si="2"/>
        <v>-</v>
      </c>
    </row>
    <row r="149" spans="1:4">
      <c r="A149" s="25" t="str">
        <f>IF(ISBLANK(Nomen.complète!P149),"-",Nomen.complète!P149)</f>
        <v>-</v>
      </c>
      <c r="B149" s="17" t="str">
        <f>IF(ISBLANK(Nomen.complète!Q149),"-",Nomen.complète!Q149)</f>
        <v>-</v>
      </c>
      <c r="C149" s="102" t="str">
        <f>IF(ISBLANK(Nomen.complète!R149),"-",Nomen.complète!R149)</f>
        <v>-</v>
      </c>
      <c r="D149" s="46" t="str">
        <f t="shared" si="2"/>
        <v>-</v>
      </c>
    </row>
    <row r="150" spans="1:4">
      <c r="A150" s="25" t="str">
        <f>IF(ISBLANK(Nomen.complète!P150),"-",Nomen.complète!P150)</f>
        <v>-</v>
      </c>
      <c r="B150" s="17" t="str">
        <f>IF(ISBLANK(Nomen.complète!Q150),"-",Nomen.complète!Q150)</f>
        <v>-</v>
      </c>
      <c r="C150" s="102" t="str">
        <f>IF(ISBLANK(Nomen.complète!R150),"-",Nomen.complète!R150)</f>
        <v>-</v>
      </c>
      <c r="D150" s="46" t="str">
        <f t="shared" si="2"/>
        <v>-</v>
      </c>
    </row>
    <row r="151" spans="1:4">
      <c r="A151" s="25" t="str">
        <f>IF(ISBLANK(Nomen.complète!P151),"-",Nomen.complète!P151)</f>
        <v>-</v>
      </c>
      <c r="B151" s="17" t="str">
        <f>IF(ISBLANK(Nomen.complète!Q151),"-",Nomen.complète!Q151)</f>
        <v>-</v>
      </c>
      <c r="C151" s="102" t="str">
        <f>IF(ISBLANK(Nomen.complète!R151),"-",Nomen.complète!R151)</f>
        <v>-</v>
      </c>
      <c r="D151" s="46" t="str">
        <f t="shared" si="2"/>
        <v>-</v>
      </c>
    </row>
    <row r="152" spans="1:4">
      <c r="A152" s="25" t="str">
        <f>IF(ISBLANK(Nomen.complète!P152),"-",Nomen.complète!P152)</f>
        <v>-</v>
      </c>
      <c r="B152" s="17" t="str">
        <f>IF(ISBLANK(Nomen.complète!Q152),"-",Nomen.complète!Q152)</f>
        <v>-</v>
      </c>
      <c r="C152" s="102" t="str">
        <f>IF(ISBLANK(Nomen.complète!R152),"-",Nomen.complète!R152)</f>
        <v>-</v>
      </c>
      <c r="D152" s="46" t="str">
        <f t="shared" si="2"/>
        <v>-</v>
      </c>
    </row>
    <row r="153" spans="1:4">
      <c r="A153" s="25" t="str">
        <f>IF(ISBLANK(Nomen.complète!P153),"-",Nomen.complète!P153)</f>
        <v>-</v>
      </c>
      <c r="B153" s="17" t="str">
        <f>IF(ISBLANK(Nomen.complète!Q153),"-",Nomen.complète!Q153)</f>
        <v>-</v>
      </c>
      <c r="C153" s="102" t="str">
        <f>IF(ISBLANK(Nomen.complète!R153),"-",Nomen.complète!R153)</f>
        <v>-</v>
      </c>
      <c r="D153" s="46" t="str">
        <f t="shared" si="2"/>
        <v>-</v>
      </c>
    </row>
    <row r="154" spans="1:4">
      <c r="A154" s="25" t="str">
        <f>IF(ISBLANK(Nomen.complète!P154),"-",Nomen.complète!P154)</f>
        <v>-</v>
      </c>
      <c r="B154" s="17" t="str">
        <f>IF(ISBLANK(Nomen.complète!Q154),"-",Nomen.complète!Q154)</f>
        <v>-</v>
      </c>
      <c r="C154" s="102" t="str">
        <f>IF(ISBLANK(Nomen.complète!R154),"-",Nomen.complète!R154)</f>
        <v>-</v>
      </c>
      <c r="D154" s="46" t="str">
        <f t="shared" si="2"/>
        <v>-</v>
      </c>
    </row>
    <row r="155" spans="1:4">
      <c r="A155" s="25" t="str">
        <f>IF(ISBLANK(Nomen.complète!P155),"-",Nomen.complète!P155)</f>
        <v>-</v>
      </c>
      <c r="B155" s="17" t="str">
        <f>IF(ISBLANK(Nomen.complète!Q155),"-",Nomen.complète!Q155)</f>
        <v>-</v>
      </c>
      <c r="C155" s="102" t="str">
        <f>IF(ISBLANK(Nomen.complète!R155),"-",Nomen.complète!R155)</f>
        <v>-</v>
      </c>
      <c r="D155" s="46" t="str">
        <f t="shared" si="2"/>
        <v>-</v>
      </c>
    </row>
    <row r="156" spans="1:4">
      <c r="A156" s="25" t="str">
        <f>IF(ISBLANK(Nomen.complète!P156),"-",Nomen.complète!P156)</f>
        <v>-</v>
      </c>
      <c r="B156" s="17" t="str">
        <f>IF(ISBLANK(Nomen.complète!Q156),"-",Nomen.complète!Q156)</f>
        <v>-</v>
      </c>
      <c r="C156" s="102" t="str">
        <f>IF(ISBLANK(Nomen.complète!R156),"-",Nomen.complète!R156)</f>
        <v>-</v>
      </c>
      <c r="D156" s="46" t="str">
        <f t="shared" si="2"/>
        <v>-</v>
      </c>
    </row>
    <row r="157" spans="1:4">
      <c r="A157" s="25" t="str">
        <f>IF(ISBLANK(Nomen.complète!P157),"-",Nomen.complète!P157)</f>
        <v>-</v>
      </c>
      <c r="B157" s="17" t="str">
        <f>IF(ISBLANK(Nomen.complète!Q157),"-",Nomen.complète!Q157)</f>
        <v>-</v>
      </c>
      <c r="C157" s="102" t="str">
        <f>IF(ISBLANK(Nomen.complète!R157),"-",Nomen.complète!R157)</f>
        <v>-</v>
      </c>
      <c r="D157" s="46" t="str">
        <f t="shared" si="2"/>
        <v>-</v>
      </c>
    </row>
    <row r="158" spans="1:4">
      <c r="A158" s="25" t="str">
        <f>IF(ISBLANK(Nomen.complète!P158),"-",Nomen.complète!P158)</f>
        <v>-</v>
      </c>
      <c r="B158" s="17" t="str">
        <f>IF(ISBLANK(Nomen.complète!Q158),"-",Nomen.complète!Q158)</f>
        <v>-</v>
      </c>
      <c r="C158" s="102" t="str">
        <f>IF(ISBLANK(Nomen.complète!R158),"-",Nomen.complète!R158)</f>
        <v>-</v>
      </c>
      <c r="D158" s="46" t="str">
        <f t="shared" si="2"/>
        <v>-</v>
      </c>
    </row>
    <row r="159" spans="1:4">
      <c r="A159" s="25" t="str">
        <f>IF(ISBLANK(Nomen.complète!P159),"-",Nomen.complète!P159)</f>
        <v>-</v>
      </c>
      <c r="B159" s="17" t="str">
        <f>IF(ISBLANK(Nomen.complète!Q159),"-",Nomen.complète!Q159)</f>
        <v>-</v>
      </c>
      <c r="C159" s="102" t="str">
        <f>IF(ISBLANK(Nomen.complète!R159),"-",Nomen.complète!R159)</f>
        <v>-</v>
      </c>
      <c r="D159" s="46" t="str">
        <f t="shared" si="2"/>
        <v>-</v>
      </c>
    </row>
    <row r="160" spans="1:4">
      <c r="A160" s="25" t="str">
        <f>IF(ISBLANK(Nomen.complète!P160),"-",Nomen.complète!P160)</f>
        <v>-</v>
      </c>
      <c r="B160" s="17" t="str">
        <f>IF(ISBLANK(Nomen.complète!Q160),"-",Nomen.complète!Q160)</f>
        <v>-</v>
      </c>
      <c r="C160" s="102" t="str">
        <f>IF(ISBLANK(Nomen.complète!R160),"-",Nomen.complète!R160)</f>
        <v>-</v>
      </c>
      <c r="D160" s="46" t="str">
        <f t="shared" si="2"/>
        <v>-</v>
      </c>
    </row>
    <row r="161" spans="1:4">
      <c r="A161" s="25" t="str">
        <f>IF(ISBLANK(Nomen.complète!P161),"-",Nomen.complète!P161)</f>
        <v>-</v>
      </c>
      <c r="B161" s="17" t="str">
        <f>IF(ISBLANK(Nomen.complète!Q161),"-",Nomen.complète!Q161)</f>
        <v>-</v>
      </c>
      <c r="C161" s="102" t="str">
        <f>IF(ISBLANK(Nomen.complète!R161),"-",Nomen.complète!R161)</f>
        <v>-</v>
      </c>
      <c r="D161" s="46" t="str">
        <f t="shared" si="2"/>
        <v>-</v>
      </c>
    </row>
    <row r="162" spans="1:4">
      <c r="A162" s="25" t="str">
        <f>IF(ISBLANK(Nomen.complète!P162),"-",Nomen.complète!P162)</f>
        <v>-</v>
      </c>
      <c r="B162" s="17" t="str">
        <f>IF(ISBLANK(Nomen.complète!Q162),"-",Nomen.complète!Q162)</f>
        <v>-</v>
      </c>
      <c r="C162" s="102" t="str">
        <f>IF(ISBLANK(Nomen.complète!R162),"-",Nomen.complète!R162)</f>
        <v>-</v>
      </c>
      <c r="D162" s="46" t="str">
        <f t="shared" si="2"/>
        <v>-</v>
      </c>
    </row>
    <row r="163" spans="1:4">
      <c r="A163" s="25" t="str">
        <f>IF(ISBLANK(Nomen.complète!P163),"-",Nomen.complète!P163)</f>
        <v>-</v>
      </c>
      <c r="B163" s="17" t="str">
        <f>IF(ISBLANK(Nomen.complète!Q163),"-",Nomen.complète!Q163)</f>
        <v>-</v>
      </c>
      <c r="C163" s="102" t="str">
        <f>IF(ISBLANK(Nomen.complète!R163),"-",Nomen.complète!R163)</f>
        <v>-</v>
      </c>
      <c r="D163" s="46" t="str">
        <f t="shared" si="2"/>
        <v>-</v>
      </c>
    </row>
    <row r="164" spans="1:4">
      <c r="A164" s="25" t="str">
        <f>IF(ISBLANK(Nomen.complète!P164),"-",Nomen.complète!P164)</f>
        <v>-</v>
      </c>
      <c r="B164" s="17" t="str">
        <f>IF(ISBLANK(Nomen.complète!Q164),"-",Nomen.complète!Q164)</f>
        <v>-</v>
      </c>
      <c r="C164" s="102" t="str">
        <f>IF(ISBLANK(Nomen.complète!R164),"-",Nomen.complète!R164)</f>
        <v>-</v>
      </c>
      <c r="D164" s="46" t="str">
        <f t="shared" si="2"/>
        <v>-</v>
      </c>
    </row>
    <row r="165" spans="1:4">
      <c r="A165" s="25" t="str">
        <f>IF(ISBLANK(Nomen.complète!P165),"-",Nomen.complète!P165)</f>
        <v>-</v>
      </c>
      <c r="B165" s="17" t="str">
        <f>IF(ISBLANK(Nomen.complète!Q165),"-",Nomen.complète!Q165)</f>
        <v>-</v>
      </c>
      <c r="C165" s="102" t="str">
        <f>IF(ISBLANK(Nomen.complète!R165),"-",Nomen.complète!R165)</f>
        <v>-</v>
      </c>
      <c r="D165" s="46" t="str">
        <f t="shared" si="2"/>
        <v>-</v>
      </c>
    </row>
    <row r="166" spans="1:4">
      <c r="A166" s="25" t="str">
        <f>IF(ISBLANK(Nomen.complète!P166),"-",Nomen.complète!P166)</f>
        <v>-</v>
      </c>
      <c r="B166" s="17" t="str">
        <f>IF(ISBLANK(Nomen.complète!Q166),"-",Nomen.complète!Q166)</f>
        <v>-</v>
      </c>
      <c r="C166" s="102" t="str">
        <f>IF(ISBLANK(Nomen.complète!R166),"-",Nomen.complète!R166)</f>
        <v>-</v>
      </c>
      <c r="D166" s="46" t="str">
        <f t="shared" si="2"/>
        <v>-</v>
      </c>
    </row>
    <row r="167" spans="1:4">
      <c r="A167" s="25" t="str">
        <f>IF(ISBLANK(Nomen.complète!P167),"-",Nomen.complète!P167)</f>
        <v>-</v>
      </c>
      <c r="B167" s="17" t="str">
        <f>IF(ISBLANK(Nomen.complète!Q167),"-",Nomen.complète!Q167)</f>
        <v>-</v>
      </c>
      <c r="C167" s="102" t="str">
        <f>IF(ISBLANK(Nomen.complète!R167),"-",Nomen.complète!R167)</f>
        <v>-</v>
      </c>
      <c r="D167" s="46" t="str">
        <f t="shared" si="2"/>
        <v>-</v>
      </c>
    </row>
    <row r="168" spans="1:4">
      <c r="A168" s="25" t="str">
        <f>IF(ISBLANK(Nomen.complète!P168),"-",Nomen.complète!P168)</f>
        <v>-</v>
      </c>
      <c r="B168" s="17" t="str">
        <f>IF(ISBLANK(Nomen.complète!Q168),"-",Nomen.complète!Q168)</f>
        <v>-</v>
      </c>
      <c r="C168" s="102" t="str">
        <f>IF(ISBLANK(Nomen.complète!R168),"-",Nomen.complète!R168)</f>
        <v>-</v>
      </c>
      <c r="D168" s="46" t="str">
        <f t="shared" si="2"/>
        <v>-</v>
      </c>
    </row>
    <row r="169" spans="1:4">
      <c r="A169" s="25" t="str">
        <f>IF(ISBLANK(Nomen.complète!P169),"-",Nomen.complète!P169)</f>
        <v>-</v>
      </c>
      <c r="B169" s="17" t="str">
        <f>IF(ISBLANK(Nomen.complète!Q169),"-",Nomen.complète!Q169)</f>
        <v>-</v>
      </c>
      <c r="C169" s="102" t="str">
        <f>IF(ISBLANK(Nomen.complète!R169),"-",Nomen.complète!R169)</f>
        <v>-</v>
      </c>
      <c r="D169" s="46" t="str">
        <f t="shared" si="2"/>
        <v>-</v>
      </c>
    </row>
    <row r="170" spans="1:4">
      <c r="A170" s="25" t="str">
        <f>IF(ISBLANK(Nomen.complète!P170),"-",Nomen.complète!P170)</f>
        <v>-</v>
      </c>
      <c r="B170" s="17" t="str">
        <f>IF(ISBLANK(Nomen.complète!Q170),"-",Nomen.complète!Q170)</f>
        <v>-</v>
      </c>
      <c r="C170" s="102" t="str">
        <f>IF(ISBLANK(Nomen.complète!R170),"-",Nomen.complète!R170)</f>
        <v>-</v>
      </c>
      <c r="D170" s="46" t="str">
        <f t="shared" si="2"/>
        <v>-</v>
      </c>
    </row>
    <row r="171" spans="1:4">
      <c r="A171" s="25" t="str">
        <f>IF(ISBLANK(Nomen.complète!P171),"-",Nomen.complète!P171)</f>
        <v>-</v>
      </c>
      <c r="B171" s="17" t="str">
        <f>IF(ISBLANK(Nomen.complète!Q171),"-",Nomen.complète!Q171)</f>
        <v>-</v>
      </c>
      <c r="C171" s="102" t="str">
        <f>IF(ISBLANK(Nomen.complète!R171),"-",Nomen.complète!R171)</f>
        <v>-</v>
      </c>
      <c r="D171" s="46" t="str">
        <f t="shared" si="2"/>
        <v>-</v>
      </c>
    </row>
    <row r="172" spans="1:4">
      <c r="A172" s="25" t="str">
        <f>IF(ISBLANK(Nomen.complète!P172),"-",Nomen.complète!P172)</f>
        <v>-</v>
      </c>
      <c r="B172" s="17" t="str">
        <f>IF(ISBLANK(Nomen.complète!Q172),"-",Nomen.complète!Q172)</f>
        <v>-</v>
      </c>
      <c r="C172" s="102" t="str">
        <f>IF(ISBLANK(Nomen.complète!R172),"-",Nomen.complète!R172)</f>
        <v>-</v>
      </c>
      <c r="D172" s="46" t="str">
        <f t="shared" si="2"/>
        <v>-</v>
      </c>
    </row>
    <row r="173" spans="1:4">
      <c r="A173" s="25" t="str">
        <f>IF(ISBLANK(Nomen.complète!P173),"-",Nomen.complète!P173)</f>
        <v>-</v>
      </c>
      <c r="B173" s="17" t="str">
        <f>IF(ISBLANK(Nomen.complète!Q173),"-",Nomen.complète!Q173)</f>
        <v>-</v>
      </c>
      <c r="C173" s="102" t="str">
        <f>IF(ISBLANK(Nomen.complète!R173),"-",Nomen.complète!R173)</f>
        <v>-</v>
      </c>
      <c r="D173" s="46" t="str">
        <f t="shared" si="2"/>
        <v>-</v>
      </c>
    </row>
    <row r="174" spans="1:4">
      <c r="A174" s="25" t="str">
        <f>IF(ISBLANK(Nomen.complète!P174),"-",Nomen.complète!P174)</f>
        <v>-</v>
      </c>
      <c r="B174" s="17" t="str">
        <f>IF(ISBLANK(Nomen.complète!Q174),"-",Nomen.complète!Q174)</f>
        <v>-</v>
      </c>
      <c r="C174" s="102" t="str">
        <f>IF(ISBLANK(Nomen.complète!R174),"-",Nomen.complète!R174)</f>
        <v>-</v>
      </c>
      <c r="D174" s="46" t="str">
        <f t="shared" si="2"/>
        <v>-</v>
      </c>
    </row>
    <row r="175" spans="1:4">
      <c r="A175" s="25" t="str">
        <f>IF(ISBLANK(Nomen.complète!P175),"-",Nomen.complète!P175)</f>
        <v>-</v>
      </c>
      <c r="B175" s="17" t="str">
        <f>IF(ISBLANK(Nomen.complète!Q175),"-",Nomen.complète!Q175)</f>
        <v>-</v>
      </c>
      <c r="C175" s="102" t="str">
        <f>IF(ISBLANK(Nomen.complète!R175),"-",Nomen.complète!R175)</f>
        <v>-</v>
      </c>
      <c r="D175" s="46" t="str">
        <f t="shared" si="2"/>
        <v>-</v>
      </c>
    </row>
    <row r="176" spans="1:4">
      <c r="A176" s="25" t="str">
        <f>IF(ISBLANK(Nomen.complète!P176),"-",Nomen.complète!P176)</f>
        <v>-</v>
      </c>
      <c r="B176" s="17" t="str">
        <f>IF(ISBLANK(Nomen.complète!Q176),"-",Nomen.complète!Q176)</f>
        <v>-</v>
      </c>
      <c r="C176" s="102" t="str">
        <f>IF(ISBLANK(Nomen.complète!R176),"-",Nomen.complète!R176)</f>
        <v>-</v>
      </c>
      <c r="D176" s="46" t="str">
        <f t="shared" si="2"/>
        <v>-</v>
      </c>
    </row>
    <row r="177" spans="1:4">
      <c r="A177" s="25" t="str">
        <f>IF(ISBLANK(Nomen.complète!P177),"-",Nomen.complète!P177)</f>
        <v>-</v>
      </c>
      <c r="B177" s="17" t="str">
        <f>IF(ISBLANK(Nomen.complète!Q177),"-",Nomen.complète!Q177)</f>
        <v>-</v>
      </c>
      <c r="C177" s="102" t="str">
        <f>IF(ISBLANK(Nomen.complète!R177),"-",Nomen.complète!R177)</f>
        <v>-</v>
      </c>
      <c r="D177" s="46" t="str">
        <f t="shared" si="2"/>
        <v>-</v>
      </c>
    </row>
    <row r="178" spans="1:4">
      <c r="A178" s="25" t="str">
        <f>IF(ISBLANK(Nomen.complète!P178),"-",Nomen.complète!P178)</f>
        <v>-</v>
      </c>
      <c r="B178" s="17" t="str">
        <f>IF(ISBLANK(Nomen.complète!Q178),"-",Nomen.complète!Q178)</f>
        <v>-</v>
      </c>
      <c r="C178" s="102" t="str">
        <f>IF(ISBLANK(Nomen.complète!R178),"-",Nomen.complète!R178)</f>
        <v>-</v>
      </c>
      <c r="D178" s="46" t="str">
        <f t="shared" si="2"/>
        <v>-</v>
      </c>
    </row>
    <row r="179" spans="1:4">
      <c r="A179" s="25" t="str">
        <f>IF(ISBLANK(Nomen.complète!P179),"-",Nomen.complète!P179)</f>
        <v>-</v>
      </c>
      <c r="B179" s="17" t="str">
        <f>IF(ISBLANK(Nomen.complète!Q179),"-",Nomen.complète!Q179)</f>
        <v>-</v>
      </c>
      <c r="C179" s="102" t="str">
        <f>IF(ISBLANK(Nomen.complète!R179),"-",Nomen.complète!R179)</f>
        <v>-</v>
      </c>
      <c r="D179" s="46" t="str">
        <f t="shared" si="2"/>
        <v>-</v>
      </c>
    </row>
    <row r="180" spans="1:4">
      <c r="A180" s="25" t="str">
        <f>IF(ISBLANK(Nomen.complète!P180),"-",Nomen.complète!P180)</f>
        <v>-</v>
      </c>
      <c r="B180" s="17" t="str">
        <f>IF(ISBLANK(Nomen.complète!Q180),"-",Nomen.complète!Q180)</f>
        <v>-</v>
      </c>
      <c r="C180" s="102" t="str">
        <f>IF(ISBLANK(Nomen.complète!R180),"-",Nomen.complète!R180)</f>
        <v>-</v>
      </c>
      <c r="D180" s="46" t="str">
        <f t="shared" si="2"/>
        <v>-</v>
      </c>
    </row>
    <row r="181" spans="1:4">
      <c r="A181" s="25" t="str">
        <f>IF(ISBLANK(Nomen.complète!P181),"-",Nomen.complète!P181)</f>
        <v>-</v>
      </c>
      <c r="B181" s="17" t="str">
        <f>IF(ISBLANK(Nomen.complète!Q181),"-",Nomen.complète!Q181)</f>
        <v>-</v>
      </c>
      <c r="C181" s="102" t="str">
        <f>IF(ISBLANK(Nomen.complète!R181),"-",Nomen.complète!R181)</f>
        <v>-</v>
      </c>
      <c r="D181" s="46" t="str">
        <f t="shared" si="2"/>
        <v>-</v>
      </c>
    </row>
    <row r="182" spans="1:4">
      <c r="A182" s="25" t="str">
        <f>IF(ISBLANK(Nomen.complète!P182),"-",Nomen.complète!P182)</f>
        <v>-</v>
      </c>
      <c r="B182" s="17" t="str">
        <f>IF(ISBLANK(Nomen.complète!Q182),"-",Nomen.complète!Q182)</f>
        <v>-</v>
      </c>
      <c r="C182" s="102" t="str">
        <f>IF(ISBLANK(Nomen.complète!R182),"-",Nomen.complète!R182)</f>
        <v>-</v>
      </c>
      <c r="D182" s="46" t="str">
        <f t="shared" si="2"/>
        <v>-</v>
      </c>
    </row>
    <row r="183" spans="1:4">
      <c r="A183" s="25" t="str">
        <f>IF(ISBLANK(Nomen.complète!P183),"-",Nomen.complète!P183)</f>
        <v>-</v>
      </c>
      <c r="B183" s="17" t="str">
        <f>IF(ISBLANK(Nomen.complète!Q183),"-",Nomen.complète!Q183)</f>
        <v>-</v>
      </c>
      <c r="C183" s="102" t="str">
        <f>IF(ISBLANK(Nomen.complète!R183),"-",Nomen.complète!R183)</f>
        <v>-</v>
      </c>
      <c r="D183" s="46" t="str">
        <f t="shared" si="2"/>
        <v>-</v>
      </c>
    </row>
    <row r="184" spans="1:4">
      <c r="A184" s="25" t="str">
        <f>IF(ISBLANK(Nomen.complète!P184),"-",Nomen.complète!P184)</f>
        <v>-</v>
      </c>
      <c r="B184" s="17" t="str">
        <f>IF(ISBLANK(Nomen.complète!Q184),"-",Nomen.complète!Q184)</f>
        <v>-</v>
      </c>
      <c r="C184" s="102" t="str">
        <f>IF(ISBLANK(Nomen.complète!R184),"-",Nomen.complète!R184)</f>
        <v>-</v>
      </c>
      <c r="D184" s="46" t="str">
        <f t="shared" si="2"/>
        <v>-</v>
      </c>
    </row>
    <row r="185" spans="1:4">
      <c r="A185" s="25" t="str">
        <f>IF(ISBLANK(Nomen.complète!P185),"-",Nomen.complète!P185)</f>
        <v>-</v>
      </c>
      <c r="B185" s="17" t="str">
        <f>IF(ISBLANK(Nomen.complète!Q185),"-",Nomen.complète!Q185)</f>
        <v>-</v>
      </c>
      <c r="C185" s="102" t="str">
        <f>IF(ISBLANK(Nomen.complète!R185),"-",Nomen.complète!R185)</f>
        <v>-</v>
      </c>
      <c r="D185" s="46" t="str">
        <f t="shared" si="2"/>
        <v>-</v>
      </c>
    </row>
    <row r="186" spans="1:4">
      <c r="A186" s="25" t="str">
        <f>IF(ISBLANK(Nomen.complète!P186),"-",Nomen.complète!P186)</f>
        <v>-</v>
      </c>
      <c r="B186" s="17" t="str">
        <f>IF(ISBLANK(Nomen.complète!Q186),"-",Nomen.complète!Q186)</f>
        <v>-</v>
      </c>
      <c r="C186" s="102" t="str">
        <f>IF(ISBLANK(Nomen.complète!R186),"-",Nomen.complète!R186)</f>
        <v>-</v>
      </c>
      <c r="D186" s="46" t="str">
        <f t="shared" si="2"/>
        <v>-</v>
      </c>
    </row>
    <row r="187" spans="1:4">
      <c r="A187" s="25" t="str">
        <f>IF(ISBLANK(Nomen.complète!P187),"-",Nomen.complète!P187)</f>
        <v>-</v>
      </c>
      <c r="B187" s="17" t="str">
        <f>IF(ISBLANK(Nomen.complète!Q187),"-",Nomen.complète!Q187)</f>
        <v>-</v>
      </c>
      <c r="C187" s="102" t="str">
        <f>IF(ISBLANK(Nomen.complète!R187),"-",Nomen.complète!R187)</f>
        <v>-</v>
      </c>
      <c r="D187" s="46" t="str">
        <f t="shared" si="2"/>
        <v>-</v>
      </c>
    </row>
    <row r="188" spans="1:4">
      <c r="A188" s="25" t="str">
        <f>IF(ISBLANK(Nomen.complète!P188),"-",Nomen.complète!P188)</f>
        <v>-</v>
      </c>
      <c r="B188" s="17" t="str">
        <f>IF(ISBLANK(Nomen.complète!Q188),"-",Nomen.complète!Q188)</f>
        <v>-</v>
      </c>
      <c r="C188" s="102" t="str">
        <f>IF(ISBLANK(Nomen.complète!R188),"-",Nomen.complète!R188)</f>
        <v>-</v>
      </c>
      <c r="D188" s="46" t="str">
        <f t="shared" si="2"/>
        <v>-</v>
      </c>
    </row>
    <row r="189" spans="1:4">
      <c r="A189" s="25" t="str">
        <f>IF(ISBLANK(Nomen.complète!P189),"-",Nomen.complète!P189)</f>
        <v>-</v>
      </c>
      <c r="B189" s="17" t="str">
        <f>IF(ISBLANK(Nomen.complète!Q189),"-",Nomen.complète!Q189)</f>
        <v>-</v>
      </c>
      <c r="C189" s="102" t="str">
        <f>IF(ISBLANK(Nomen.complète!R189),"-",Nomen.complète!R189)</f>
        <v>-</v>
      </c>
      <c r="D189" s="46" t="str">
        <f t="shared" si="2"/>
        <v>-</v>
      </c>
    </row>
    <row r="190" spans="1:4">
      <c r="A190" s="25" t="str">
        <f>IF(ISBLANK(Nomen.complète!P190),"-",Nomen.complète!P190)</f>
        <v>-</v>
      </c>
      <c r="B190" s="17" t="str">
        <f>IF(ISBLANK(Nomen.complète!Q190),"-",Nomen.complète!Q190)</f>
        <v>-</v>
      </c>
      <c r="C190" s="102" t="str">
        <f>IF(ISBLANK(Nomen.complète!R190),"-",Nomen.complète!R190)</f>
        <v>-</v>
      </c>
      <c r="D190" s="46" t="str">
        <f t="shared" si="2"/>
        <v>-</v>
      </c>
    </row>
    <row r="191" spans="1:4">
      <c r="A191" s="25" t="str">
        <f>IF(ISBLANK(Nomen.complète!P191),"-",Nomen.complète!P191)</f>
        <v>-</v>
      </c>
      <c r="B191" s="17" t="str">
        <f>IF(ISBLANK(Nomen.complète!Q191),"-",Nomen.complète!Q191)</f>
        <v>-</v>
      </c>
      <c r="C191" s="102" t="str">
        <f>IF(ISBLANK(Nomen.complète!R191),"-",Nomen.complète!R191)</f>
        <v>-</v>
      </c>
      <c r="D191" s="46" t="str">
        <f t="shared" si="2"/>
        <v>-</v>
      </c>
    </row>
    <row r="192" spans="1:4">
      <c r="A192" s="25" t="str">
        <f>IF(ISBLANK(Nomen.complète!P192),"-",Nomen.complète!P192)</f>
        <v>-</v>
      </c>
      <c r="B192" s="17" t="str">
        <f>IF(ISBLANK(Nomen.complète!Q192),"-",Nomen.complète!Q192)</f>
        <v>-</v>
      </c>
      <c r="C192" s="102" t="str">
        <f>IF(ISBLANK(Nomen.complète!R192),"-",Nomen.complète!R192)</f>
        <v>-</v>
      </c>
      <c r="D192" s="46" t="str">
        <f t="shared" si="2"/>
        <v>-</v>
      </c>
    </row>
    <row r="193" spans="1:4">
      <c r="A193" s="25" t="str">
        <f>IF(ISBLANK(Nomen.complète!P193),"-",Nomen.complète!P193)</f>
        <v>-</v>
      </c>
      <c r="B193" s="17" t="str">
        <f>IF(ISBLANK(Nomen.complète!Q193),"-",Nomen.complète!Q193)</f>
        <v>-</v>
      </c>
      <c r="C193" s="102" t="str">
        <f>IF(ISBLANK(Nomen.complète!R193),"-",Nomen.complète!R193)</f>
        <v>-</v>
      </c>
      <c r="D193" s="46" t="str">
        <f t="shared" si="2"/>
        <v>-</v>
      </c>
    </row>
    <row r="194" spans="1:4">
      <c r="A194" s="25" t="str">
        <f>IF(ISBLANK(Nomen.complète!P194),"-",Nomen.complète!P194)</f>
        <v>-</v>
      </c>
      <c r="B194" s="17" t="str">
        <f>IF(ISBLANK(Nomen.complète!Q194),"-",Nomen.complète!Q194)</f>
        <v>-</v>
      </c>
      <c r="C194" s="102" t="str">
        <f>IF(ISBLANK(Nomen.complète!R194),"-",Nomen.complète!R194)</f>
        <v>-</v>
      </c>
      <c r="D194" s="46" t="str">
        <f t="shared" si="2"/>
        <v>-</v>
      </c>
    </row>
    <row r="195" spans="1:4">
      <c r="A195" s="25" t="str">
        <f>IF(ISBLANK(Nomen.complète!P195),"-",Nomen.complète!P195)</f>
        <v>-</v>
      </c>
      <c r="B195" s="17" t="str">
        <f>IF(ISBLANK(Nomen.complète!Q195),"-",Nomen.complète!Q195)</f>
        <v>-</v>
      </c>
      <c r="C195" s="102" t="str">
        <f>IF(ISBLANK(Nomen.complète!R195),"-",Nomen.complète!R195)</f>
        <v>-</v>
      </c>
      <c r="D195" s="46" t="str">
        <f t="shared" si="2"/>
        <v>-</v>
      </c>
    </row>
    <row r="196" spans="1:4">
      <c r="A196" s="25" t="str">
        <f>IF(ISBLANK(Nomen.complète!P196),"-",Nomen.complète!P196)</f>
        <v>-</v>
      </c>
      <c r="B196" s="17" t="str">
        <f>IF(ISBLANK(Nomen.complète!Q196),"-",Nomen.complète!Q196)</f>
        <v>-</v>
      </c>
      <c r="C196" s="102" t="str">
        <f>IF(ISBLANK(Nomen.complète!R196),"-",Nomen.complète!R196)</f>
        <v>-</v>
      </c>
      <c r="D196" s="46" t="str">
        <f t="shared" si="2"/>
        <v>-</v>
      </c>
    </row>
    <row r="197" spans="1:4">
      <c r="A197" s="25" t="str">
        <f>IF(ISBLANK(Nomen.complète!P197),"-",Nomen.complète!P197)</f>
        <v>-</v>
      </c>
      <c r="B197" s="17" t="str">
        <f>IF(ISBLANK(Nomen.complète!Q197),"-",Nomen.complète!Q197)</f>
        <v>-</v>
      </c>
      <c r="C197" s="102" t="str">
        <f>IF(ISBLANK(Nomen.complète!R197),"-",Nomen.complète!R197)</f>
        <v>-</v>
      </c>
      <c r="D197" s="46" t="str">
        <f t="shared" ref="D197:D260" si="3">IF(B197="-",B197,TRIM(C197)&amp; " (" &amp;B197&amp;")")</f>
        <v>-</v>
      </c>
    </row>
    <row r="198" spans="1:4">
      <c r="A198" s="25" t="str">
        <f>IF(ISBLANK(Nomen.complète!P198),"-",Nomen.complète!P198)</f>
        <v>-</v>
      </c>
      <c r="B198" s="17" t="str">
        <f>IF(ISBLANK(Nomen.complète!Q198),"-",Nomen.complète!Q198)</f>
        <v>-</v>
      </c>
      <c r="C198" s="102" t="str">
        <f>IF(ISBLANK(Nomen.complète!R198),"-",Nomen.complète!R198)</f>
        <v>-</v>
      </c>
      <c r="D198" s="46" t="str">
        <f t="shared" si="3"/>
        <v>-</v>
      </c>
    </row>
    <row r="199" spans="1:4">
      <c r="A199" s="25" t="str">
        <f>IF(ISBLANK(Nomen.complète!P199),"-",Nomen.complète!P199)</f>
        <v>-</v>
      </c>
      <c r="B199" s="17" t="str">
        <f>IF(ISBLANK(Nomen.complète!Q199),"-",Nomen.complète!Q199)</f>
        <v>-</v>
      </c>
      <c r="C199" s="102" t="str">
        <f>IF(ISBLANK(Nomen.complète!R199),"-",Nomen.complète!R199)</f>
        <v>-</v>
      </c>
      <c r="D199" s="46" t="str">
        <f t="shared" si="3"/>
        <v>-</v>
      </c>
    </row>
    <row r="200" spans="1:4">
      <c r="A200" s="25" t="str">
        <f>IF(ISBLANK(Nomen.complète!P200),"-",Nomen.complète!P200)</f>
        <v>-</v>
      </c>
      <c r="B200" s="17" t="str">
        <f>IF(ISBLANK(Nomen.complète!Q200),"-",Nomen.complète!Q200)</f>
        <v>-</v>
      </c>
      <c r="C200" s="102" t="str">
        <f>IF(ISBLANK(Nomen.complète!R200),"-",Nomen.complète!R200)</f>
        <v>-</v>
      </c>
      <c r="D200" s="46" t="str">
        <f t="shared" si="3"/>
        <v>-</v>
      </c>
    </row>
    <row r="201" spans="1:4">
      <c r="A201" s="25" t="str">
        <f>IF(ISBLANK(Nomen.complète!P201),"-",Nomen.complète!P201)</f>
        <v>-</v>
      </c>
      <c r="B201" s="17" t="str">
        <f>IF(ISBLANK(Nomen.complète!Q201),"-",Nomen.complète!Q201)</f>
        <v>-</v>
      </c>
      <c r="C201" s="102" t="str">
        <f>IF(ISBLANK(Nomen.complète!R201),"-",Nomen.complète!R201)</f>
        <v>-</v>
      </c>
      <c r="D201" s="46" t="str">
        <f t="shared" si="3"/>
        <v>-</v>
      </c>
    </row>
    <row r="202" spans="1:4">
      <c r="A202" s="25" t="str">
        <f>IF(ISBLANK(Nomen.complète!P202),"-",Nomen.complète!P202)</f>
        <v>-</v>
      </c>
      <c r="B202" s="17" t="str">
        <f>IF(ISBLANK(Nomen.complète!Q202),"-",Nomen.complète!Q202)</f>
        <v>-</v>
      </c>
      <c r="C202" s="102" t="str">
        <f>IF(ISBLANK(Nomen.complète!R202),"-",Nomen.complète!R202)</f>
        <v>-</v>
      </c>
      <c r="D202" s="46" t="str">
        <f t="shared" si="3"/>
        <v>-</v>
      </c>
    </row>
    <row r="203" spans="1:4">
      <c r="A203" s="25" t="str">
        <f>IF(ISBLANK(Nomen.complète!P203),"-",Nomen.complète!P203)</f>
        <v>-</v>
      </c>
      <c r="B203" s="17" t="str">
        <f>IF(ISBLANK(Nomen.complète!Q203),"-",Nomen.complète!Q203)</f>
        <v>-</v>
      </c>
      <c r="C203" s="102" t="str">
        <f>IF(ISBLANK(Nomen.complète!R203),"-",Nomen.complète!R203)</f>
        <v>-</v>
      </c>
      <c r="D203" s="46" t="str">
        <f t="shared" si="3"/>
        <v>-</v>
      </c>
    </row>
    <row r="204" spans="1:4">
      <c r="A204" s="25" t="str">
        <f>IF(ISBLANK(Nomen.complète!P204),"-",Nomen.complète!P204)</f>
        <v>-</v>
      </c>
      <c r="B204" s="17" t="str">
        <f>IF(ISBLANK(Nomen.complète!Q204),"-",Nomen.complète!Q204)</f>
        <v>-</v>
      </c>
      <c r="C204" s="102" t="str">
        <f>IF(ISBLANK(Nomen.complète!R204),"-",Nomen.complète!R204)</f>
        <v>-</v>
      </c>
      <c r="D204" s="46" t="str">
        <f t="shared" si="3"/>
        <v>-</v>
      </c>
    </row>
    <row r="205" spans="1:4">
      <c r="A205" s="25" t="str">
        <f>IF(ISBLANK(Nomen.complète!P205),"-",Nomen.complète!P205)</f>
        <v>-</v>
      </c>
      <c r="B205" s="17" t="str">
        <f>IF(ISBLANK(Nomen.complète!Q205),"-",Nomen.complète!Q205)</f>
        <v>-</v>
      </c>
      <c r="C205" s="102" t="str">
        <f>IF(ISBLANK(Nomen.complète!R205),"-",Nomen.complète!R205)</f>
        <v>-</v>
      </c>
      <c r="D205" s="46" t="str">
        <f t="shared" si="3"/>
        <v>-</v>
      </c>
    </row>
    <row r="206" spans="1:4">
      <c r="A206" s="25" t="str">
        <f>IF(ISBLANK(Nomen.complète!P206),"-",Nomen.complète!P206)</f>
        <v>-</v>
      </c>
      <c r="B206" s="17" t="str">
        <f>IF(ISBLANK(Nomen.complète!Q206),"-",Nomen.complète!Q206)</f>
        <v>-</v>
      </c>
      <c r="C206" s="102" t="str">
        <f>IF(ISBLANK(Nomen.complète!R206),"-",Nomen.complète!R206)</f>
        <v>-</v>
      </c>
      <c r="D206" s="46" t="str">
        <f t="shared" si="3"/>
        <v>-</v>
      </c>
    </row>
    <row r="207" spans="1:4">
      <c r="A207" s="25" t="str">
        <f>IF(ISBLANK(Nomen.complète!P207),"-",Nomen.complète!P207)</f>
        <v>-</v>
      </c>
      <c r="B207" s="17" t="str">
        <f>IF(ISBLANK(Nomen.complète!Q207),"-",Nomen.complète!Q207)</f>
        <v>-</v>
      </c>
      <c r="C207" s="102" t="str">
        <f>IF(ISBLANK(Nomen.complète!R207),"-",Nomen.complète!R207)</f>
        <v>-</v>
      </c>
      <c r="D207" s="46" t="str">
        <f t="shared" si="3"/>
        <v>-</v>
      </c>
    </row>
    <row r="208" spans="1:4">
      <c r="A208" s="25" t="str">
        <f>IF(ISBLANK(Nomen.complète!P208),"-",Nomen.complète!P208)</f>
        <v>-</v>
      </c>
      <c r="B208" s="17" t="str">
        <f>IF(ISBLANK(Nomen.complète!Q208),"-",Nomen.complète!Q208)</f>
        <v>-</v>
      </c>
      <c r="C208" s="102" t="str">
        <f>IF(ISBLANK(Nomen.complète!R208),"-",Nomen.complète!R208)</f>
        <v>-</v>
      </c>
      <c r="D208" s="46" t="str">
        <f t="shared" si="3"/>
        <v>-</v>
      </c>
    </row>
    <row r="209" spans="1:4">
      <c r="A209" s="25" t="str">
        <f>IF(ISBLANK(Nomen.complète!P209),"-",Nomen.complète!P209)</f>
        <v>-</v>
      </c>
      <c r="B209" s="17" t="str">
        <f>IF(ISBLANK(Nomen.complète!Q209),"-",Nomen.complète!Q209)</f>
        <v>-</v>
      </c>
      <c r="C209" s="102" t="str">
        <f>IF(ISBLANK(Nomen.complète!R209),"-",Nomen.complète!R209)</f>
        <v>-</v>
      </c>
      <c r="D209" s="46" t="str">
        <f t="shared" si="3"/>
        <v>-</v>
      </c>
    </row>
    <row r="210" spans="1:4">
      <c r="A210" s="25" t="str">
        <f>IF(ISBLANK(Nomen.complète!P210),"-",Nomen.complète!P210)</f>
        <v>-</v>
      </c>
      <c r="B210" s="17" t="str">
        <f>IF(ISBLANK(Nomen.complète!Q210),"-",Nomen.complète!Q210)</f>
        <v>-</v>
      </c>
      <c r="C210" s="102" t="str">
        <f>IF(ISBLANK(Nomen.complète!R210),"-",Nomen.complète!R210)</f>
        <v>-</v>
      </c>
      <c r="D210" s="46" t="str">
        <f t="shared" si="3"/>
        <v>-</v>
      </c>
    </row>
    <row r="211" spans="1:4">
      <c r="A211" s="25" t="str">
        <f>IF(ISBLANK(Nomen.complète!P211),"-",Nomen.complète!P211)</f>
        <v>-</v>
      </c>
      <c r="B211" s="17" t="str">
        <f>IF(ISBLANK(Nomen.complète!Q211),"-",Nomen.complète!Q211)</f>
        <v>-</v>
      </c>
      <c r="C211" s="102" t="str">
        <f>IF(ISBLANK(Nomen.complète!R211),"-",Nomen.complète!R211)</f>
        <v>-</v>
      </c>
      <c r="D211" s="46" t="str">
        <f t="shared" si="3"/>
        <v>-</v>
      </c>
    </row>
    <row r="212" spans="1:4">
      <c r="A212" s="25" t="str">
        <f>IF(ISBLANK(Nomen.complète!P212),"-",Nomen.complète!P212)</f>
        <v>-</v>
      </c>
      <c r="B212" s="17" t="str">
        <f>IF(ISBLANK(Nomen.complète!Q212),"-",Nomen.complète!Q212)</f>
        <v>-</v>
      </c>
      <c r="C212" s="102" t="str">
        <f>IF(ISBLANK(Nomen.complète!R212),"-",Nomen.complète!R212)</f>
        <v>-</v>
      </c>
      <c r="D212" s="46" t="str">
        <f t="shared" si="3"/>
        <v>-</v>
      </c>
    </row>
    <row r="213" spans="1:4">
      <c r="A213" s="25" t="str">
        <f>IF(ISBLANK(Nomen.complète!P213),"-",Nomen.complète!P213)</f>
        <v>-</v>
      </c>
      <c r="B213" s="17" t="str">
        <f>IF(ISBLANK(Nomen.complète!Q213),"-",Nomen.complète!Q213)</f>
        <v>-</v>
      </c>
      <c r="C213" s="102" t="str">
        <f>IF(ISBLANK(Nomen.complète!R213),"-",Nomen.complète!R213)</f>
        <v>-</v>
      </c>
      <c r="D213" s="46" t="str">
        <f t="shared" si="3"/>
        <v>-</v>
      </c>
    </row>
    <row r="214" spans="1:4">
      <c r="A214" s="25" t="str">
        <f>IF(ISBLANK(Nomen.complète!P214),"-",Nomen.complète!P214)</f>
        <v>-</v>
      </c>
      <c r="B214" s="17" t="str">
        <f>IF(ISBLANK(Nomen.complète!Q214),"-",Nomen.complète!Q214)</f>
        <v>-</v>
      </c>
      <c r="C214" s="102" t="str">
        <f>IF(ISBLANK(Nomen.complète!R214),"-",Nomen.complète!R214)</f>
        <v>-</v>
      </c>
      <c r="D214" s="46" t="str">
        <f t="shared" si="3"/>
        <v>-</v>
      </c>
    </row>
    <row r="215" spans="1:4">
      <c r="A215" s="25" t="str">
        <f>IF(ISBLANK(Nomen.complète!P215),"-",Nomen.complète!P215)</f>
        <v>-</v>
      </c>
      <c r="B215" s="17" t="str">
        <f>IF(ISBLANK(Nomen.complète!Q215),"-",Nomen.complète!Q215)</f>
        <v>-</v>
      </c>
      <c r="C215" s="102" t="str">
        <f>IF(ISBLANK(Nomen.complète!R215),"-",Nomen.complète!R215)</f>
        <v>-</v>
      </c>
      <c r="D215" s="46" t="str">
        <f t="shared" si="3"/>
        <v>-</v>
      </c>
    </row>
    <row r="216" spans="1:4">
      <c r="A216" s="25" t="str">
        <f>IF(ISBLANK(Nomen.complète!P216),"-",Nomen.complète!P216)</f>
        <v>-</v>
      </c>
      <c r="B216" s="17" t="str">
        <f>IF(ISBLANK(Nomen.complète!Q216),"-",Nomen.complète!Q216)</f>
        <v>-</v>
      </c>
      <c r="C216" s="102" t="str">
        <f>IF(ISBLANK(Nomen.complète!R216),"-",Nomen.complète!R216)</f>
        <v>-</v>
      </c>
      <c r="D216" s="46" t="str">
        <f t="shared" si="3"/>
        <v>-</v>
      </c>
    </row>
    <row r="217" spans="1:4">
      <c r="A217" s="25" t="str">
        <f>IF(ISBLANK(Nomen.complète!P217),"-",Nomen.complète!P217)</f>
        <v>-</v>
      </c>
      <c r="B217" s="17" t="str">
        <f>IF(ISBLANK(Nomen.complète!Q217),"-",Nomen.complète!Q217)</f>
        <v>-</v>
      </c>
      <c r="C217" s="102" t="str">
        <f>IF(ISBLANK(Nomen.complète!R217),"-",Nomen.complète!R217)</f>
        <v>-</v>
      </c>
      <c r="D217" s="46" t="str">
        <f t="shared" si="3"/>
        <v>-</v>
      </c>
    </row>
    <row r="218" spans="1:4">
      <c r="A218" s="25" t="str">
        <f>IF(ISBLANK(Nomen.complète!P218),"-",Nomen.complète!P218)</f>
        <v>-</v>
      </c>
      <c r="B218" s="17" t="str">
        <f>IF(ISBLANK(Nomen.complète!Q218),"-",Nomen.complète!Q218)</f>
        <v>-</v>
      </c>
      <c r="C218" s="102" t="str">
        <f>IF(ISBLANK(Nomen.complète!R218),"-",Nomen.complète!R218)</f>
        <v>-</v>
      </c>
      <c r="D218" s="46" t="str">
        <f t="shared" si="3"/>
        <v>-</v>
      </c>
    </row>
    <row r="219" spans="1:4">
      <c r="A219" s="25" t="str">
        <f>IF(ISBLANK(Nomen.complète!P219),"-",Nomen.complète!P219)</f>
        <v>-</v>
      </c>
      <c r="B219" s="17" t="str">
        <f>IF(ISBLANK(Nomen.complète!Q219),"-",Nomen.complète!Q219)</f>
        <v>-</v>
      </c>
      <c r="C219" s="102" t="str">
        <f>IF(ISBLANK(Nomen.complète!R219),"-",Nomen.complète!R219)</f>
        <v>-</v>
      </c>
      <c r="D219" s="46" t="str">
        <f t="shared" si="3"/>
        <v>-</v>
      </c>
    </row>
    <row r="220" spans="1:4">
      <c r="A220" s="25" t="str">
        <f>IF(ISBLANK(Nomen.complète!P220),"-",Nomen.complète!P220)</f>
        <v>-</v>
      </c>
      <c r="B220" s="17" t="str">
        <f>IF(ISBLANK(Nomen.complète!Q220),"-",Nomen.complète!Q220)</f>
        <v>-</v>
      </c>
      <c r="C220" s="102" t="str">
        <f>IF(ISBLANK(Nomen.complète!R220),"-",Nomen.complète!R220)</f>
        <v>-</v>
      </c>
      <c r="D220" s="46" t="str">
        <f t="shared" si="3"/>
        <v>-</v>
      </c>
    </row>
    <row r="221" spans="1:4">
      <c r="A221" s="25" t="str">
        <f>IF(ISBLANK(Nomen.complète!P221),"-",Nomen.complète!P221)</f>
        <v>-</v>
      </c>
      <c r="B221" s="17" t="str">
        <f>IF(ISBLANK(Nomen.complète!Q221),"-",Nomen.complète!Q221)</f>
        <v>-</v>
      </c>
      <c r="C221" s="102" t="str">
        <f>IF(ISBLANK(Nomen.complète!R221),"-",Nomen.complète!R221)</f>
        <v>-</v>
      </c>
      <c r="D221" s="46" t="str">
        <f t="shared" si="3"/>
        <v>-</v>
      </c>
    </row>
    <row r="222" spans="1:4">
      <c r="A222" s="25" t="str">
        <f>IF(ISBLANK(Nomen.complète!P222),"-",Nomen.complète!P222)</f>
        <v>-</v>
      </c>
      <c r="B222" s="17" t="str">
        <f>IF(ISBLANK(Nomen.complète!Q222),"-",Nomen.complète!Q222)</f>
        <v>-</v>
      </c>
      <c r="C222" s="102" t="str">
        <f>IF(ISBLANK(Nomen.complète!R222),"-",Nomen.complète!R222)</f>
        <v>-</v>
      </c>
      <c r="D222" s="46" t="str">
        <f t="shared" si="3"/>
        <v>-</v>
      </c>
    </row>
    <row r="223" spans="1:4">
      <c r="A223" s="25" t="str">
        <f>IF(ISBLANK(Nomen.complète!P223),"-",Nomen.complète!P223)</f>
        <v>-</v>
      </c>
      <c r="B223" s="17" t="str">
        <f>IF(ISBLANK(Nomen.complète!Q223),"-",Nomen.complète!Q223)</f>
        <v>-</v>
      </c>
      <c r="C223" s="102" t="str">
        <f>IF(ISBLANK(Nomen.complète!R223),"-",Nomen.complète!R223)</f>
        <v>-</v>
      </c>
      <c r="D223" s="46" t="str">
        <f t="shared" si="3"/>
        <v>-</v>
      </c>
    </row>
    <row r="224" spans="1:4">
      <c r="A224" s="25" t="str">
        <f>IF(ISBLANK(Nomen.complète!P224),"-",Nomen.complète!P224)</f>
        <v>-</v>
      </c>
      <c r="B224" s="17" t="str">
        <f>IF(ISBLANK(Nomen.complète!Q224),"-",Nomen.complète!Q224)</f>
        <v>-</v>
      </c>
      <c r="C224" s="102" t="str">
        <f>IF(ISBLANK(Nomen.complète!R224),"-",Nomen.complète!R224)</f>
        <v>-</v>
      </c>
      <c r="D224" s="46" t="str">
        <f t="shared" si="3"/>
        <v>-</v>
      </c>
    </row>
    <row r="225" spans="1:4">
      <c r="A225" s="25" t="str">
        <f>IF(ISBLANK(Nomen.complète!P225),"-",Nomen.complète!P225)</f>
        <v>-</v>
      </c>
      <c r="B225" s="17" t="str">
        <f>IF(ISBLANK(Nomen.complète!Q225),"-",Nomen.complète!Q225)</f>
        <v>-</v>
      </c>
      <c r="C225" s="102" t="str">
        <f>IF(ISBLANK(Nomen.complète!R225),"-",Nomen.complète!R225)</f>
        <v>-</v>
      </c>
      <c r="D225" s="46" t="str">
        <f t="shared" si="3"/>
        <v>-</v>
      </c>
    </row>
    <row r="226" spans="1:4">
      <c r="A226" s="25" t="str">
        <f>IF(ISBLANK(Nomen.complète!P226),"-",Nomen.complète!P226)</f>
        <v>-</v>
      </c>
      <c r="B226" s="17" t="str">
        <f>IF(ISBLANK(Nomen.complète!Q226),"-",Nomen.complète!Q226)</f>
        <v>-</v>
      </c>
      <c r="C226" s="102" t="str">
        <f>IF(ISBLANK(Nomen.complète!R226),"-",Nomen.complète!R226)</f>
        <v>-</v>
      </c>
      <c r="D226" s="46" t="str">
        <f t="shared" si="3"/>
        <v>-</v>
      </c>
    </row>
    <row r="227" spans="1:4">
      <c r="A227" s="25" t="str">
        <f>IF(ISBLANK(Nomen.complète!P227),"-",Nomen.complète!P227)</f>
        <v>-</v>
      </c>
      <c r="B227" s="17" t="str">
        <f>IF(ISBLANK(Nomen.complète!Q227),"-",Nomen.complète!Q227)</f>
        <v>-</v>
      </c>
      <c r="C227" s="102" t="str">
        <f>IF(ISBLANK(Nomen.complète!R227),"-",Nomen.complète!R227)</f>
        <v>-</v>
      </c>
      <c r="D227" s="46" t="str">
        <f t="shared" si="3"/>
        <v>-</v>
      </c>
    </row>
    <row r="228" spans="1:4">
      <c r="A228" s="25" t="str">
        <f>IF(ISBLANK(Nomen.complète!P228),"-",Nomen.complète!P228)</f>
        <v>-</v>
      </c>
      <c r="B228" s="17" t="str">
        <f>IF(ISBLANK(Nomen.complète!Q228),"-",Nomen.complète!Q228)</f>
        <v>-</v>
      </c>
      <c r="C228" s="102" t="str">
        <f>IF(ISBLANK(Nomen.complète!R228),"-",Nomen.complète!R228)</f>
        <v>-</v>
      </c>
      <c r="D228" s="46" t="str">
        <f t="shared" si="3"/>
        <v>-</v>
      </c>
    </row>
    <row r="229" spans="1:4">
      <c r="A229" s="25" t="str">
        <f>IF(ISBLANK(Nomen.complète!P229),"-",Nomen.complète!P229)</f>
        <v>-</v>
      </c>
      <c r="B229" s="17" t="str">
        <f>IF(ISBLANK(Nomen.complète!Q229),"-",Nomen.complète!Q229)</f>
        <v>-</v>
      </c>
      <c r="C229" s="102" t="str">
        <f>IF(ISBLANK(Nomen.complète!R229),"-",Nomen.complète!R229)</f>
        <v>-</v>
      </c>
      <c r="D229" s="46" t="str">
        <f t="shared" si="3"/>
        <v>-</v>
      </c>
    </row>
    <row r="230" spans="1:4">
      <c r="A230" s="25" t="str">
        <f>IF(ISBLANK(Nomen.complète!P230),"-",Nomen.complète!P230)</f>
        <v>-</v>
      </c>
      <c r="B230" s="17" t="str">
        <f>IF(ISBLANK(Nomen.complète!Q230),"-",Nomen.complète!Q230)</f>
        <v>-</v>
      </c>
      <c r="C230" s="102" t="str">
        <f>IF(ISBLANK(Nomen.complète!R230),"-",Nomen.complète!R230)</f>
        <v>-</v>
      </c>
      <c r="D230" s="46" t="str">
        <f t="shared" si="3"/>
        <v>-</v>
      </c>
    </row>
    <row r="231" spans="1:4">
      <c r="A231" s="25" t="str">
        <f>IF(ISBLANK(Nomen.complète!P231),"-",Nomen.complète!P231)</f>
        <v>-</v>
      </c>
      <c r="B231" s="17" t="str">
        <f>IF(ISBLANK(Nomen.complète!Q231),"-",Nomen.complète!Q231)</f>
        <v>-</v>
      </c>
      <c r="C231" s="102" t="str">
        <f>IF(ISBLANK(Nomen.complète!R231),"-",Nomen.complète!R231)</f>
        <v>-</v>
      </c>
      <c r="D231" s="46" t="str">
        <f t="shared" si="3"/>
        <v>-</v>
      </c>
    </row>
    <row r="232" spans="1:4">
      <c r="A232" s="25" t="str">
        <f>IF(ISBLANK(Nomen.complète!P232),"-",Nomen.complète!P232)</f>
        <v>-</v>
      </c>
      <c r="B232" s="17" t="str">
        <f>IF(ISBLANK(Nomen.complète!Q232),"-",Nomen.complète!Q232)</f>
        <v>-</v>
      </c>
      <c r="C232" s="102" t="str">
        <f>IF(ISBLANK(Nomen.complète!R232),"-",Nomen.complète!R232)</f>
        <v>-</v>
      </c>
      <c r="D232" s="46" t="str">
        <f t="shared" si="3"/>
        <v>-</v>
      </c>
    </row>
    <row r="233" spans="1:4">
      <c r="A233" s="25" t="str">
        <f>IF(ISBLANK(Nomen.complète!P233),"-",Nomen.complète!P233)</f>
        <v>-</v>
      </c>
      <c r="B233" s="17" t="str">
        <f>IF(ISBLANK(Nomen.complète!Q233),"-",Nomen.complète!Q233)</f>
        <v>-</v>
      </c>
      <c r="C233" s="102" t="str">
        <f>IF(ISBLANK(Nomen.complète!R233),"-",Nomen.complète!R233)</f>
        <v>-</v>
      </c>
      <c r="D233" s="46" t="str">
        <f t="shared" si="3"/>
        <v>-</v>
      </c>
    </row>
    <row r="234" spans="1:4">
      <c r="A234" s="25" t="str">
        <f>IF(ISBLANK(Nomen.complète!P234),"-",Nomen.complète!P234)</f>
        <v>-</v>
      </c>
      <c r="B234" s="17" t="str">
        <f>IF(ISBLANK(Nomen.complète!Q234),"-",Nomen.complète!Q234)</f>
        <v>-</v>
      </c>
      <c r="C234" s="102" t="str">
        <f>IF(ISBLANK(Nomen.complète!R234),"-",Nomen.complète!R234)</f>
        <v>-</v>
      </c>
      <c r="D234" s="46" t="str">
        <f t="shared" si="3"/>
        <v>-</v>
      </c>
    </row>
    <row r="235" spans="1:4">
      <c r="A235" s="25" t="str">
        <f>IF(ISBLANK(Nomen.complète!P235),"-",Nomen.complète!P235)</f>
        <v>-</v>
      </c>
      <c r="B235" s="17" t="str">
        <f>IF(ISBLANK(Nomen.complète!Q235),"-",Nomen.complète!Q235)</f>
        <v>-</v>
      </c>
      <c r="C235" s="102" t="str">
        <f>IF(ISBLANK(Nomen.complète!R235),"-",Nomen.complète!R235)</f>
        <v>-</v>
      </c>
      <c r="D235" s="46" t="str">
        <f t="shared" si="3"/>
        <v>-</v>
      </c>
    </row>
    <row r="236" spans="1:4">
      <c r="A236" s="25" t="str">
        <f>IF(ISBLANK(Nomen.complète!P236),"-",Nomen.complète!P236)</f>
        <v>-</v>
      </c>
      <c r="B236" s="17" t="str">
        <f>IF(ISBLANK(Nomen.complète!Q236),"-",Nomen.complète!Q236)</f>
        <v>-</v>
      </c>
      <c r="C236" s="102" t="str">
        <f>IF(ISBLANK(Nomen.complète!R236),"-",Nomen.complète!R236)</f>
        <v>-</v>
      </c>
      <c r="D236" s="46" t="str">
        <f t="shared" si="3"/>
        <v>-</v>
      </c>
    </row>
    <row r="237" spans="1:4">
      <c r="A237" s="25" t="str">
        <f>IF(ISBLANK(Nomen.complète!P237),"-",Nomen.complète!P237)</f>
        <v>-</v>
      </c>
      <c r="B237" s="17" t="str">
        <f>IF(ISBLANK(Nomen.complète!Q237),"-",Nomen.complète!Q237)</f>
        <v>-</v>
      </c>
      <c r="C237" s="102" t="str">
        <f>IF(ISBLANK(Nomen.complète!R237),"-",Nomen.complète!R237)</f>
        <v>-</v>
      </c>
      <c r="D237" s="46" t="str">
        <f t="shared" si="3"/>
        <v>-</v>
      </c>
    </row>
    <row r="238" spans="1:4">
      <c r="A238" s="25" t="str">
        <f>IF(ISBLANK(Nomen.complète!P238),"-",Nomen.complète!P238)</f>
        <v>-</v>
      </c>
      <c r="B238" s="17" t="str">
        <f>IF(ISBLANK(Nomen.complète!Q238),"-",Nomen.complète!Q238)</f>
        <v>-</v>
      </c>
      <c r="C238" s="102" t="str">
        <f>IF(ISBLANK(Nomen.complète!R238),"-",Nomen.complète!R238)</f>
        <v>-</v>
      </c>
      <c r="D238" s="46" t="str">
        <f t="shared" si="3"/>
        <v>-</v>
      </c>
    </row>
    <row r="239" spans="1:4">
      <c r="A239" s="25" t="str">
        <f>IF(ISBLANK(Nomen.complète!P239),"-",Nomen.complète!P239)</f>
        <v>-</v>
      </c>
      <c r="B239" s="17" t="str">
        <f>IF(ISBLANK(Nomen.complète!Q239),"-",Nomen.complète!Q239)</f>
        <v>-</v>
      </c>
      <c r="C239" s="102" t="str">
        <f>IF(ISBLANK(Nomen.complète!R239),"-",Nomen.complète!R239)</f>
        <v>-</v>
      </c>
      <c r="D239" s="46" t="str">
        <f t="shared" si="3"/>
        <v>-</v>
      </c>
    </row>
    <row r="240" spans="1:4">
      <c r="A240" s="25" t="str">
        <f>IF(ISBLANK(Nomen.complète!P240),"-",Nomen.complète!P240)</f>
        <v>-</v>
      </c>
      <c r="B240" s="17" t="str">
        <f>IF(ISBLANK(Nomen.complète!Q240),"-",Nomen.complète!Q240)</f>
        <v>-</v>
      </c>
      <c r="C240" s="102" t="str">
        <f>IF(ISBLANK(Nomen.complète!R240),"-",Nomen.complète!R240)</f>
        <v>-</v>
      </c>
      <c r="D240" s="46" t="str">
        <f t="shared" si="3"/>
        <v>-</v>
      </c>
    </row>
    <row r="241" spans="1:4">
      <c r="A241" s="25" t="str">
        <f>IF(ISBLANK(Nomen.complète!P241),"-",Nomen.complète!P241)</f>
        <v>-</v>
      </c>
      <c r="B241" s="17" t="str">
        <f>IF(ISBLANK(Nomen.complète!Q241),"-",Nomen.complète!Q241)</f>
        <v>-</v>
      </c>
      <c r="C241" s="102" t="str">
        <f>IF(ISBLANK(Nomen.complète!R241),"-",Nomen.complète!R241)</f>
        <v>-</v>
      </c>
      <c r="D241" s="46" t="str">
        <f t="shared" si="3"/>
        <v>-</v>
      </c>
    </row>
    <row r="242" spans="1:4">
      <c r="A242" s="25" t="str">
        <f>IF(ISBLANK(Nomen.complète!P242),"-",Nomen.complète!P242)</f>
        <v>-</v>
      </c>
      <c r="B242" s="17" t="str">
        <f>IF(ISBLANK(Nomen.complète!Q242),"-",Nomen.complète!Q242)</f>
        <v>-</v>
      </c>
      <c r="C242" s="102" t="str">
        <f>IF(ISBLANK(Nomen.complète!R242),"-",Nomen.complète!R242)</f>
        <v>-</v>
      </c>
      <c r="D242" s="46" t="str">
        <f t="shared" si="3"/>
        <v>-</v>
      </c>
    </row>
    <row r="243" spans="1:4">
      <c r="A243" s="25" t="str">
        <f>IF(ISBLANK(Nomen.complète!P243),"-",Nomen.complète!P243)</f>
        <v>-</v>
      </c>
      <c r="B243" s="17" t="str">
        <f>IF(ISBLANK(Nomen.complète!Q243),"-",Nomen.complète!Q243)</f>
        <v>-</v>
      </c>
      <c r="C243" s="102" t="str">
        <f>IF(ISBLANK(Nomen.complète!R243),"-",Nomen.complète!R243)</f>
        <v>-</v>
      </c>
      <c r="D243" s="46" t="str">
        <f t="shared" si="3"/>
        <v>-</v>
      </c>
    </row>
    <row r="244" spans="1:4">
      <c r="A244" s="25" t="str">
        <f>IF(ISBLANK(Nomen.complète!P244),"-",Nomen.complète!P244)</f>
        <v>-</v>
      </c>
      <c r="B244" s="17" t="str">
        <f>IF(ISBLANK(Nomen.complète!Q244),"-",Nomen.complète!Q244)</f>
        <v>-</v>
      </c>
      <c r="C244" s="102" t="str">
        <f>IF(ISBLANK(Nomen.complète!R244),"-",Nomen.complète!R244)</f>
        <v>-</v>
      </c>
      <c r="D244" s="46" t="str">
        <f t="shared" si="3"/>
        <v>-</v>
      </c>
    </row>
    <row r="245" spans="1:4">
      <c r="A245" s="25" t="str">
        <f>IF(ISBLANK(Nomen.complète!P245),"-",Nomen.complète!P245)</f>
        <v>-</v>
      </c>
      <c r="B245" s="17" t="str">
        <f>IF(ISBLANK(Nomen.complète!Q245),"-",Nomen.complète!Q245)</f>
        <v>-</v>
      </c>
      <c r="C245" s="102" t="str">
        <f>IF(ISBLANK(Nomen.complète!R245),"-",Nomen.complète!R245)</f>
        <v>-</v>
      </c>
      <c r="D245" s="46" t="str">
        <f t="shared" si="3"/>
        <v>-</v>
      </c>
    </row>
    <row r="246" spans="1:4">
      <c r="A246" s="25" t="str">
        <f>IF(ISBLANK(Nomen.complète!P246),"-",Nomen.complète!P246)</f>
        <v>-</v>
      </c>
      <c r="B246" s="17" t="str">
        <f>IF(ISBLANK(Nomen.complète!Q246),"-",Nomen.complète!Q246)</f>
        <v>-</v>
      </c>
      <c r="C246" s="102" t="str">
        <f>IF(ISBLANK(Nomen.complète!R246),"-",Nomen.complète!R246)</f>
        <v>-</v>
      </c>
      <c r="D246" s="46" t="str">
        <f t="shared" si="3"/>
        <v>-</v>
      </c>
    </row>
    <row r="247" spans="1:4">
      <c r="A247" s="25" t="str">
        <f>IF(ISBLANK(Nomen.complète!P247),"-",Nomen.complète!P247)</f>
        <v>-</v>
      </c>
      <c r="B247" s="17" t="str">
        <f>IF(ISBLANK(Nomen.complète!Q247),"-",Nomen.complète!Q247)</f>
        <v>-</v>
      </c>
      <c r="C247" s="102" t="str">
        <f>IF(ISBLANK(Nomen.complète!R247),"-",Nomen.complète!R247)</f>
        <v>-</v>
      </c>
      <c r="D247" s="46" t="str">
        <f t="shared" si="3"/>
        <v>-</v>
      </c>
    </row>
    <row r="248" spans="1:4">
      <c r="A248" s="25" t="str">
        <f>IF(ISBLANK(Nomen.complète!P248),"-",Nomen.complète!P248)</f>
        <v>-</v>
      </c>
      <c r="B248" s="17" t="str">
        <f>IF(ISBLANK(Nomen.complète!Q248),"-",Nomen.complète!Q248)</f>
        <v>-</v>
      </c>
      <c r="C248" s="102" t="str">
        <f>IF(ISBLANK(Nomen.complète!R248),"-",Nomen.complète!R248)</f>
        <v>-</v>
      </c>
      <c r="D248" s="46" t="str">
        <f t="shared" si="3"/>
        <v>-</v>
      </c>
    </row>
    <row r="249" spans="1:4">
      <c r="A249" s="25" t="str">
        <f>IF(ISBLANK(Nomen.complète!P249),"-",Nomen.complète!P249)</f>
        <v>-</v>
      </c>
      <c r="B249" s="17" t="str">
        <f>IF(ISBLANK(Nomen.complète!Q249),"-",Nomen.complète!Q249)</f>
        <v>-</v>
      </c>
      <c r="C249" s="102" t="str">
        <f>IF(ISBLANK(Nomen.complète!R249),"-",Nomen.complète!R249)</f>
        <v>-</v>
      </c>
      <c r="D249" s="46" t="str">
        <f t="shared" si="3"/>
        <v>-</v>
      </c>
    </row>
    <row r="250" spans="1:4">
      <c r="A250" s="25" t="str">
        <f>IF(ISBLANK(Nomen.complète!P250),"-",Nomen.complète!P250)</f>
        <v>-</v>
      </c>
      <c r="B250" s="17" t="str">
        <f>IF(ISBLANK(Nomen.complète!Q250),"-",Nomen.complète!Q250)</f>
        <v>-</v>
      </c>
      <c r="C250" s="102" t="str">
        <f>IF(ISBLANK(Nomen.complète!R250),"-",Nomen.complète!R250)</f>
        <v>-</v>
      </c>
      <c r="D250" s="46" t="str">
        <f t="shared" si="3"/>
        <v>-</v>
      </c>
    </row>
    <row r="251" spans="1:4">
      <c r="A251" s="25" t="str">
        <f>IF(ISBLANK(Nomen.complète!P251),"-",Nomen.complète!P251)</f>
        <v>-</v>
      </c>
      <c r="B251" s="17" t="str">
        <f>IF(ISBLANK(Nomen.complète!Q251),"-",Nomen.complète!Q251)</f>
        <v>-</v>
      </c>
      <c r="C251" s="102" t="str">
        <f>IF(ISBLANK(Nomen.complète!R251),"-",Nomen.complète!R251)</f>
        <v>-</v>
      </c>
      <c r="D251" s="46" t="str">
        <f t="shared" si="3"/>
        <v>-</v>
      </c>
    </row>
    <row r="252" spans="1:4">
      <c r="A252" s="25" t="str">
        <f>IF(ISBLANK(Nomen.complète!P252),"-",Nomen.complète!P252)</f>
        <v>-</v>
      </c>
      <c r="B252" s="17" t="str">
        <f>IF(ISBLANK(Nomen.complète!Q252),"-",Nomen.complète!Q252)</f>
        <v>-</v>
      </c>
      <c r="C252" s="102" t="str">
        <f>IF(ISBLANK(Nomen.complète!R252),"-",Nomen.complète!R252)</f>
        <v>-</v>
      </c>
      <c r="D252" s="46" t="str">
        <f t="shared" si="3"/>
        <v>-</v>
      </c>
    </row>
    <row r="253" spans="1:4">
      <c r="A253" s="25" t="str">
        <f>IF(ISBLANK(Nomen.complète!P253),"-",Nomen.complète!P253)</f>
        <v>-</v>
      </c>
      <c r="B253" s="17" t="str">
        <f>IF(ISBLANK(Nomen.complète!Q253),"-",Nomen.complète!Q253)</f>
        <v>-</v>
      </c>
      <c r="C253" s="102" t="str">
        <f>IF(ISBLANK(Nomen.complète!R253),"-",Nomen.complète!R253)</f>
        <v>-</v>
      </c>
      <c r="D253" s="46" t="str">
        <f t="shared" si="3"/>
        <v>-</v>
      </c>
    </row>
    <row r="254" spans="1:4">
      <c r="A254" s="25" t="str">
        <f>IF(ISBLANK(Nomen.complète!P254),"-",Nomen.complète!P254)</f>
        <v>-</v>
      </c>
      <c r="B254" s="17" t="str">
        <f>IF(ISBLANK(Nomen.complète!Q254),"-",Nomen.complète!Q254)</f>
        <v>-</v>
      </c>
      <c r="C254" s="102" t="str">
        <f>IF(ISBLANK(Nomen.complète!R254),"-",Nomen.complète!R254)</f>
        <v>-</v>
      </c>
      <c r="D254" s="46" t="str">
        <f t="shared" si="3"/>
        <v>-</v>
      </c>
    </row>
    <row r="255" spans="1:4">
      <c r="A255" s="25" t="str">
        <f>IF(ISBLANK(Nomen.complète!P255),"-",Nomen.complète!P255)</f>
        <v>-</v>
      </c>
      <c r="B255" s="17" t="str">
        <f>IF(ISBLANK(Nomen.complète!Q255),"-",Nomen.complète!Q255)</f>
        <v>-</v>
      </c>
      <c r="C255" s="102" t="str">
        <f>IF(ISBLANK(Nomen.complète!R255),"-",Nomen.complète!R255)</f>
        <v>-</v>
      </c>
      <c r="D255" s="46" t="str">
        <f t="shared" si="3"/>
        <v>-</v>
      </c>
    </row>
    <row r="256" spans="1:4">
      <c r="A256" s="25" t="str">
        <f>IF(ISBLANK(Nomen.complète!P256),"-",Nomen.complète!P256)</f>
        <v>-</v>
      </c>
      <c r="B256" s="17" t="str">
        <f>IF(ISBLANK(Nomen.complète!Q256),"-",Nomen.complète!Q256)</f>
        <v>-</v>
      </c>
      <c r="C256" s="102" t="str">
        <f>IF(ISBLANK(Nomen.complète!R256),"-",Nomen.complète!R256)</f>
        <v>-</v>
      </c>
      <c r="D256" s="46" t="str">
        <f t="shared" si="3"/>
        <v>-</v>
      </c>
    </row>
    <row r="257" spans="1:4">
      <c r="A257" s="25" t="str">
        <f>IF(ISBLANK(Nomen.complète!P257),"-",Nomen.complète!P257)</f>
        <v>-</v>
      </c>
      <c r="B257" s="17" t="str">
        <f>IF(ISBLANK(Nomen.complète!Q257),"-",Nomen.complète!Q257)</f>
        <v>-</v>
      </c>
      <c r="C257" s="102" t="str">
        <f>IF(ISBLANK(Nomen.complète!R257),"-",Nomen.complète!R257)</f>
        <v>-</v>
      </c>
      <c r="D257" s="46" t="str">
        <f t="shared" si="3"/>
        <v>-</v>
      </c>
    </row>
    <row r="258" spans="1:4">
      <c r="A258" s="25" t="str">
        <f>IF(ISBLANK(Nomen.complète!P258),"-",Nomen.complète!P258)</f>
        <v>-</v>
      </c>
      <c r="B258" s="17" t="str">
        <f>IF(ISBLANK(Nomen.complète!Q258),"-",Nomen.complète!Q258)</f>
        <v>-</v>
      </c>
      <c r="C258" s="102" t="str">
        <f>IF(ISBLANK(Nomen.complète!R258),"-",Nomen.complète!R258)</f>
        <v>-</v>
      </c>
      <c r="D258" s="46" t="str">
        <f t="shared" si="3"/>
        <v>-</v>
      </c>
    </row>
    <row r="259" spans="1:4">
      <c r="A259" s="25" t="str">
        <f>IF(ISBLANK(Nomen.complète!P259),"-",Nomen.complète!P259)</f>
        <v>-</v>
      </c>
      <c r="B259" s="17" t="str">
        <f>IF(ISBLANK(Nomen.complète!Q259),"-",Nomen.complète!Q259)</f>
        <v>-</v>
      </c>
      <c r="C259" s="102" t="str">
        <f>IF(ISBLANK(Nomen.complète!R259),"-",Nomen.complète!R259)</f>
        <v>-</v>
      </c>
      <c r="D259" s="46" t="str">
        <f t="shared" si="3"/>
        <v>-</v>
      </c>
    </row>
    <row r="260" spans="1:4">
      <c r="A260" s="25" t="str">
        <f>IF(ISBLANK(Nomen.complète!P260),"-",Nomen.complète!P260)</f>
        <v>-</v>
      </c>
      <c r="B260" s="17" t="str">
        <f>IF(ISBLANK(Nomen.complète!Q260),"-",Nomen.complète!Q260)</f>
        <v>-</v>
      </c>
      <c r="C260" s="102" t="str">
        <f>IF(ISBLANK(Nomen.complète!R260),"-",Nomen.complète!R260)</f>
        <v>-</v>
      </c>
      <c r="D260" s="46" t="str">
        <f t="shared" si="3"/>
        <v>-</v>
      </c>
    </row>
    <row r="261" spans="1:4">
      <c r="A261" s="25" t="str">
        <f>IF(ISBLANK(Nomen.complète!P261),"-",Nomen.complète!P261)</f>
        <v>-</v>
      </c>
      <c r="B261" s="17" t="str">
        <f>IF(ISBLANK(Nomen.complète!Q261),"-",Nomen.complète!Q261)</f>
        <v>-</v>
      </c>
      <c r="C261" s="102" t="str">
        <f>IF(ISBLANK(Nomen.complète!R261),"-",Nomen.complète!R261)</f>
        <v>-</v>
      </c>
      <c r="D261" s="46" t="str">
        <f t="shared" ref="D261:D324" si="4">IF(B261="-",B261,TRIM(C261)&amp; " (" &amp;B261&amp;")")</f>
        <v>-</v>
      </c>
    </row>
    <row r="262" spans="1:4">
      <c r="A262" s="25" t="str">
        <f>IF(ISBLANK(Nomen.complète!P262),"-",Nomen.complète!P262)</f>
        <v>-</v>
      </c>
      <c r="B262" s="17" t="str">
        <f>IF(ISBLANK(Nomen.complète!Q262),"-",Nomen.complète!Q262)</f>
        <v>-</v>
      </c>
      <c r="C262" s="102" t="str">
        <f>IF(ISBLANK(Nomen.complète!R262),"-",Nomen.complète!R262)</f>
        <v>-</v>
      </c>
      <c r="D262" s="46" t="str">
        <f t="shared" si="4"/>
        <v>-</v>
      </c>
    </row>
    <row r="263" spans="1:4">
      <c r="A263" s="25" t="str">
        <f>IF(ISBLANK(Nomen.complète!P263),"-",Nomen.complète!P263)</f>
        <v>-</v>
      </c>
      <c r="B263" s="17" t="str">
        <f>IF(ISBLANK(Nomen.complète!Q263),"-",Nomen.complète!Q263)</f>
        <v>-</v>
      </c>
      <c r="C263" s="102" t="str">
        <f>IF(ISBLANK(Nomen.complète!R263),"-",Nomen.complète!R263)</f>
        <v>-</v>
      </c>
      <c r="D263" s="46" t="str">
        <f t="shared" si="4"/>
        <v>-</v>
      </c>
    </row>
    <row r="264" spans="1:4">
      <c r="A264" s="25" t="str">
        <f>IF(ISBLANK(Nomen.complète!P264),"-",Nomen.complète!P264)</f>
        <v>-</v>
      </c>
      <c r="B264" s="17" t="str">
        <f>IF(ISBLANK(Nomen.complète!Q264),"-",Nomen.complète!Q264)</f>
        <v>-</v>
      </c>
      <c r="C264" s="102" t="str">
        <f>IF(ISBLANK(Nomen.complète!R264),"-",Nomen.complète!R264)</f>
        <v>-</v>
      </c>
      <c r="D264" s="46" t="str">
        <f t="shared" si="4"/>
        <v>-</v>
      </c>
    </row>
    <row r="265" spans="1:4">
      <c r="A265" s="25" t="str">
        <f>IF(ISBLANK(Nomen.complète!P265),"-",Nomen.complète!P265)</f>
        <v>-</v>
      </c>
      <c r="B265" s="17" t="str">
        <f>IF(ISBLANK(Nomen.complète!Q265),"-",Nomen.complète!Q265)</f>
        <v>-</v>
      </c>
      <c r="C265" s="102" t="str">
        <f>IF(ISBLANK(Nomen.complète!R265),"-",Nomen.complète!R265)</f>
        <v>-</v>
      </c>
      <c r="D265" s="46" t="str">
        <f t="shared" si="4"/>
        <v>-</v>
      </c>
    </row>
    <row r="266" spans="1:4">
      <c r="A266" s="25" t="str">
        <f>IF(ISBLANK(Nomen.complète!P266),"-",Nomen.complète!P266)</f>
        <v>-</v>
      </c>
      <c r="B266" s="17" t="str">
        <f>IF(ISBLANK(Nomen.complète!Q266),"-",Nomen.complète!Q266)</f>
        <v>-</v>
      </c>
      <c r="C266" s="102" t="str">
        <f>IF(ISBLANK(Nomen.complète!R266),"-",Nomen.complète!R266)</f>
        <v>-</v>
      </c>
      <c r="D266" s="46" t="str">
        <f t="shared" si="4"/>
        <v>-</v>
      </c>
    </row>
    <row r="267" spans="1:4">
      <c r="A267" s="25" t="str">
        <f>IF(ISBLANK(Nomen.complète!P267),"-",Nomen.complète!P267)</f>
        <v>-</v>
      </c>
      <c r="B267" s="17" t="str">
        <f>IF(ISBLANK(Nomen.complète!Q267),"-",Nomen.complète!Q267)</f>
        <v>-</v>
      </c>
      <c r="C267" s="102" t="str">
        <f>IF(ISBLANK(Nomen.complète!R267),"-",Nomen.complète!R267)</f>
        <v>-</v>
      </c>
      <c r="D267" s="46" t="str">
        <f t="shared" si="4"/>
        <v>-</v>
      </c>
    </row>
    <row r="268" spans="1:4">
      <c r="A268" s="25" t="str">
        <f>IF(ISBLANK(Nomen.complète!P268),"-",Nomen.complète!P268)</f>
        <v>-</v>
      </c>
      <c r="B268" s="17" t="str">
        <f>IF(ISBLANK(Nomen.complète!Q268),"-",Nomen.complète!Q268)</f>
        <v>-</v>
      </c>
      <c r="C268" s="102" t="str">
        <f>IF(ISBLANK(Nomen.complète!R268),"-",Nomen.complète!R268)</f>
        <v>-</v>
      </c>
      <c r="D268" s="46" t="str">
        <f t="shared" si="4"/>
        <v>-</v>
      </c>
    </row>
    <row r="269" spans="1:4">
      <c r="A269" s="25" t="str">
        <f>IF(ISBLANK(Nomen.complète!P269),"-",Nomen.complète!P269)</f>
        <v>-</v>
      </c>
      <c r="B269" s="17" t="str">
        <f>IF(ISBLANK(Nomen.complète!Q269),"-",Nomen.complète!Q269)</f>
        <v>-</v>
      </c>
      <c r="C269" s="102" t="str">
        <f>IF(ISBLANK(Nomen.complète!R269),"-",Nomen.complète!R269)</f>
        <v>-</v>
      </c>
      <c r="D269" s="46" t="str">
        <f t="shared" si="4"/>
        <v>-</v>
      </c>
    </row>
    <row r="270" spans="1:4">
      <c r="A270" s="25" t="str">
        <f>IF(ISBLANK(Nomen.complète!P270),"-",Nomen.complète!P270)</f>
        <v>-</v>
      </c>
      <c r="B270" s="17" t="str">
        <f>IF(ISBLANK(Nomen.complète!Q270),"-",Nomen.complète!Q270)</f>
        <v>-</v>
      </c>
      <c r="C270" s="102" t="str">
        <f>IF(ISBLANK(Nomen.complète!R270),"-",Nomen.complète!R270)</f>
        <v>-</v>
      </c>
      <c r="D270" s="46" t="str">
        <f t="shared" si="4"/>
        <v>-</v>
      </c>
    </row>
    <row r="271" spans="1:4">
      <c r="A271" s="25" t="str">
        <f>IF(ISBLANK(Nomen.complète!P271),"-",Nomen.complète!P271)</f>
        <v>-</v>
      </c>
      <c r="B271" s="17" t="str">
        <f>IF(ISBLANK(Nomen.complète!Q271),"-",Nomen.complète!Q271)</f>
        <v>-</v>
      </c>
      <c r="C271" s="102" t="str">
        <f>IF(ISBLANK(Nomen.complète!R271),"-",Nomen.complète!R271)</f>
        <v>-</v>
      </c>
      <c r="D271" s="46" t="str">
        <f t="shared" si="4"/>
        <v>-</v>
      </c>
    </row>
    <row r="272" spans="1:4">
      <c r="A272" s="25" t="str">
        <f>IF(ISBLANK(Nomen.complète!P272),"-",Nomen.complète!P272)</f>
        <v>-</v>
      </c>
      <c r="B272" s="17" t="str">
        <f>IF(ISBLANK(Nomen.complète!Q272),"-",Nomen.complète!Q272)</f>
        <v>-</v>
      </c>
      <c r="C272" s="102" t="str">
        <f>IF(ISBLANK(Nomen.complète!R272),"-",Nomen.complète!R272)</f>
        <v>-</v>
      </c>
      <c r="D272" s="46" t="str">
        <f t="shared" si="4"/>
        <v>-</v>
      </c>
    </row>
    <row r="273" spans="1:4">
      <c r="A273" s="25" t="str">
        <f>IF(ISBLANK(Nomen.complète!P273),"-",Nomen.complète!P273)</f>
        <v>-</v>
      </c>
      <c r="B273" s="17" t="str">
        <f>IF(ISBLANK(Nomen.complète!Q273),"-",Nomen.complète!Q273)</f>
        <v>-</v>
      </c>
      <c r="C273" s="102" t="str">
        <f>IF(ISBLANK(Nomen.complète!R273),"-",Nomen.complète!R273)</f>
        <v>-</v>
      </c>
      <c r="D273" s="46" t="str">
        <f t="shared" si="4"/>
        <v>-</v>
      </c>
    </row>
    <row r="274" spans="1:4">
      <c r="A274" s="25" t="str">
        <f>IF(ISBLANK(Nomen.complète!P274),"-",Nomen.complète!P274)</f>
        <v>-</v>
      </c>
      <c r="B274" s="17" t="str">
        <f>IF(ISBLANK(Nomen.complète!Q274),"-",Nomen.complète!Q274)</f>
        <v>-</v>
      </c>
      <c r="C274" s="102" t="str">
        <f>IF(ISBLANK(Nomen.complète!R274),"-",Nomen.complète!R274)</f>
        <v>-</v>
      </c>
      <c r="D274" s="46" t="str">
        <f t="shared" si="4"/>
        <v>-</v>
      </c>
    </row>
    <row r="275" spans="1:4">
      <c r="A275" s="25" t="str">
        <f>IF(ISBLANK(Nomen.complète!P275),"-",Nomen.complète!P275)</f>
        <v>-</v>
      </c>
      <c r="B275" s="17" t="str">
        <f>IF(ISBLANK(Nomen.complète!Q275),"-",Nomen.complète!Q275)</f>
        <v>-</v>
      </c>
      <c r="C275" s="102" t="str">
        <f>IF(ISBLANK(Nomen.complète!R275),"-",Nomen.complète!R275)</f>
        <v>-</v>
      </c>
      <c r="D275" s="46" t="str">
        <f t="shared" si="4"/>
        <v>-</v>
      </c>
    </row>
    <row r="276" spans="1:4">
      <c r="A276" s="25" t="str">
        <f>IF(ISBLANK(Nomen.complète!P276),"-",Nomen.complète!P276)</f>
        <v>-</v>
      </c>
      <c r="B276" s="17" t="str">
        <f>IF(ISBLANK(Nomen.complète!Q276),"-",Nomen.complète!Q276)</f>
        <v>-</v>
      </c>
      <c r="C276" s="102" t="str">
        <f>IF(ISBLANK(Nomen.complète!R276),"-",Nomen.complète!R276)</f>
        <v>-</v>
      </c>
      <c r="D276" s="46" t="str">
        <f t="shared" si="4"/>
        <v>-</v>
      </c>
    </row>
    <row r="277" spans="1:4">
      <c r="A277" s="25" t="str">
        <f>IF(ISBLANK(Nomen.complète!P277),"-",Nomen.complète!P277)</f>
        <v>-</v>
      </c>
      <c r="B277" s="17" t="str">
        <f>IF(ISBLANK(Nomen.complète!Q277),"-",Nomen.complète!Q277)</f>
        <v>-</v>
      </c>
      <c r="C277" s="102" t="str">
        <f>IF(ISBLANK(Nomen.complète!R277),"-",Nomen.complète!R277)</f>
        <v>-</v>
      </c>
      <c r="D277" s="46" t="str">
        <f t="shared" si="4"/>
        <v>-</v>
      </c>
    </row>
    <row r="278" spans="1:4">
      <c r="A278" s="25" t="str">
        <f>IF(ISBLANK(Nomen.complète!P278),"-",Nomen.complète!P278)</f>
        <v>-</v>
      </c>
      <c r="B278" s="17" t="str">
        <f>IF(ISBLANK(Nomen.complète!Q278),"-",Nomen.complète!Q278)</f>
        <v>-</v>
      </c>
      <c r="C278" s="102" t="str">
        <f>IF(ISBLANK(Nomen.complète!R278),"-",Nomen.complète!R278)</f>
        <v>-</v>
      </c>
      <c r="D278" s="46" t="str">
        <f t="shared" si="4"/>
        <v>-</v>
      </c>
    </row>
    <row r="279" spans="1:4">
      <c r="A279" s="25" t="str">
        <f>IF(ISBLANK(Nomen.complète!P279),"-",Nomen.complète!P279)</f>
        <v>-</v>
      </c>
      <c r="B279" s="17" t="str">
        <f>IF(ISBLANK(Nomen.complète!Q279),"-",Nomen.complète!Q279)</f>
        <v>-</v>
      </c>
      <c r="C279" s="102" t="str">
        <f>IF(ISBLANK(Nomen.complète!R279),"-",Nomen.complète!R279)</f>
        <v>-</v>
      </c>
      <c r="D279" s="46" t="str">
        <f t="shared" si="4"/>
        <v>-</v>
      </c>
    </row>
    <row r="280" spans="1:4">
      <c r="A280" s="25" t="str">
        <f>IF(ISBLANK(Nomen.complète!P280),"-",Nomen.complète!P280)</f>
        <v>-</v>
      </c>
      <c r="B280" s="17" t="str">
        <f>IF(ISBLANK(Nomen.complète!Q280),"-",Nomen.complète!Q280)</f>
        <v>-</v>
      </c>
      <c r="C280" s="102" t="str">
        <f>IF(ISBLANK(Nomen.complète!R280),"-",Nomen.complète!R280)</f>
        <v>-</v>
      </c>
      <c r="D280" s="46" t="str">
        <f t="shared" si="4"/>
        <v>-</v>
      </c>
    </row>
    <row r="281" spans="1:4">
      <c r="A281" s="25" t="str">
        <f>IF(ISBLANK(Nomen.complète!P281),"-",Nomen.complète!P281)</f>
        <v>-</v>
      </c>
      <c r="B281" s="17" t="str">
        <f>IF(ISBLANK(Nomen.complète!Q281),"-",Nomen.complète!Q281)</f>
        <v>-</v>
      </c>
      <c r="C281" s="102" t="str">
        <f>IF(ISBLANK(Nomen.complète!R281),"-",Nomen.complète!R281)</f>
        <v>-</v>
      </c>
      <c r="D281" s="46" t="str">
        <f t="shared" si="4"/>
        <v>-</v>
      </c>
    </row>
    <row r="282" spans="1:4">
      <c r="A282" s="25" t="str">
        <f>IF(ISBLANK(Nomen.complète!P282),"-",Nomen.complète!P282)</f>
        <v>-</v>
      </c>
      <c r="B282" s="17" t="str">
        <f>IF(ISBLANK(Nomen.complète!Q282),"-",Nomen.complète!Q282)</f>
        <v>-</v>
      </c>
      <c r="C282" s="102" t="str">
        <f>IF(ISBLANK(Nomen.complète!R282),"-",Nomen.complète!R282)</f>
        <v>-</v>
      </c>
      <c r="D282" s="46" t="str">
        <f t="shared" si="4"/>
        <v>-</v>
      </c>
    </row>
    <row r="283" spans="1:4">
      <c r="A283" s="25" t="str">
        <f>IF(ISBLANK(Nomen.complète!P283),"-",Nomen.complète!P283)</f>
        <v>-</v>
      </c>
      <c r="B283" s="17" t="str">
        <f>IF(ISBLANK(Nomen.complète!Q283),"-",Nomen.complète!Q283)</f>
        <v>-</v>
      </c>
      <c r="C283" s="102" t="str">
        <f>IF(ISBLANK(Nomen.complète!R283),"-",Nomen.complète!R283)</f>
        <v>-</v>
      </c>
      <c r="D283" s="46" t="str">
        <f t="shared" si="4"/>
        <v>-</v>
      </c>
    </row>
    <row r="284" spans="1:4">
      <c r="A284" s="25" t="str">
        <f>IF(ISBLANK(Nomen.complète!P284),"-",Nomen.complète!P284)</f>
        <v>-</v>
      </c>
      <c r="B284" s="17" t="str">
        <f>IF(ISBLANK(Nomen.complète!Q284),"-",Nomen.complète!Q284)</f>
        <v>-</v>
      </c>
      <c r="C284" s="102" t="str">
        <f>IF(ISBLANK(Nomen.complète!R284),"-",Nomen.complète!R284)</f>
        <v>-</v>
      </c>
      <c r="D284" s="46" t="str">
        <f t="shared" si="4"/>
        <v>-</v>
      </c>
    </row>
    <row r="285" spans="1:4">
      <c r="A285" s="25" t="str">
        <f>IF(ISBLANK(Nomen.complète!P285),"-",Nomen.complète!P285)</f>
        <v>-</v>
      </c>
      <c r="B285" s="17" t="str">
        <f>IF(ISBLANK(Nomen.complète!Q285),"-",Nomen.complète!Q285)</f>
        <v>-</v>
      </c>
      <c r="C285" s="102" t="str">
        <f>IF(ISBLANK(Nomen.complète!R285),"-",Nomen.complète!R285)</f>
        <v>-</v>
      </c>
      <c r="D285" s="46" t="str">
        <f t="shared" si="4"/>
        <v>-</v>
      </c>
    </row>
    <row r="286" spans="1:4">
      <c r="A286" s="25" t="str">
        <f>IF(ISBLANK(Nomen.complète!P286),"-",Nomen.complète!P286)</f>
        <v>-</v>
      </c>
      <c r="B286" s="17" t="str">
        <f>IF(ISBLANK(Nomen.complète!Q286),"-",Nomen.complète!Q286)</f>
        <v>-</v>
      </c>
      <c r="C286" s="102" t="str">
        <f>IF(ISBLANK(Nomen.complète!R286),"-",Nomen.complète!R286)</f>
        <v>-</v>
      </c>
      <c r="D286" s="46" t="str">
        <f t="shared" si="4"/>
        <v>-</v>
      </c>
    </row>
    <row r="287" spans="1:4">
      <c r="A287" s="25" t="str">
        <f>IF(ISBLANK(Nomen.complète!P287),"-",Nomen.complète!P287)</f>
        <v>-</v>
      </c>
      <c r="B287" s="17" t="str">
        <f>IF(ISBLANK(Nomen.complète!Q287),"-",Nomen.complète!Q287)</f>
        <v>-</v>
      </c>
      <c r="C287" s="102" t="str">
        <f>IF(ISBLANK(Nomen.complète!R287),"-",Nomen.complète!R287)</f>
        <v>-</v>
      </c>
      <c r="D287" s="46" t="str">
        <f t="shared" si="4"/>
        <v>-</v>
      </c>
    </row>
    <row r="288" spans="1:4">
      <c r="A288" s="25" t="str">
        <f>IF(ISBLANK(Nomen.complète!P288),"-",Nomen.complète!P288)</f>
        <v>-</v>
      </c>
      <c r="B288" s="17" t="str">
        <f>IF(ISBLANK(Nomen.complète!Q288),"-",Nomen.complète!Q288)</f>
        <v>-</v>
      </c>
      <c r="C288" s="102" t="str">
        <f>IF(ISBLANK(Nomen.complète!R288),"-",Nomen.complète!R288)</f>
        <v>-</v>
      </c>
      <c r="D288" s="46" t="str">
        <f t="shared" si="4"/>
        <v>-</v>
      </c>
    </row>
    <row r="289" spans="1:4">
      <c r="A289" s="25" t="str">
        <f>IF(ISBLANK(Nomen.complète!P289),"-",Nomen.complète!P289)</f>
        <v>-</v>
      </c>
      <c r="B289" s="17" t="str">
        <f>IF(ISBLANK(Nomen.complète!Q289),"-",Nomen.complète!Q289)</f>
        <v>-</v>
      </c>
      <c r="C289" s="102" t="str">
        <f>IF(ISBLANK(Nomen.complète!R289),"-",Nomen.complète!R289)</f>
        <v>-</v>
      </c>
      <c r="D289" s="46" t="str">
        <f t="shared" si="4"/>
        <v>-</v>
      </c>
    </row>
    <row r="290" spans="1:4">
      <c r="A290" s="25" t="str">
        <f>IF(ISBLANK(Nomen.complète!P290),"-",Nomen.complète!P290)</f>
        <v>-</v>
      </c>
      <c r="B290" s="17" t="str">
        <f>IF(ISBLANK(Nomen.complète!Q290),"-",Nomen.complète!Q290)</f>
        <v>-</v>
      </c>
      <c r="C290" s="102" t="str">
        <f>IF(ISBLANK(Nomen.complète!R290),"-",Nomen.complète!R290)</f>
        <v>-</v>
      </c>
      <c r="D290" s="46" t="str">
        <f t="shared" si="4"/>
        <v>-</v>
      </c>
    </row>
    <row r="291" spans="1:4">
      <c r="A291" s="25" t="str">
        <f>IF(ISBLANK(Nomen.complète!P291),"-",Nomen.complète!P291)</f>
        <v>-</v>
      </c>
      <c r="B291" s="17" t="str">
        <f>IF(ISBLANK(Nomen.complète!Q291),"-",Nomen.complète!Q291)</f>
        <v>-</v>
      </c>
      <c r="C291" s="102" t="str">
        <f>IF(ISBLANK(Nomen.complète!R291),"-",Nomen.complète!R291)</f>
        <v>-</v>
      </c>
      <c r="D291" s="46" t="str">
        <f t="shared" si="4"/>
        <v>-</v>
      </c>
    </row>
    <row r="292" spans="1:4">
      <c r="A292" s="25" t="str">
        <f>IF(ISBLANK(Nomen.complète!P292),"-",Nomen.complète!P292)</f>
        <v>-</v>
      </c>
      <c r="B292" s="17" t="str">
        <f>IF(ISBLANK(Nomen.complète!Q292),"-",Nomen.complète!Q292)</f>
        <v>-</v>
      </c>
      <c r="C292" s="102" t="str">
        <f>IF(ISBLANK(Nomen.complète!R292),"-",Nomen.complète!R292)</f>
        <v>-</v>
      </c>
      <c r="D292" s="46" t="str">
        <f t="shared" si="4"/>
        <v>-</v>
      </c>
    </row>
    <row r="293" spans="1:4">
      <c r="A293" s="25" t="str">
        <f>IF(ISBLANK(Nomen.complète!P293),"-",Nomen.complète!P293)</f>
        <v>-</v>
      </c>
      <c r="B293" s="17" t="str">
        <f>IF(ISBLANK(Nomen.complète!Q293),"-",Nomen.complète!Q293)</f>
        <v>-</v>
      </c>
      <c r="C293" s="102" t="str">
        <f>IF(ISBLANK(Nomen.complète!R293),"-",Nomen.complète!R293)</f>
        <v>-</v>
      </c>
      <c r="D293" s="46" t="str">
        <f t="shared" si="4"/>
        <v>-</v>
      </c>
    </row>
    <row r="294" spans="1:4">
      <c r="A294" s="25" t="str">
        <f>IF(ISBLANK(Nomen.complète!P294),"-",Nomen.complète!P294)</f>
        <v>-</v>
      </c>
      <c r="B294" s="17" t="str">
        <f>IF(ISBLANK(Nomen.complète!Q294),"-",Nomen.complète!Q294)</f>
        <v>-</v>
      </c>
      <c r="C294" s="102" t="str">
        <f>IF(ISBLANK(Nomen.complète!R294),"-",Nomen.complète!R294)</f>
        <v>-</v>
      </c>
      <c r="D294" s="46" t="str">
        <f t="shared" si="4"/>
        <v>-</v>
      </c>
    </row>
    <row r="295" spans="1:4">
      <c r="A295" s="25" t="str">
        <f>IF(ISBLANK(Nomen.complète!P295),"-",Nomen.complète!P295)</f>
        <v>-</v>
      </c>
      <c r="B295" s="17" t="str">
        <f>IF(ISBLANK(Nomen.complète!Q295),"-",Nomen.complète!Q295)</f>
        <v>-</v>
      </c>
      <c r="C295" s="102" t="str">
        <f>IF(ISBLANK(Nomen.complète!R295),"-",Nomen.complète!R295)</f>
        <v>-</v>
      </c>
      <c r="D295" s="46" t="str">
        <f t="shared" si="4"/>
        <v>-</v>
      </c>
    </row>
    <row r="296" spans="1:4">
      <c r="A296" s="25" t="str">
        <f>IF(ISBLANK(Nomen.complète!P296),"-",Nomen.complète!P296)</f>
        <v>-</v>
      </c>
      <c r="B296" s="17" t="str">
        <f>IF(ISBLANK(Nomen.complète!Q296),"-",Nomen.complète!Q296)</f>
        <v>-</v>
      </c>
      <c r="C296" s="102" t="str">
        <f>IF(ISBLANK(Nomen.complète!R296),"-",Nomen.complète!R296)</f>
        <v>-</v>
      </c>
      <c r="D296" s="46" t="str">
        <f t="shared" si="4"/>
        <v>-</v>
      </c>
    </row>
    <row r="297" spans="1:4">
      <c r="A297" s="25" t="str">
        <f>IF(ISBLANK(Nomen.complète!P297),"-",Nomen.complète!P297)</f>
        <v>-</v>
      </c>
      <c r="B297" s="17" t="str">
        <f>IF(ISBLANK(Nomen.complète!Q297),"-",Nomen.complète!Q297)</f>
        <v>-</v>
      </c>
      <c r="C297" s="102" t="str">
        <f>IF(ISBLANK(Nomen.complète!R297),"-",Nomen.complète!R297)</f>
        <v>-</v>
      </c>
      <c r="D297" s="46" t="str">
        <f t="shared" si="4"/>
        <v>-</v>
      </c>
    </row>
    <row r="298" spans="1:4">
      <c r="A298" s="25" t="str">
        <f>IF(ISBLANK(Nomen.complète!P298),"-",Nomen.complète!P298)</f>
        <v>-</v>
      </c>
      <c r="B298" s="17" t="str">
        <f>IF(ISBLANK(Nomen.complète!Q298),"-",Nomen.complète!Q298)</f>
        <v>-</v>
      </c>
      <c r="C298" s="102" t="str">
        <f>IF(ISBLANK(Nomen.complète!R298),"-",Nomen.complète!R298)</f>
        <v>-</v>
      </c>
      <c r="D298" s="46" t="str">
        <f t="shared" si="4"/>
        <v>-</v>
      </c>
    </row>
    <row r="299" spans="1:4">
      <c r="A299" s="25" t="str">
        <f>IF(ISBLANK(Nomen.complète!P299),"-",Nomen.complète!P299)</f>
        <v>-</v>
      </c>
      <c r="B299" s="17" t="str">
        <f>IF(ISBLANK(Nomen.complète!Q299),"-",Nomen.complète!Q299)</f>
        <v>-</v>
      </c>
      <c r="C299" s="102" t="str">
        <f>IF(ISBLANK(Nomen.complète!R299),"-",Nomen.complète!R299)</f>
        <v>-</v>
      </c>
      <c r="D299" s="46" t="str">
        <f t="shared" si="4"/>
        <v>-</v>
      </c>
    </row>
    <row r="300" spans="1:4">
      <c r="A300" s="25" t="str">
        <f>IF(ISBLANK(Nomen.complète!P300),"-",Nomen.complète!P300)</f>
        <v>-</v>
      </c>
      <c r="B300" s="17" t="str">
        <f>IF(ISBLANK(Nomen.complète!Q300),"-",Nomen.complète!Q300)</f>
        <v>-</v>
      </c>
      <c r="C300" s="102" t="str">
        <f>IF(ISBLANK(Nomen.complète!R300),"-",Nomen.complète!R300)</f>
        <v>-</v>
      </c>
      <c r="D300" s="46" t="str">
        <f t="shared" si="4"/>
        <v>-</v>
      </c>
    </row>
    <row r="301" spans="1:4">
      <c r="A301" s="25" t="str">
        <f>IF(ISBLANK(Nomen.complète!P301),"-",Nomen.complète!P301)</f>
        <v>-</v>
      </c>
      <c r="B301" s="17" t="str">
        <f>IF(ISBLANK(Nomen.complète!Q301),"-",Nomen.complète!Q301)</f>
        <v>-</v>
      </c>
      <c r="C301" s="102" t="str">
        <f>IF(ISBLANK(Nomen.complète!R301),"-",Nomen.complète!R301)</f>
        <v>-</v>
      </c>
      <c r="D301" s="46" t="str">
        <f t="shared" si="4"/>
        <v>-</v>
      </c>
    </row>
    <row r="302" spans="1:4">
      <c r="A302" s="25" t="str">
        <f>IF(ISBLANK(Nomen.complète!P302),"-",Nomen.complète!P302)</f>
        <v>-</v>
      </c>
      <c r="B302" s="17" t="str">
        <f>IF(ISBLANK(Nomen.complète!Q302),"-",Nomen.complète!Q302)</f>
        <v>-</v>
      </c>
      <c r="C302" s="102" t="str">
        <f>IF(ISBLANK(Nomen.complète!R302),"-",Nomen.complète!R302)</f>
        <v>-</v>
      </c>
      <c r="D302" s="46" t="str">
        <f t="shared" si="4"/>
        <v>-</v>
      </c>
    </row>
    <row r="303" spans="1:4">
      <c r="A303" s="25" t="str">
        <f>IF(ISBLANK(Nomen.complète!P303),"-",Nomen.complète!P303)</f>
        <v>-</v>
      </c>
      <c r="B303" s="17" t="str">
        <f>IF(ISBLANK(Nomen.complète!Q303),"-",Nomen.complète!Q303)</f>
        <v>-</v>
      </c>
      <c r="C303" s="102" t="str">
        <f>IF(ISBLANK(Nomen.complète!R303),"-",Nomen.complète!R303)</f>
        <v>-</v>
      </c>
      <c r="D303" s="46" t="str">
        <f t="shared" si="4"/>
        <v>-</v>
      </c>
    </row>
    <row r="304" spans="1:4">
      <c r="A304" s="25" t="str">
        <f>IF(ISBLANK(Nomen.complète!P304),"-",Nomen.complète!P304)</f>
        <v>-</v>
      </c>
      <c r="B304" s="17" t="str">
        <f>IF(ISBLANK(Nomen.complète!Q304),"-",Nomen.complète!Q304)</f>
        <v>-</v>
      </c>
      <c r="C304" s="102" t="str">
        <f>IF(ISBLANK(Nomen.complète!R304),"-",Nomen.complète!R304)</f>
        <v>-</v>
      </c>
      <c r="D304" s="46" t="str">
        <f t="shared" si="4"/>
        <v>-</v>
      </c>
    </row>
    <row r="305" spans="1:4">
      <c r="A305" s="25" t="str">
        <f>IF(ISBLANK(Nomen.complète!P305),"-",Nomen.complète!P305)</f>
        <v>-</v>
      </c>
      <c r="B305" s="17" t="str">
        <f>IF(ISBLANK(Nomen.complète!Q305),"-",Nomen.complète!Q305)</f>
        <v>-</v>
      </c>
      <c r="C305" s="102" t="str">
        <f>IF(ISBLANK(Nomen.complète!R305),"-",Nomen.complète!R305)</f>
        <v>-</v>
      </c>
      <c r="D305" s="46" t="str">
        <f t="shared" si="4"/>
        <v>-</v>
      </c>
    </row>
    <row r="306" spans="1:4">
      <c r="A306" s="25" t="str">
        <f>IF(ISBLANK(Nomen.complète!P306),"-",Nomen.complète!P306)</f>
        <v>-</v>
      </c>
      <c r="B306" s="17" t="str">
        <f>IF(ISBLANK(Nomen.complète!Q306),"-",Nomen.complète!Q306)</f>
        <v>-</v>
      </c>
      <c r="C306" s="102" t="str">
        <f>IF(ISBLANK(Nomen.complète!R306),"-",Nomen.complète!R306)</f>
        <v>-</v>
      </c>
      <c r="D306" s="46" t="str">
        <f t="shared" si="4"/>
        <v>-</v>
      </c>
    </row>
    <row r="307" spans="1:4">
      <c r="A307" s="25" t="str">
        <f>IF(ISBLANK(Nomen.complète!P307),"-",Nomen.complète!P307)</f>
        <v>-</v>
      </c>
      <c r="B307" s="17" t="str">
        <f>IF(ISBLANK(Nomen.complète!Q307),"-",Nomen.complète!Q307)</f>
        <v>-</v>
      </c>
      <c r="C307" s="102" t="str">
        <f>IF(ISBLANK(Nomen.complète!R307),"-",Nomen.complète!R307)</f>
        <v>-</v>
      </c>
      <c r="D307" s="46" t="str">
        <f t="shared" si="4"/>
        <v>-</v>
      </c>
    </row>
    <row r="308" spans="1:4">
      <c r="A308" s="25" t="str">
        <f>IF(ISBLANK(Nomen.complète!P308),"-",Nomen.complète!P308)</f>
        <v>-</v>
      </c>
      <c r="B308" s="17" t="str">
        <f>IF(ISBLANK(Nomen.complète!Q308),"-",Nomen.complète!Q308)</f>
        <v>-</v>
      </c>
      <c r="C308" s="102" t="str">
        <f>IF(ISBLANK(Nomen.complète!R308),"-",Nomen.complète!R308)</f>
        <v>-</v>
      </c>
      <c r="D308" s="46" t="str">
        <f t="shared" si="4"/>
        <v>-</v>
      </c>
    </row>
    <row r="309" spans="1:4">
      <c r="A309" s="25" t="str">
        <f>IF(ISBLANK(Nomen.complète!P309),"-",Nomen.complète!P309)</f>
        <v>-</v>
      </c>
      <c r="B309" s="17" t="str">
        <f>IF(ISBLANK(Nomen.complète!Q309),"-",Nomen.complète!Q309)</f>
        <v>-</v>
      </c>
      <c r="C309" s="102" t="str">
        <f>IF(ISBLANK(Nomen.complète!R309),"-",Nomen.complète!R309)</f>
        <v>-</v>
      </c>
      <c r="D309" s="46" t="str">
        <f t="shared" si="4"/>
        <v>-</v>
      </c>
    </row>
    <row r="310" spans="1:4">
      <c r="A310" s="25" t="str">
        <f>IF(ISBLANK(Nomen.complète!P310),"-",Nomen.complète!P310)</f>
        <v>-</v>
      </c>
      <c r="B310" s="17" t="str">
        <f>IF(ISBLANK(Nomen.complète!Q310),"-",Nomen.complète!Q310)</f>
        <v>-</v>
      </c>
      <c r="C310" s="102" t="str">
        <f>IF(ISBLANK(Nomen.complète!R310),"-",Nomen.complète!R310)</f>
        <v>-</v>
      </c>
      <c r="D310" s="46" t="str">
        <f t="shared" si="4"/>
        <v>-</v>
      </c>
    </row>
    <row r="311" spans="1:4">
      <c r="A311" s="25" t="str">
        <f>IF(ISBLANK(Nomen.complète!P311),"-",Nomen.complète!P311)</f>
        <v>-</v>
      </c>
      <c r="B311" s="17" t="str">
        <f>IF(ISBLANK(Nomen.complète!Q311),"-",Nomen.complète!Q311)</f>
        <v>-</v>
      </c>
      <c r="C311" s="102" t="str">
        <f>IF(ISBLANK(Nomen.complète!R311),"-",Nomen.complète!R311)</f>
        <v>-</v>
      </c>
      <c r="D311" s="46" t="str">
        <f t="shared" si="4"/>
        <v>-</v>
      </c>
    </row>
    <row r="312" spans="1:4">
      <c r="A312" s="25" t="str">
        <f>IF(ISBLANK(Nomen.complète!P312),"-",Nomen.complète!P312)</f>
        <v>-</v>
      </c>
      <c r="B312" s="17" t="str">
        <f>IF(ISBLANK(Nomen.complète!Q312),"-",Nomen.complète!Q312)</f>
        <v>-</v>
      </c>
      <c r="C312" s="102" t="str">
        <f>IF(ISBLANK(Nomen.complète!R312),"-",Nomen.complète!R312)</f>
        <v>-</v>
      </c>
      <c r="D312" s="46" t="str">
        <f t="shared" si="4"/>
        <v>-</v>
      </c>
    </row>
    <row r="313" spans="1:4">
      <c r="A313" s="25" t="str">
        <f>IF(ISBLANK(Nomen.complète!P313),"-",Nomen.complète!P313)</f>
        <v>-</v>
      </c>
      <c r="B313" s="17" t="str">
        <f>IF(ISBLANK(Nomen.complète!Q313),"-",Nomen.complète!Q313)</f>
        <v>-</v>
      </c>
      <c r="C313" s="102" t="str">
        <f>IF(ISBLANK(Nomen.complète!R313),"-",Nomen.complète!R313)</f>
        <v>-</v>
      </c>
      <c r="D313" s="46" t="str">
        <f t="shared" si="4"/>
        <v>-</v>
      </c>
    </row>
    <row r="314" spans="1:4">
      <c r="A314" s="25" t="str">
        <f>IF(ISBLANK(Nomen.complète!P314),"-",Nomen.complète!P314)</f>
        <v>-</v>
      </c>
      <c r="B314" s="17" t="str">
        <f>IF(ISBLANK(Nomen.complète!Q314),"-",Nomen.complète!Q314)</f>
        <v>-</v>
      </c>
      <c r="C314" s="102" t="str">
        <f>IF(ISBLANK(Nomen.complète!R314),"-",Nomen.complète!R314)</f>
        <v>-</v>
      </c>
      <c r="D314" s="46" t="str">
        <f t="shared" si="4"/>
        <v>-</v>
      </c>
    </row>
    <row r="315" spans="1:4">
      <c r="A315" s="25" t="str">
        <f>IF(ISBLANK(Nomen.complète!P315),"-",Nomen.complète!P315)</f>
        <v>-</v>
      </c>
      <c r="B315" s="17" t="str">
        <f>IF(ISBLANK(Nomen.complète!Q315),"-",Nomen.complète!Q315)</f>
        <v>-</v>
      </c>
      <c r="C315" s="102" t="str">
        <f>IF(ISBLANK(Nomen.complète!R315),"-",Nomen.complète!R315)</f>
        <v>-</v>
      </c>
      <c r="D315" s="46" t="str">
        <f t="shared" si="4"/>
        <v>-</v>
      </c>
    </row>
    <row r="316" spans="1:4">
      <c r="A316" s="25" t="str">
        <f>IF(ISBLANK(Nomen.complète!P316),"-",Nomen.complète!P316)</f>
        <v>-</v>
      </c>
      <c r="B316" s="17" t="str">
        <f>IF(ISBLANK(Nomen.complète!Q316),"-",Nomen.complète!Q316)</f>
        <v>-</v>
      </c>
      <c r="C316" s="102" t="str">
        <f>IF(ISBLANK(Nomen.complète!R316),"-",Nomen.complète!R316)</f>
        <v>-</v>
      </c>
      <c r="D316" s="46" t="str">
        <f t="shared" si="4"/>
        <v>-</v>
      </c>
    </row>
    <row r="317" spans="1:4">
      <c r="A317" s="25" t="str">
        <f>IF(ISBLANK(Nomen.complète!P317),"-",Nomen.complète!P317)</f>
        <v>-</v>
      </c>
      <c r="B317" s="17" t="str">
        <f>IF(ISBLANK(Nomen.complète!Q317),"-",Nomen.complète!Q317)</f>
        <v>-</v>
      </c>
      <c r="C317" s="102" t="str">
        <f>IF(ISBLANK(Nomen.complète!R317),"-",Nomen.complète!R317)</f>
        <v>-</v>
      </c>
      <c r="D317" s="46" t="str">
        <f t="shared" si="4"/>
        <v>-</v>
      </c>
    </row>
    <row r="318" spans="1:4">
      <c r="A318" s="25" t="str">
        <f>IF(ISBLANK(Nomen.complète!P318),"-",Nomen.complète!P318)</f>
        <v>-</v>
      </c>
      <c r="B318" s="17" t="str">
        <f>IF(ISBLANK(Nomen.complète!Q318),"-",Nomen.complète!Q318)</f>
        <v>-</v>
      </c>
      <c r="C318" s="102" t="str">
        <f>IF(ISBLANK(Nomen.complète!R318),"-",Nomen.complète!R318)</f>
        <v>-</v>
      </c>
      <c r="D318" s="46" t="str">
        <f t="shared" si="4"/>
        <v>-</v>
      </c>
    </row>
    <row r="319" spans="1:4">
      <c r="A319" s="25" t="str">
        <f>IF(ISBLANK(Nomen.complète!P319),"-",Nomen.complète!P319)</f>
        <v>-</v>
      </c>
      <c r="B319" s="17" t="str">
        <f>IF(ISBLANK(Nomen.complète!Q319),"-",Nomen.complète!Q319)</f>
        <v>-</v>
      </c>
      <c r="C319" s="102" t="str">
        <f>IF(ISBLANK(Nomen.complète!R319),"-",Nomen.complète!R319)</f>
        <v>-</v>
      </c>
      <c r="D319" s="46" t="str">
        <f t="shared" si="4"/>
        <v>-</v>
      </c>
    </row>
    <row r="320" spans="1:4">
      <c r="A320" s="25" t="str">
        <f>IF(ISBLANK(Nomen.complète!P320),"-",Nomen.complète!P320)</f>
        <v>-</v>
      </c>
      <c r="B320" s="17" t="str">
        <f>IF(ISBLANK(Nomen.complète!Q320),"-",Nomen.complète!Q320)</f>
        <v>-</v>
      </c>
      <c r="C320" s="102" t="str">
        <f>IF(ISBLANK(Nomen.complète!R320),"-",Nomen.complète!R320)</f>
        <v>-</v>
      </c>
      <c r="D320" s="46" t="str">
        <f t="shared" si="4"/>
        <v>-</v>
      </c>
    </row>
    <row r="321" spans="1:4">
      <c r="A321" s="25" t="str">
        <f>IF(ISBLANK(Nomen.complète!P321),"-",Nomen.complète!P321)</f>
        <v>-</v>
      </c>
      <c r="B321" s="17" t="str">
        <f>IF(ISBLANK(Nomen.complète!Q321),"-",Nomen.complète!Q321)</f>
        <v>-</v>
      </c>
      <c r="C321" s="102" t="str">
        <f>IF(ISBLANK(Nomen.complète!R321),"-",Nomen.complète!R321)</f>
        <v>-</v>
      </c>
      <c r="D321" s="46" t="str">
        <f t="shared" si="4"/>
        <v>-</v>
      </c>
    </row>
    <row r="322" spans="1:4">
      <c r="A322" s="25" t="str">
        <f>IF(ISBLANK(Nomen.complète!P322),"-",Nomen.complète!P322)</f>
        <v>-</v>
      </c>
      <c r="B322" s="17" t="str">
        <f>IF(ISBLANK(Nomen.complète!Q322),"-",Nomen.complète!Q322)</f>
        <v>-</v>
      </c>
      <c r="C322" s="102" t="str">
        <f>IF(ISBLANK(Nomen.complète!R322),"-",Nomen.complète!R322)</f>
        <v>-</v>
      </c>
      <c r="D322" s="46" t="str">
        <f t="shared" si="4"/>
        <v>-</v>
      </c>
    </row>
    <row r="323" spans="1:4">
      <c r="A323" s="25" t="str">
        <f>IF(ISBLANK(Nomen.complète!P323),"-",Nomen.complète!P323)</f>
        <v>-</v>
      </c>
      <c r="B323" s="17" t="str">
        <f>IF(ISBLANK(Nomen.complète!Q323),"-",Nomen.complète!Q323)</f>
        <v>-</v>
      </c>
      <c r="C323" s="102" t="str">
        <f>IF(ISBLANK(Nomen.complète!R323),"-",Nomen.complète!R323)</f>
        <v>-</v>
      </c>
      <c r="D323" s="46" t="str">
        <f t="shared" si="4"/>
        <v>-</v>
      </c>
    </row>
    <row r="324" spans="1:4">
      <c r="A324" s="25" t="str">
        <f>IF(ISBLANK(Nomen.complète!P324),"-",Nomen.complète!P324)</f>
        <v>-</v>
      </c>
      <c r="B324" s="17" t="str">
        <f>IF(ISBLANK(Nomen.complète!Q324),"-",Nomen.complète!Q324)</f>
        <v>-</v>
      </c>
      <c r="C324" s="102" t="str">
        <f>IF(ISBLANK(Nomen.complète!R324),"-",Nomen.complète!R324)</f>
        <v>-</v>
      </c>
      <c r="D324" s="46" t="str">
        <f t="shared" si="4"/>
        <v>-</v>
      </c>
    </row>
    <row r="325" spans="1:4">
      <c r="A325" s="25" t="str">
        <f>IF(ISBLANK(Nomen.complète!P325),"-",Nomen.complète!P325)</f>
        <v>-</v>
      </c>
      <c r="B325" s="17" t="str">
        <f>IF(ISBLANK(Nomen.complète!Q325),"-",Nomen.complète!Q325)</f>
        <v>-</v>
      </c>
      <c r="C325" s="102" t="str">
        <f>IF(ISBLANK(Nomen.complète!R325),"-",Nomen.complète!R325)</f>
        <v>-</v>
      </c>
      <c r="D325" s="46" t="str">
        <f t="shared" ref="D325:D388" si="5">IF(B325="-",B325,TRIM(C325)&amp; " (" &amp;B325&amp;")")</f>
        <v>-</v>
      </c>
    </row>
    <row r="326" spans="1:4">
      <c r="A326" s="25" t="str">
        <f>IF(ISBLANK(Nomen.complète!P326),"-",Nomen.complète!P326)</f>
        <v>-</v>
      </c>
      <c r="B326" s="17" t="str">
        <f>IF(ISBLANK(Nomen.complète!Q326),"-",Nomen.complète!Q326)</f>
        <v>-</v>
      </c>
      <c r="C326" s="102" t="str">
        <f>IF(ISBLANK(Nomen.complète!R326),"-",Nomen.complète!R326)</f>
        <v>-</v>
      </c>
      <c r="D326" s="46" t="str">
        <f t="shared" si="5"/>
        <v>-</v>
      </c>
    </row>
    <row r="327" spans="1:4">
      <c r="A327" s="25" t="str">
        <f>IF(ISBLANK(Nomen.complète!P327),"-",Nomen.complète!P327)</f>
        <v>-</v>
      </c>
      <c r="B327" s="17" t="str">
        <f>IF(ISBLANK(Nomen.complète!Q327),"-",Nomen.complète!Q327)</f>
        <v>-</v>
      </c>
      <c r="C327" s="102" t="str">
        <f>IF(ISBLANK(Nomen.complète!R327),"-",Nomen.complète!R327)</f>
        <v>-</v>
      </c>
      <c r="D327" s="46" t="str">
        <f t="shared" si="5"/>
        <v>-</v>
      </c>
    </row>
    <row r="328" spans="1:4">
      <c r="A328" s="25" t="str">
        <f>IF(ISBLANK(Nomen.complète!P328),"-",Nomen.complète!P328)</f>
        <v>-</v>
      </c>
      <c r="B328" s="17" t="str">
        <f>IF(ISBLANK(Nomen.complète!Q328),"-",Nomen.complète!Q328)</f>
        <v>-</v>
      </c>
      <c r="C328" s="102" t="str">
        <f>IF(ISBLANK(Nomen.complète!R328),"-",Nomen.complète!R328)</f>
        <v>-</v>
      </c>
      <c r="D328" s="46" t="str">
        <f t="shared" si="5"/>
        <v>-</v>
      </c>
    </row>
    <row r="329" spans="1:4">
      <c r="A329" s="25" t="str">
        <f>IF(ISBLANK(Nomen.complète!P329),"-",Nomen.complète!P329)</f>
        <v>-</v>
      </c>
      <c r="B329" s="17" t="str">
        <f>IF(ISBLANK(Nomen.complète!Q329),"-",Nomen.complète!Q329)</f>
        <v>-</v>
      </c>
      <c r="C329" s="102" t="str">
        <f>IF(ISBLANK(Nomen.complète!R329),"-",Nomen.complète!R329)</f>
        <v>-</v>
      </c>
      <c r="D329" s="46" t="str">
        <f t="shared" si="5"/>
        <v>-</v>
      </c>
    </row>
    <row r="330" spans="1:4">
      <c r="A330" s="25" t="str">
        <f>IF(ISBLANK(Nomen.complète!P330),"-",Nomen.complète!P330)</f>
        <v>-</v>
      </c>
      <c r="B330" s="17" t="str">
        <f>IF(ISBLANK(Nomen.complète!Q330),"-",Nomen.complète!Q330)</f>
        <v>-</v>
      </c>
      <c r="C330" s="102" t="str">
        <f>IF(ISBLANK(Nomen.complète!R330),"-",Nomen.complète!R330)</f>
        <v>-</v>
      </c>
      <c r="D330" s="46" t="str">
        <f t="shared" si="5"/>
        <v>-</v>
      </c>
    </row>
    <row r="331" spans="1:4">
      <c r="A331" s="25" t="str">
        <f>IF(ISBLANK(Nomen.complète!P331),"-",Nomen.complète!P331)</f>
        <v>-</v>
      </c>
      <c r="B331" s="17" t="str">
        <f>IF(ISBLANK(Nomen.complète!Q331),"-",Nomen.complète!Q331)</f>
        <v>-</v>
      </c>
      <c r="C331" s="102" t="str">
        <f>IF(ISBLANK(Nomen.complète!R331),"-",Nomen.complète!R331)</f>
        <v>-</v>
      </c>
      <c r="D331" s="46" t="str">
        <f t="shared" si="5"/>
        <v>-</v>
      </c>
    </row>
    <row r="332" spans="1:4">
      <c r="A332" s="25" t="str">
        <f>IF(ISBLANK(Nomen.complète!P332),"-",Nomen.complète!P332)</f>
        <v>-</v>
      </c>
      <c r="B332" s="17" t="str">
        <f>IF(ISBLANK(Nomen.complète!Q332),"-",Nomen.complète!Q332)</f>
        <v>-</v>
      </c>
      <c r="C332" s="102" t="str">
        <f>IF(ISBLANK(Nomen.complète!R332),"-",Nomen.complète!R332)</f>
        <v>-</v>
      </c>
      <c r="D332" s="46" t="str">
        <f t="shared" si="5"/>
        <v>-</v>
      </c>
    </row>
    <row r="333" spans="1:4">
      <c r="A333" s="25" t="str">
        <f>IF(ISBLANK(Nomen.complète!P333),"-",Nomen.complète!P333)</f>
        <v>-</v>
      </c>
      <c r="B333" s="17" t="str">
        <f>IF(ISBLANK(Nomen.complète!Q333),"-",Nomen.complète!Q333)</f>
        <v>-</v>
      </c>
      <c r="C333" s="102" t="str">
        <f>IF(ISBLANK(Nomen.complète!R333),"-",Nomen.complète!R333)</f>
        <v>-</v>
      </c>
      <c r="D333" s="46" t="str">
        <f t="shared" si="5"/>
        <v>-</v>
      </c>
    </row>
    <row r="334" spans="1:4">
      <c r="A334" s="25" t="str">
        <f>IF(ISBLANK(Nomen.complète!P334),"-",Nomen.complète!P334)</f>
        <v>-</v>
      </c>
      <c r="B334" s="17" t="str">
        <f>IF(ISBLANK(Nomen.complète!Q334),"-",Nomen.complète!Q334)</f>
        <v>-</v>
      </c>
      <c r="C334" s="102" t="str">
        <f>IF(ISBLANK(Nomen.complète!R334),"-",Nomen.complète!R334)</f>
        <v>-</v>
      </c>
      <c r="D334" s="46" t="str">
        <f t="shared" si="5"/>
        <v>-</v>
      </c>
    </row>
    <row r="335" spans="1:4">
      <c r="A335" s="25" t="str">
        <f>IF(ISBLANK(Nomen.complète!P335),"-",Nomen.complète!P335)</f>
        <v>-</v>
      </c>
      <c r="B335" s="17" t="str">
        <f>IF(ISBLANK(Nomen.complète!Q335),"-",Nomen.complète!Q335)</f>
        <v>-</v>
      </c>
      <c r="C335" s="102" t="str">
        <f>IF(ISBLANK(Nomen.complète!R335),"-",Nomen.complète!R335)</f>
        <v>-</v>
      </c>
      <c r="D335" s="46" t="str">
        <f t="shared" si="5"/>
        <v>-</v>
      </c>
    </row>
    <row r="336" spans="1:4">
      <c r="A336" s="25" t="str">
        <f>IF(ISBLANK(Nomen.complète!P336),"-",Nomen.complète!P336)</f>
        <v>-</v>
      </c>
      <c r="B336" s="17" t="str">
        <f>IF(ISBLANK(Nomen.complète!Q336),"-",Nomen.complète!Q336)</f>
        <v>-</v>
      </c>
      <c r="C336" s="102" t="str">
        <f>IF(ISBLANK(Nomen.complète!R336),"-",Nomen.complète!R336)</f>
        <v>-</v>
      </c>
      <c r="D336" s="46" t="str">
        <f t="shared" si="5"/>
        <v>-</v>
      </c>
    </row>
    <row r="337" spans="1:4">
      <c r="A337" s="25" t="str">
        <f>IF(ISBLANK(Nomen.complète!P337),"-",Nomen.complète!P337)</f>
        <v>-</v>
      </c>
      <c r="B337" s="17" t="str">
        <f>IF(ISBLANK(Nomen.complète!Q337),"-",Nomen.complète!Q337)</f>
        <v>-</v>
      </c>
      <c r="C337" s="102" t="str">
        <f>IF(ISBLANK(Nomen.complète!R337),"-",Nomen.complète!R337)</f>
        <v>-</v>
      </c>
      <c r="D337" s="46" t="str">
        <f t="shared" si="5"/>
        <v>-</v>
      </c>
    </row>
    <row r="338" spans="1:4">
      <c r="A338" s="25" t="str">
        <f>IF(ISBLANK(Nomen.complète!P338),"-",Nomen.complète!P338)</f>
        <v>-</v>
      </c>
      <c r="B338" s="17" t="str">
        <f>IF(ISBLANK(Nomen.complète!Q338),"-",Nomen.complète!Q338)</f>
        <v>-</v>
      </c>
      <c r="C338" s="102" t="str">
        <f>IF(ISBLANK(Nomen.complète!R338),"-",Nomen.complète!R338)</f>
        <v>-</v>
      </c>
      <c r="D338" s="46" t="str">
        <f t="shared" si="5"/>
        <v>-</v>
      </c>
    </row>
    <row r="339" spans="1:4">
      <c r="A339" s="25" t="str">
        <f>IF(ISBLANK(Nomen.complète!P339),"-",Nomen.complète!P339)</f>
        <v>-</v>
      </c>
      <c r="B339" s="17" t="str">
        <f>IF(ISBLANK(Nomen.complète!Q339),"-",Nomen.complète!Q339)</f>
        <v>-</v>
      </c>
      <c r="C339" s="102" t="str">
        <f>IF(ISBLANK(Nomen.complète!R339),"-",Nomen.complète!R339)</f>
        <v>-</v>
      </c>
      <c r="D339" s="46" t="str">
        <f t="shared" si="5"/>
        <v>-</v>
      </c>
    </row>
    <row r="340" spans="1:4">
      <c r="A340" s="25" t="str">
        <f>IF(ISBLANK(Nomen.complète!P340),"-",Nomen.complète!P340)</f>
        <v>-</v>
      </c>
      <c r="B340" s="17" t="str">
        <f>IF(ISBLANK(Nomen.complète!Q340),"-",Nomen.complète!Q340)</f>
        <v>-</v>
      </c>
      <c r="C340" s="102" t="str">
        <f>IF(ISBLANK(Nomen.complète!R340),"-",Nomen.complète!R340)</f>
        <v>-</v>
      </c>
      <c r="D340" s="46" t="str">
        <f t="shared" si="5"/>
        <v>-</v>
      </c>
    </row>
    <row r="341" spans="1:4">
      <c r="A341" s="25" t="str">
        <f>IF(ISBLANK(Nomen.complète!P341),"-",Nomen.complète!P341)</f>
        <v>-</v>
      </c>
      <c r="B341" s="17" t="str">
        <f>IF(ISBLANK(Nomen.complète!Q341),"-",Nomen.complète!Q341)</f>
        <v>-</v>
      </c>
      <c r="C341" s="102" t="str">
        <f>IF(ISBLANK(Nomen.complète!R341),"-",Nomen.complète!R341)</f>
        <v>-</v>
      </c>
      <c r="D341" s="46" t="str">
        <f t="shared" si="5"/>
        <v>-</v>
      </c>
    </row>
    <row r="342" spans="1:4">
      <c r="A342" s="25" t="str">
        <f>IF(ISBLANK(Nomen.complète!P342),"-",Nomen.complète!P342)</f>
        <v>-</v>
      </c>
      <c r="B342" s="17" t="str">
        <f>IF(ISBLANK(Nomen.complète!Q342),"-",Nomen.complète!Q342)</f>
        <v>-</v>
      </c>
      <c r="C342" s="102" t="str">
        <f>IF(ISBLANK(Nomen.complète!R342),"-",Nomen.complète!R342)</f>
        <v>-</v>
      </c>
      <c r="D342" s="46" t="str">
        <f t="shared" si="5"/>
        <v>-</v>
      </c>
    </row>
    <row r="343" spans="1:4">
      <c r="A343" s="25" t="str">
        <f>IF(ISBLANK(Nomen.complète!P343),"-",Nomen.complète!P343)</f>
        <v>-</v>
      </c>
      <c r="B343" s="17" t="str">
        <f>IF(ISBLANK(Nomen.complète!Q343),"-",Nomen.complète!Q343)</f>
        <v>-</v>
      </c>
      <c r="C343" s="102" t="str">
        <f>IF(ISBLANK(Nomen.complète!R343),"-",Nomen.complète!R343)</f>
        <v>-</v>
      </c>
      <c r="D343" s="46" t="str">
        <f t="shared" si="5"/>
        <v>-</v>
      </c>
    </row>
    <row r="344" spans="1:4">
      <c r="A344" s="25" t="str">
        <f>IF(ISBLANK(Nomen.complète!P344),"-",Nomen.complète!P344)</f>
        <v>-</v>
      </c>
      <c r="B344" s="17" t="str">
        <f>IF(ISBLANK(Nomen.complète!Q344),"-",Nomen.complète!Q344)</f>
        <v>-</v>
      </c>
      <c r="C344" s="102" t="str">
        <f>IF(ISBLANK(Nomen.complète!R344),"-",Nomen.complète!R344)</f>
        <v>-</v>
      </c>
      <c r="D344" s="46" t="str">
        <f t="shared" si="5"/>
        <v>-</v>
      </c>
    </row>
    <row r="345" spans="1:4">
      <c r="A345" s="25" t="str">
        <f>IF(ISBLANK(Nomen.complète!P345),"-",Nomen.complète!P345)</f>
        <v>-</v>
      </c>
      <c r="B345" s="17" t="str">
        <f>IF(ISBLANK(Nomen.complète!Q345),"-",Nomen.complète!Q345)</f>
        <v>-</v>
      </c>
      <c r="C345" s="102" t="str">
        <f>IF(ISBLANK(Nomen.complète!R345),"-",Nomen.complète!R345)</f>
        <v>-</v>
      </c>
      <c r="D345" s="46" t="str">
        <f t="shared" si="5"/>
        <v>-</v>
      </c>
    </row>
    <row r="346" spans="1:4">
      <c r="A346" s="25" t="str">
        <f>IF(ISBLANK(Nomen.complète!P346),"-",Nomen.complète!P346)</f>
        <v>-</v>
      </c>
      <c r="B346" s="17" t="str">
        <f>IF(ISBLANK(Nomen.complète!Q346),"-",Nomen.complète!Q346)</f>
        <v>-</v>
      </c>
      <c r="C346" s="102" t="str">
        <f>IF(ISBLANK(Nomen.complète!R346),"-",Nomen.complète!R346)</f>
        <v>-</v>
      </c>
      <c r="D346" s="46" t="str">
        <f t="shared" si="5"/>
        <v>-</v>
      </c>
    </row>
    <row r="347" spans="1:4">
      <c r="A347" s="25" t="str">
        <f>IF(ISBLANK(Nomen.complète!P347),"-",Nomen.complète!P347)</f>
        <v>-</v>
      </c>
      <c r="B347" s="17" t="str">
        <f>IF(ISBLANK(Nomen.complète!Q347),"-",Nomen.complète!Q347)</f>
        <v>-</v>
      </c>
      <c r="C347" s="102" t="str">
        <f>IF(ISBLANK(Nomen.complète!R347),"-",Nomen.complète!R347)</f>
        <v>-</v>
      </c>
      <c r="D347" s="46" t="str">
        <f t="shared" si="5"/>
        <v>-</v>
      </c>
    </row>
    <row r="348" spans="1:4">
      <c r="A348" s="25" t="str">
        <f>IF(ISBLANK(Nomen.complète!P348),"-",Nomen.complète!P348)</f>
        <v>-</v>
      </c>
      <c r="B348" s="17" t="str">
        <f>IF(ISBLANK(Nomen.complète!Q348),"-",Nomen.complète!Q348)</f>
        <v>-</v>
      </c>
      <c r="C348" s="102" t="str">
        <f>IF(ISBLANK(Nomen.complète!R348),"-",Nomen.complète!R348)</f>
        <v>-</v>
      </c>
      <c r="D348" s="46" t="str">
        <f t="shared" si="5"/>
        <v>-</v>
      </c>
    </row>
    <row r="349" spans="1:4">
      <c r="A349" s="25" t="str">
        <f>IF(ISBLANK(Nomen.complète!P349),"-",Nomen.complète!P349)</f>
        <v>-</v>
      </c>
      <c r="B349" s="17" t="str">
        <f>IF(ISBLANK(Nomen.complète!Q349),"-",Nomen.complète!Q349)</f>
        <v>-</v>
      </c>
      <c r="C349" s="102" t="str">
        <f>IF(ISBLANK(Nomen.complète!R349),"-",Nomen.complète!R349)</f>
        <v>-</v>
      </c>
      <c r="D349" s="46" t="str">
        <f t="shared" si="5"/>
        <v>-</v>
      </c>
    </row>
    <row r="350" spans="1:4">
      <c r="A350" s="25" t="str">
        <f>IF(ISBLANK(Nomen.complète!P350),"-",Nomen.complète!P350)</f>
        <v>-</v>
      </c>
      <c r="B350" s="17" t="str">
        <f>IF(ISBLANK(Nomen.complète!Q350),"-",Nomen.complète!Q350)</f>
        <v>-</v>
      </c>
      <c r="C350" s="102" t="str">
        <f>IF(ISBLANK(Nomen.complète!R350),"-",Nomen.complète!R350)</f>
        <v>-</v>
      </c>
      <c r="D350" s="46" t="str">
        <f t="shared" si="5"/>
        <v>-</v>
      </c>
    </row>
    <row r="351" spans="1:4">
      <c r="A351" s="25" t="str">
        <f>IF(ISBLANK(Nomen.complète!P351),"-",Nomen.complète!P351)</f>
        <v>-</v>
      </c>
      <c r="B351" s="17" t="str">
        <f>IF(ISBLANK(Nomen.complète!Q351),"-",Nomen.complète!Q351)</f>
        <v>-</v>
      </c>
      <c r="C351" s="102" t="str">
        <f>IF(ISBLANK(Nomen.complète!R351),"-",Nomen.complète!R351)</f>
        <v>-</v>
      </c>
      <c r="D351" s="46" t="str">
        <f t="shared" si="5"/>
        <v>-</v>
      </c>
    </row>
    <row r="352" spans="1:4">
      <c r="A352" s="25" t="str">
        <f>IF(ISBLANK(Nomen.complète!P352),"-",Nomen.complète!P352)</f>
        <v>-</v>
      </c>
      <c r="B352" s="17" t="str">
        <f>IF(ISBLANK(Nomen.complète!Q352),"-",Nomen.complète!Q352)</f>
        <v>-</v>
      </c>
      <c r="C352" s="102" t="str">
        <f>IF(ISBLANK(Nomen.complète!R352),"-",Nomen.complète!R352)</f>
        <v>-</v>
      </c>
      <c r="D352" s="46" t="str">
        <f t="shared" si="5"/>
        <v>-</v>
      </c>
    </row>
    <row r="353" spans="1:4">
      <c r="A353" s="25" t="str">
        <f>IF(ISBLANK(Nomen.complète!P353),"-",Nomen.complète!P353)</f>
        <v>-</v>
      </c>
      <c r="B353" s="17" t="str">
        <f>IF(ISBLANK(Nomen.complète!Q353),"-",Nomen.complète!Q353)</f>
        <v>-</v>
      </c>
      <c r="C353" s="102" t="str">
        <f>IF(ISBLANK(Nomen.complète!R353),"-",Nomen.complète!R353)</f>
        <v>-</v>
      </c>
      <c r="D353" s="46" t="str">
        <f t="shared" si="5"/>
        <v>-</v>
      </c>
    </row>
    <row r="354" spans="1:4">
      <c r="A354" s="25" t="str">
        <f>IF(ISBLANK(Nomen.complète!P354),"-",Nomen.complète!P354)</f>
        <v>-</v>
      </c>
      <c r="B354" s="17" t="str">
        <f>IF(ISBLANK(Nomen.complète!Q354),"-",Nomen.complète!Q354)</f>
        <v>-</v>
      </c>
      <c r="C354" s="102" t="str">
        <f>IF(ISBLANK(Nomen.complète!R354),"-",Nomen.complète!R354)</f>
        <v>-</v>
      </c>
      <c r="D354" s="46" t="str">
        <f t="shared" si="5"/>
        <v>-</v>
      </c>
    </row>
    <row r="355" spans="1:4">
      <c r="A355" s="25" t="str">
        <f>IF(ISBLANK(Nomen.complète!P355),"-",Nomen.complète!P355)</f>
        <v>-</v>
      </c>
      <c r="B355" s="17" t="str">
        <f>IF(ISBLANK(Nomen.complète!Q355),"-",Nomen.complète!Q355)</f>
        <v>-</v>
      </c>
      <c r="C355" s="102" t="str">
        <f>IF(ISBLANK(Nomen.complète!R355),"-",Nomen.complète!R355)</f>
        <v>-</v>
      </c>
      <c r="D355" s="46" t="str">
        <f t="shared" si="5"/>
        <v>-</v>
      </c>
    </row>
    <row r="356" spans="1:4">
      <c r="A356" s="25" t="str">
        <f>IF(ISBLANK(Nomen.complète!P356),"-",Nomen.complète!P356)</f>
        <v>-</v>
      </c>
      <c r="B356" s="17" t="str">
        <f>IF(ISBLANK(Nomen.complète!Q356),"-",Nomen.complète!Q356)</f>
        <v>-</v>
      </c>
      <c r="C356" s="102" t="str">
        <f>IF(ISBLANK(Nomen.complète!R356),"-",Nomen.complète!R356)</f>
        <v>-</v>
      </c>
      <c r="D356" s="46" t="str">
        <f t="shared" si="5"/>
        <v>-</v>
      </c>
    </row>
    <row r="357" spans="1:4">
      <c r="A357" s="25" t="str">
        <f>IF(ISBLANK(Nomen.complète!P357),"-",Nomen.complète!P357)</f>
        <v>-</v>
      </c>
      <c r="B357" s="17" t="str">
        <f>IF(ISBLANK(Nomen.complète!Q357),"-",Nomen.complète!Q357)</f>
        <v>-</v>
      </c>
      <c r="C357" s="102" t="str">
        <f>IF(ISBLANK(Nomen.complète!R357),"-",Nomen.complète!R357)</f>
        <v>-</v>
      </c>
      <c r="D357" s="46" t="str">
        <f t="shared" si="5"/>
        <v>-</v>
      </c>
    </row>
    <row r="358" spans="1:4">
      <c r="A358" s="25" t="str">
        <f>IF(ISBLANK(Nomen.complète!P358),"-",Nomen.complète!P358)</f>
        <v>-</v>
      </c>
      <c r="B358" s="17" t="str">
        <f>IF(ISBLANK(Nomen.complète!Q358),"-",Nomen.complète!Q358)</f>
        <v>-</v>
      </c>
      <c r="C358" s="102" t="str">
        <f>IF(ISBLANK(Nomen.complète!R358),"-",Nomen.complète!R358)</f>
        <v>-</v>
      </c>
      <c r="D358" s="46" t="str">
        <f t="shared" si="5"/>
        <v>-</v>
      </c>
    </row>
    <row r="359" spans="1:4">
      <c r="A359" s="25" t="str">
        <f>IF(ISBLANK(Nomen.complète!P359),"-",Nomen.complète!P359)</f>
        <v>-</v>
      </c>
      <c r="B359" s="17" t="str">
        <f>IF(ISBLANK(Nomen.complète!Q359),"-",Nomen.complète!Q359)</f>
        <v>-</v>
      </c>
      <c r="C359" s="102" t="str">
        <f>IF(ISBLANK(Nomen.complète!R359),"-",Nomen.complète!R359)</f>
        <v>-</v>
      </c>
      <c r="D359" s="46" t="str">
        <f t="shared" si="5"/>
        <v>-</v>
      </c>
    </row>
    <row r="360" spans="1:4">
      <c r="A360" s="25" t="str">
        <f>IF(ISBLANK(Nomen.complète!P360),"-",Nomen.complète!P360)</f>
        <v>-</v>
      </c>
      <c r="B360" s="17" t="str">
        <f>IF(ISBLANK(Nomen.complète!Q360),"-",Nomen.complète!Q360)</f>
        <v>-</v>
      </c>
      <c r="C360" s="102" t="str">
        <f>IF(ISBLANK(Nomen.complète!R360),"-",Nomen.complète!R360)</f>
        <v>-</v>
      </c>
      <c r="D360" s="46" t="str">
        <f t="shared" si="5"/>
        <v>-</v>
      </c>
    </row>
    <row r="361" spans="1:4">
      <c r="A361" s="25" t="str">
        <f>IF(ISBLANK(Nomen.complète!P361),"-",Nomen.complète!P361)</f>
        <v>-</v>
      </c>
      <c r="B361" s="17" t="str">
        <f>IF(ISBLANK(Nomen.complète!Q361),"-",Nomen.complète!Q361)</f>
        <v>-</v>
      </c>
      <c r="C361" s="102" t="str">
        <f>IF(ISBLANK(Nomen.complète!R361),"-",Nomen.complète!R361)</f>
        <v>-</v>
      </c>
      <c r="D361" s="46" t="str">
        <f t="shared" si="5"/>
        <v>-</v>
      </c>
    </row>
    <row r="362" spans="1:4">
      <c r="A362" s="25" t="str">
        <f>IF(ISBLANK(Nomen.complète!P362),"-",Nomen.complète!P362)</f>
        <v>-</v>
      </c>
      <c r="B362" s="17" t="str">
        <f>IF(ISBLANK(Nomen.complète!Q362),"-",Nomen.complète!Q362)</f>
        <v>-</v>
      </c>
      <c r="C362" s="102" t="str">
        <f>IF(ISBLANK(Nomen.complète!R362),"-",Nomen.complète!R362)</f>
        <v>-</v>
      </c>
      <c r="D362" s="46" t="str">
        <f t="shared" si="5"/>
        <v>-</v>
      </c>
    </row>
    <row r="363" spans="1:4">
      <c r="A363" s="25" t="str">
        <f>IF(ISBLANK(Nomen.complète!P363),"-",Nomen.complète!P363)</f>
        <v>-</v>
      </c>
      <c r="B363" s="17" t="str">
        <f>IF(ISBLANK(Nomen.complète!Q363),"-",Nomen.complète!Q363)</f>
        <v>-</v>
      </c>
      <c r="C363" s="102" t="str">
        <f>IF(ISBLANK(Nomen.complète!R363),"-",Nomen.complète!R363)</f>
        <v>-</v>
      </c>
      <c r="D363" s="46" t="str">
        <f t="shared" si="5"/>
        <v>-</v>
      </c>
    </row>
    <row r="364" spans="1:4">
      <c r="A364" s="25" t="str">
        <f>IF(ISBLANK(Nomen.complète!P364),"-",Nomen.complète!P364)</f>
        <v>-</v>
      </c>
      <c r="B364" s="17" t="str">
        <f>IF(ISBLANK(Nomen.complète!Q364),"-",Nomen.complète!Q364)</f>
        <v>-</v>
      </c>
      <c r="C364" s="102" t="str">
        <f>IF(ISBLANK(Nomen.complète!R364),"-",Nomen.complète!R364)</f>
        <v>-</v>
      </c>
      <c r="D364" s="46" t="str">
        <f t="shared" si="5"/>
        <v>-</v>
      </c>
    </row>
    <row r="365" spans="1:4">
      <c r="A365" s="25" t="str">
        <f>IF(ISBLANK(Nomen.complète!P365),"-",Nomen.complète!P365)</f>
        <v>-</v>
      </c>
      <c r="B365" s="17" t="str">
        <f>IF(ISBLANK(Nomen.complète!Q365),"-",Nomen.complète!Q365)</f>
        <v>-</v>
      </c>
      <c r="C365" s="102" t="str">
        <f>IF(ISBLANK(Nomen.complète!R365),"-",Nomen.complète!R365)</f>
        <v>-</v>
      </c>
      <c r="D365" s="46" t="str">
        <f t="shared" si="5"/>
        <v>-</v>
      </c>
    </row>
    <row r="366" spans="1:4">
      <c r="A366" s="25" t="str">
        <f>IF(ISBLANK(Nomen.complète!P366),"-",Nomen.complète!P366)</f>
        <v>-</v>
      </c>
      <c r="B366" s="17" t="str">
        <f>IF(ISBLANK(Nomen.complète!Q366),"-",Nomen.complète!Q366)</f>
        <v>-</v>
      </c>
      <c r="C366" s="102" t="str">
        <f>IF(ISBLANK(Nomen.complète!R366),"-",Nomen.complète!R366)</f>
        <v>-</v>
      </c>
      <c r="D366" s="46" t="str">
        <f t="shared" si="5"/>
        <v>-</v>
      </c>
    </row>
    <row r="367" spans="1:4">
      <c r="A367" s="25" t="str">
        <f>IF(ISBLANK(Nomen.complète!P367),"-",Nomen.complète!P367)</f>
        <v>-</v>
      </c>
      <c r="B367" s="17" t="str">
        <f>IF(ISBLANK(Nomen.complète!Q367),"-",Nomen.complète!Q367)</f>
        <v>-</v>
      </c>
      <c r="C367" s="102" t="str">
        <f>IF(ISBLANK(Nomen.complète!R367),"-",Nomen.complète!R367)</f>
        <v>-</v>
      </c>
      <c r="D367" s="46" t="str">
        <f t="shared" si="5"/>
        <v>-</v>
      </c>
    </row>
    <row r="368" spans="1:4">
      <c r="A368" s="25" t="str">
        <f>IF(ISBLANK(Nomen.complète!P368),"-",Nomen.complète!P368)</f>
        <v>-</v>
      </c>
      <c r="B368" s="17" t="str">
        <f>IF(ISBLANK(Nomen.complète!Q368),"-",Nomen.complète!Q368)</f>
        <v>-</v>
      </c>
      <c r="C368" s="102" t="str">
        <f>IF(ISBLANK(Nomen.complète!R368),"-",Nomen.complète!R368)</f>
        <v>-</v>
      </c>
      <c r="D368" s="46" t="str">
        <f t="shared" si="5"/>
        <v>-</v>
      </c>
    </row>
    <row r="369" spans="1:4">
      <c r="A369" s="25" t="str">
        <f>IF(ISBLANK(Nomen.complète!P369),"-",Nomen.complète!P369)</f>
        <v>-</v>
      </c>
      <c r="B369" s="17" t="str">
        <f>IF(ISBLANK(Nomen.complète!Q369),"-",Nomen.complète!Q369)</f>
        <v>-</v>
      </c>
      <c r="C369" s="102" t="str">
        <f>IF(ISBLANK(Nomen.complète!R369),"-",Nomen.complète!R369)</f>
        <v>-</v>
      </c>
      <c r="D369" s="46" t="str">
        <f t="shared" si="5"/>
        <v>-</v>
      </c>
    </row>
    <row r="370" spans="1:4">
      <c r="A370" s="25" t="str">
        <f>IF(ISBLANK(Nomen.complète!P370),"-",Nomen.complète!P370)</f>
        <v>-</v>
      </c>
      <c r="B370" s="17" t="str">
        <f>IF(ISBLANK(Nomen.complète!Q370),"-",Nomen.complète!Q370)</f>
        <v>-</v>
      </c>
      <c r="C370" s="102" t="str">
        <f>IF(ISBLANK(Nomen.complète!R370),"-",Nomen.complète!R370)</f>
        <v>-</v>
      </c>
      <c r="D370" s="46" t="str">
        <f t="shared" si="5"/>
        <v>-</v>
      </c>
    </row>
    <row r="371" spans="1:4">
      <c r="A371" s="25" t="str">
        <f>IF(ISBLANK(Nomen.complète!P371),"-",Nomen.complète!P371)</f>
        <v>-</v>
      </c>
      <c r="B371" s="17" t="str">
        <f>IF(ISBLANK(Nomen.complète!Q371),"-",Nomen.complète!Q371)</f>
        <v>-</v>
      </c>
      <c r="C371" s="102" t="str">
        <f>IF(ISBLANK(Nomen.complète!R371),"-",Nomen.complète!R371)</f>
        <v>-</v>
      </c>
      <c r="D371" s="46" t="str">
        <f t="shared" si="5"/>
        <v>-</v>
      </c>
    </row>
    <row r="372" spans="1:4">
      <c r="A372" s="25" t="str">
        <f>IF(ISBLANK(Nomen.complète!P372),"-",Nomen.complète!P372)</f>
        <v>-</v>
      </c>
      <c r="B372" s="17" t="str">
        <f>IF(ISBLANK(Nomen.complète!Q372),"-",Nomen.complète!Q372)</f>
        <v>-</v>
      </c>
      <c r="C372" s="102" t="str">
        <f>IF(ISBLANK(Nomen.complète!R372),"-",Nomen.complète!R372)</f>
        <v>-</v>
      </c>
      <c r="D372" s="46" t="str">
        <f t="shared" si="5"/>
        <v>-</v>
      </c>
    </row>
    <row r="373" spans="1:4">
      <c r="A373" s="25" t="str">
        <f>IF(ISBLANK(Nomen.complète!P373),"-",Nomen.complète!P373)</f>
        <v>-</v>
      </c>
      <c r="B373" s="17" t="str">
        <f>IF(ISBLANK(Nomen.complète!Q373),"-",Nomen.complète!Q373)</f>
        <v>-</v>
      </c>
      <c r="C373" s="102" t="str">
        <f>IF(ISBLANK(Nomen.complète!R373),"-",Nomen.complète!R373)</f>
        <v>-</v>
      </c>
      <c r="D373" s="46" t="str">
        <f t="shared" si="5"/>
        <v>-</v>
      </c>
    </row>
    <row r="374" spans="1:4">
      <c r="A374" s="25" t="str">
        <f>IF(ISBLANK(Nomen.complète!P374),"-",Nomen.complète!P374)</f>
        <v>-</v>
      </c>
      <c r="B374" s="17" t="str">
        <f>IF(ISBLANK(Nomen.complète!Q374),"-",Nomen.complète!Q374)</f>
        <v>-</v>
      </c>
      <c r="C374" s="102" t="str">
        <f>IF(ISBLANK(Nomen.complète!R374),"-",Nomen.complète!R374)</f>
        <v>-</v>
      </c>
      <c r="D374" s="46" t="str">
        <f t="shared" si="5"/>
        <v>-</v>
      </c>
    </row>
    <row r="375" spans="1:4">
      <c r="A375" s="25" t="str">
        <f>IF(ISBLANK(Nomen.complète!P375),"-",Nomen.complète!P375)</f>
        <v>-</v>
      </c>
      <c r="B375" s="17" t="str">
        <f>IF(ISBLANK(Nomen.complète!Q375),"-",Nomen.complète!Q375)</f>
        <v>-</v>
      </c>
      <c r="C375" s="102" t="str">
        <f>IF(ISBLANK(Nomen.complète!R375),"-",Nomen.complète!R375)</f>
        <v>-</v>
      </c>
      <c r="D375" s="46" t="str">
        <f t="shared" si="5"/>
        <v>-</v>
      </c>
    </row>
    <row r="376" spans="1:4">
      <c r="A376" s="25" t="str">
        <f>IF(ISBLANK(Nomen.complète!P376),"-",Nomen.complète!P376)</f>
        <v>-</v>
      </c>
      <c r="B376" s="17" t="str">
        <f>IF(ISBLANK(Nomen.complète!Q376),"-",Nomen.complète!Q376)</f>
        <v>-</v>
      </c>
      <c r="C376" s="102" t="str">
        <f>IF(ISBLANK(Nomen.complète!R376),"-",Nomen.complète!R376)</f>
        <v>-</v>
      </c>
      <c r="D376" s="46" t="str">
        <f t="shared" si="5"/>
        <v>-</v>
      </c>
    </row>
    <row r="377" spans="1:4">
      <c r="A377" s="25" t="str">
        <f>IF(ISBLANK(Nomen.complète!P377),"-",Nomen.complète!P377)</f>
        <v>-</v>
      </c>
      <c r="B377" s="17" t="str">
        <f>IF(ISBLANK(Nomen.complète!Q377),"-",Nomen.complète!Q377)</f>
        <v>-</v>
      </c>
      <c r="C377" s="102" t="str">
        <f>IF(ISBLANK(Nomen.complète!R377),"-",Nomen.complète!R377)</f>
        <v>-</v>
      </c>
      <c r="D377" s="46" t="str">
        <f t="shared" si="5"/>
        <v>-</v>
      </c>
    </row>
    <row r="378" spans="1:4">
      <c r="A378" s="25" t="str">
        <f>IF(ISBLANK(Nomen.complète!P378),"-",Nomen.complète!P378)</f>
        <v>-</v>
      </c>
      <c r="B378" s="17" t="str">
        <f>IF(ISBLANK(Nomen.complète!Q378),"-",Nomen.complète!Q378)</f>
        <v>-</v>
      </c>
      <c r="C378" s="102" t="str">
        <f>IF(ISBLANK(Nomen.complète!R378),"-",Nomen.complète!R378)</f>
        <v>-</v>
      </c>
      <c r="D378" s="46" t="str">
        <f t="shared" si="5"/>
        <v>-</v>
      </c>
    </row>
    <row r="379" spans="1:4">
      <c r="A379" s="25" t="str">
        <f>IF(ISBLANK(Nomen.complète!P379),"-",Nomen.complète!P379)</f>
        <v>-</v>
      </c>
      <c r="B379" s="17" t="str">
        <f>IF(ISBLANK(Nomen.complète!Q379),"-",Nomen.complète!Q379)</f>
        <v>-</v>
      </c>
      <c r="C379" s="102" t="str">
        <f>IF(ISBLANK(Nomen.complète!R379),"-",Nomen.complète!R379)</f>
        <v>-</v>
      </c>
      <c r="D379" s="46" t="str">
        <f t="shared" si="5"/>
        <v>-</v>
      </c>
    </row>
    <row r="380" spans="1:4">
      <c r="A380" s="25" t="str">
        <f>IF(ISBLANK(Nomen.complète!P380),"-",Nomen.complète!P380)</f>
        <v>-</v>
      </c>
      <c r="B380" s="17" t="str">
        <f>IF(ISBLANK(Nomen.complète!Q380),"-",Nomen.complète!Q380)</f>
        <v>-</v>
      </c>
      <c r="C380" s="102" t="str">
        <f>IF(ISBLANK(Nomen.complète!R380),"-",Nomen.complète!R380)</f>
        <v>-</v>
      </c>
      <c r="D380" s="46" t="str">
        <f t="shared" si="5"/>
        <v>-</v>
      </c>
    </row>
    <row r="381" spans="1:4">
      <c r="A381" s="25" t="str">
        <f>IF(ISBLANK(Nomen.complète!P381),"-",Nomen.complète!P381)</f>
        <v>-</v>
      </c>
      <c r="B381" s="17" t="str">
        <f>IF(ISBLANK(Nomen.complète!Q381),"-",Nomen.complète!Q381)</f>
        <v>-</v>
      </c>
      <c r="C381" s="102" t="str">
        <f>IF(ISBLANK(Nomen.complète!R381),"-",Nomen.complète!R381)</f>
        <v>-</v>
      </c>
      <c r="D381" s="46" t="str">
        <f t="shared" si="5"/>
        <v>-</v>
      </c>
    </row>
    <row r="382" spans="1:4">
      <c r="A382" s="25" t="str">
        <f>IF(ISBLANK(Nomen.complète!P382),"-",Nomen.complète!P382)</f>
        <v>-</v>
      </c>
      <c r="B382" s="17" t="str">
        <f>IF(ISBLANK(Nomen.complète!Q382),"-",Nomen.complète!Q382)</f>
        <v>-</v>
      </c>
      <c r="C382" s="102" t="str">
        <f>IF(ISBLANK(Nomen.complète!R382),"-",Nomen.complète!R382)</f>
        <v>-</v>
      </c>
      <c r="D382" s="46" t="str">
        <f t="shared" si="5"/>
        <v>-</v>
      </c>
    </row>
    <row r="383" spans="1:4">
      <c r="A383" s="25" t="str">
        <f>IF(ISBLANK(Nomen.complète!P383),"-",Nomen.complète!P383)</f>
        <v>-</v>
      </c>
      <c r="B383" s="17" t="str">
        <f>IF(ISBLANK(Nomen.complète!Q383),"-",Nomen.complète!Q383)</f>
        <v>-</v>
      </c>
      <c r="C383" s="102" t="str">
        <f>IF(ISBLANK(Nomen.complète!R383),"-",Nomen.complète!R383)</f>
        <v>-</v>
      </c>
      <c r="D383" s="46" t="str">
        <f t="shared" si="5"/>
        <v>-</v>
      </c>
    </row>
    <row r="384" spans="1:4">
      <c r="A384" s="25" t="str">
        <f>IF(ISBLANK(Nomen.complète!P384),"-",Nomen.complète!P384)</f>
        <v>-</v>
      </c>
      <c r="B384" s="17" t="str">
        <f>IF(ISBLANK(Nomen.complète!Q384),"-",Nomen.complète!Q384)</f>
        <v>-</v>
      </c>
      <c r="C384" s="102" t="str">
        <f>IF(ISBLANK(Nomen.complète!R384),"-",Nomen.complète!R384)</f>
        <v>-</v>
      </c>
      <c r="D384" s="46" t="str">
        <f t="shared" si="5"/>
        <v>-</v>
      </c>
    </row>
    <row r="385" spans="1:4">
      <c r="A385" s="25" t="str">
        <f>IF(ISBLANK(Nomen.complète!P385),"-",Nomen.complète!P385)</f>
        <v>-</v>
      </c>
      <c r="B385" s="17" t="str">
        <f>IF(ISBLANK(Nomen.complète!Q385),"-",Nomen.complète!Q385)</f>
        <v>-</v>
      </c>
      <c r="C385" s="102" t="str">
        <f>IF(ISBLANK(Nomen.complète!R385),"-",Nomen.complète!R385)</f>
        <v>-</v>
      </c>
      <c r="D385" s="46" t="str">
        <f t="shared" si="5"/>
        <v>-</v>
      </c>
    </row>
    <row r="386" spans="1:4">
      <c r="A386" s="25" t="str">
        <f>IF(ISBLANK(Nomen.complète!P386),"-",Nomen.complète!P386)</f>
        <v>-</v>
      </c>
      <c r="B386" s="17" t="str">
        <f>IF(ISBLANK(Nomen.complète!Q386),"-",Nomen.complète!Q386)</f>
        <v>-</v>
      </c>
      <c r="C386" s="102" t="str">
        <f>IF(ISBLANK(Nomen.complète!R386),"-",Nomen.complète!R386)</f>
        <v>-</v>
      </c>
      <c r="D386" s="46" t="str">
        <f t="shared" si="5"/>
        <v>-</v>
      </c>
    </row>
    <row r="387" spans="1:4">
      <c r="A387" s="25" t="str">
        <f>IF(ISBLANK(Nomen.complète!P387),"-",Nomen.complète!P387)</f>
        <v>-</v>
      </c>
      <c r="B387" s="17" t="str">
        <f>IF(ISBLANK(Nomen.complète!Q387),"-",Nomen.complète!Q387)</f>
        <v>-</v>
      </c>
      <c r="C387" s="102" t="str">
        <f>IF(ISBLANK(Nomen.complète!R387),"-",Nomen.complète!R387)</f>
        <v>-</v>
      </c>
      <c r="D387" s="46" t="str">
        <f t="shared" si="5"/>
        <v>-</v>
      </c>
    </row>
    <row r="388" spans="1:4">
      <c r="A388" s="25" t="str">
        <f>IF(ISBLANK(Nomen.complète!P388),"-",Nomen.complète!P388)</f>
        <v>-</v>
      </c>
      <c r="B388" s="17" t="str">
        <f>IF(ISBLANK(Nomen.complète!Q388),"-",Nomen.complète!Q388)</f>
        <v>-</v>
      </c>
      <c r="C388" s="102" t="str">
        <f>IF(ISBLANK(Nomen.complète!R388),"-",Nomen.complète!R388)</f>
        <v>-</v>
      </c>
      <c r="D388" s="46" t="str">
        <f t="shared" si="5"/>
        <v>-</v>
      </c>
    </row>
    <row r="389" spans="1:4">
      <c r="A389" s="25" t="str">
        <f>IF(ISBLANK(Nomen.complète!P389),"-",Nomen.complète!P389)</f>
        <v>-</v>
      </c>
      <c r="B389" s="17" t="str">
        <f>IF(ISBLANK(Nomen.complète!Q389),"-",Nomen.complète!Q389)</f>
        <v>-</v>
      </c>
      <c r="C389" s="102" t="str">
        <f>IF(ISBLANK(Nomen.complète!R389),"-",Nomen.complète!R389)</f>
        <v>-</v>
      </c>
      <c r="D389" s="46" t="str">
        <f t="shared" ref="D389:D452" si="6">IF(B389="-",B389,TRIM(C389)&amp; " (" &amp;B389&amp;")")</f>
        <v>-</v>
      </c>
    </row>
    <row r="390" spans="1:4">
      <c r="A390" s="25" t="str">
        <f>IF(ISBLANK(Nomen.complète!P390),"-",Nomen.complète!P390)</f>
        <v>-</v>
      </c>
      <c r="B390" s="17" t="str">
        <f>IF(ISBLANK(Nomen.complète!Q390),"-",Nomen.complète!Q390)</f>
        <v>-</v>
      </c>
      <c r="C390" s="102" t="str">
        <f>IF(ISBLANK(Nomen.complète!R390),"-",Nomen.complète!R390)</f>
        <v>-</v>
      </c>
      <c r="D390" s="46" t="str">
        <f t="shared" si="6"/>
        <v>-</v>
      </c>
    </row>
    <row r="391" spans="1:4">
      <c r="A391" s="25" t="str">
        <f>IF(ISBLANK(Nomen.complète!P391),"-",Nomen.complète!P391)</f>
        <v>-</v>
      </c>
      <c r="B391" s="17" t="str">
        <f>IF(ISBLANK(Nomen.complète!Q391),"-",Nomen.complète!Q391)</f>
        <v>-</v>
      </c>
      <c r="C391" s="102" t="str">
        <f>IF(ISBLANK(Nomen.complète!R391),"-",Nomen.complète!R391)</f>
        <v>-</v>
      </c>
      <c r="D391" s="46" t="str">
        <f t="shared" si="6"/>
        <v>-</v>
      </c>
    </row>
    <row r="392" spans="1:4">
      <c r="A392" s="25" t="str">
        <f>IF(ISBLANK(Nomen.complète!P392),"-",Nomen.complète!P392)</f>
        <v>-</v>
      </c>
      <c r="B392" s="17" t="str">
        <f>IF(ISBLANK(Nomen.complète!Q392),"-",Nomen.complète!Q392)</f>
        <v>-</v>
      </c>
      <c r="C392" s="102" t="str">
        <f>IF(ISBLANK(Nomen.complète!R392),"-",Nomen.complète!R392)</f>
        <v>-</v>
      </c>
      <c r="D392" s="46" t="str">
        <f t="shared" si="6"/>
        <v>-</v>
      </c>
    </row>
    <row r="393" spans="1:4">
      <c r="A393" s="25" t="str">
        <f>IF(ISBLANK(Nomen.complète!P393),"-",Nomen.complète!P393)</f>
        <v>-</v>
      </c>
      <c r="B393" s="17" t="str">
        <f>IF(ISBLANK(Nomen.complète!Q393),"-",Nomen.complète!Q393)</f>
        <v>-</v>
      </c>
      <c r="C393" s="102" t="str">
        <f>IF(ISBLANK(Nomen.complète!R393),"-",Nomen.complète!R393)</f>
        <v>-</v>
      </c>
      <c r="D393" s="46" t="str">
        <f t="shared" si="6"/>
        <v>-</v>
      </c>
    </row>
    <row r="394" spans="1:4">
      <c r="A394" s="25" t="str">
        <f>IF(ISBLANK(Nomen.complète!P394),"-",Nomen.complète!P394)</f>
        <v>-</v>
      </c>
      <c r="B394" s="17" t="str">
        <f>IF(ISBLANK(Nomen.complète!Q394),"-",Nomen.complète!Q394)</f>
        <v>-</v>
      </c>
      <c r="C394" s="102" t="str">
        <f>IF(ISBLANK(Nomen.complète!R394),"-",Nomen.complète!R394)</f>
        <v>-</v>
      </c>
      <c r="D394" s="46" t="str">
        <f t="shared" si="6"/>
        <v>-</v>
      </c>
    </row>
    <row r="395" spans="1:4">
      <c r="A395" s="25" t="str">
        <f>IF(ISBLANK(Nomen.complète!P395),"-",Nomen.complète!P395)</f>
        <v>-</v>
      </c>
      <c r="B395" s="17" t="str">
        <f>IF(ISBLANK(Nomen.complète!Q395),"-",Nomen.complète!Q395)</f>
        <v>-</v>
      </c>
      <c r="C395" s="102" t="str">
        <f>IF(ISBLANK(Nomen.complète!R395),"-",Nomen.complète!R395)</f>
        <v>-</v>
      </c>
      <c r="D395" s="46" t="str">
        <f t="shared" si="6"/>
        <v>-</v>
      </c>
    </row>
    <row r="396" spans="1:4">
      <c r="A396" s="25" t="str">
        <f>IF(ISBLANK(Nomen.complète!P396),"-",Nomen.complète!P396)</f>
        <v>-</v>
      </c>
      <c r="B396" s="17" t="str">
        <f>IF(ISBLANK(Nomen.complète!Q396),"-",Nomen.complète!Q396)</f>
        <v>-</v>
      </c>
      <c r="C396" s="102" t="str">
        <f>IF(ISBLANK(Nomen.complète!R396),"-",Nomen.complète!R396)</f>
        <v>-</v>
      </c>
      <c r="D396" s="46" t="str">
        <f t="shared" si="6"/>
        <v>-</v>
      </c>
    </row>
    <row r="397" spans="1:4">
      <c r="A397" s="25" t="str">
        <f>IF(ISBLANK(Nomen.complète!P397),"-",Nomen.complète!P397)</f>
        <v>-</v>
      </c>
      <c r="B397" s="17" t="str">
        <f>IF(ISBLANK(Nomen.complète!Q397),"-",Nomen.complète!Q397)</f>
        <v>-</v>
      </c>
      <c r="C397" s="102" t="str">
        <f>IF(ISBLANK(Nomen.complète!R397),"-",Nomen.complète!R397)</f>
        <v>-</v>
      </c>
      <c r="D397" s="46" t="str">
        <f t="shared" si="6"/>
        <v>-</v>
      </c>
    </row>
    <row r="398" spans="1:4">
      <c r="A398" s="25" t="str">
        <f>IF(ISBLANK(Nomen.complète!P398),"-",Nomen.complète!P398)</f>
        <v>-</v>
      </c>
      <c r="B398" s="17" t="str">
        <f>IF(ISBLANK(Nomen.complète!Q398),"-",Nomen.complète!Q398)</f>
        <v>-</v>
      </c>
      <c r="C398" s="102" t="str">
        <f>IF(ISBLANK(Nomen.complète!R398),"-",Nomen.complète!R398)</f>
        <v>-</v>
      </c>
      <c r="D398" s="46" t="str">
        <f t="shared" si="6"/>
        <v>-</v>
      </c>
    </row>
    <row r="399" spans="1:4">
      <c r="A399" s="25" t="str">
        <f>IF(ISBLANK(Nomen.complète!P399),"-",Nomen.complète!P399)</f>
        <v>-</v>
      </c>
      <c r="B399" s="17" t="str">
        <f>IF(ISBLANK(Nomen.complète!Q399),"-",Nomen.complète!Q399)</f>
        <v>-</v>
      </c>
      <c r="C399" s="102" t="str">
        <f>IF(ISBLANK(Nomen.complète!R399),"-",Nomen.complète!R399)</f>
        <v>-</v>
      </c>
      <c r="D399" s="46" t="str">
        <f t="shared" si="6"/>
        <v>-</v>
      </c>
    </row>
    <row r="400" spans="1:4">
      <c r="A400" s="25" t="str">
        <f>IF(ISBLANK(Nomen.complète!P400),"-",Nomen.complète!P400)</f>
        <v>-</v>
      </c>
      <c r="B400" s="17" t="str">
        <f>IF(ISBLANK(Nomen.complète!Q400),"-",Nomen.complète!Q400)</f>
        <v>-</v>
      </c>
      <c r="C400" s="102" t="str">
        <f>IF(ISBLANK(Nomen.complète!R400),"-",Nomen.complète!R400)</f>
        <v>-</v>
      </c>
      <c r="D400" s="46" t="str">
        <f t="shared" si="6"/>
        <v>-</v>
      </c>
    </row>
    <row r="401" spans="1:4">
      <c r="A401" s="25" t="str">
        <f>IF(ISBLANK(Nomen.complète!P401),"-",Nomen.complète!P401)</f>
        <v>-</v>
      </c>
      <c r="B401" s="17" t="str">
        <f>IF(ISBLANK(Nomen.complète!Q401),"-",Nomen.complète!Q401)</f>
        <v>-</v>
      </c>
      <c r="C401" s="102" t="str">
        <f>IF(ISBLANK(Nomen.complète!R401),"-",Nomen.complète!R401)</f>
        <v>-</v>
      </c>
      <c r="D401" s="46" t="str">
        <f t="shared" si="6"/>
        <v>-</v>
      </c>
    </row>
    <row r="402" spans="1:4">
      <c r="A402" s="25" t="str">
        <f>IF(ISBLANK(Nomen.complète!P402),"-",Nomen.complète!P402)</f>
        <v>-</v>
      </c>
      <c r="B402" s="17" t="str">
        <f>IF(ISBLANK(Nomen.complète!Q402),"-",Nomen.complète!Q402)</f>
        <v>-</v>
      </c>
      <c r="C402" s="102" t="str">
        <f>IF(ISBLANK(Nomen.complète!R402),"-",Nomen.complète!R402)</f>
        <v>-</v>
      </c>
      <c r="D402" s="46" t="str">
        <f t="shared" si="6"/>
        <v>-</v>
      </c>
    </row>
    <row r="403" spans="1:4">
      <c r="A403" s="25" t="str">
        <f>IF(ISBLANK(Nomen.complète!P403),"-",Nomen.complète!P403)</f>
        <v>-</v>
      </c>
      <c r="B403" s="17" t="str">
        <f>IF(ISBLANK(Nomen.complète!Q403),"-",Nomen.complète!Q403)</f>
        <v>-</v>
      </c>
      <c r="C403" s="102" t="str">
        <f>IF(ISBLANK(Nomen.complète!R403),"-",Nomen.complète!R403)</f>
        <v>-</v>
      </c>
      <c r="D403" s="46" t="str">
        <f t="shared" si="6"/>
        <v>-</v>
      </c>
    </row>
    <row r="404" spans="1:4">
      <c r="A404" s="25" t="str">
        <f>IF(ISBLANK(Nomen.complète!P404),"-",Nomen.complète!P404)</f>
        <v>-</v>
      </c>
      <c r="B404" s="17" t="str">
        <f>IF(ISBLANK(Nomen.complète!Q404),"-",Nomen.complète!Q404)</f>
        <v>-</v>
      </c>
      <c r="C404" s="102" t="str">
        <f>IF(ISBLANK(Nomen.complète!R404),"-",Nomen.complète!R404)</f>
        <v>-</v>
      </c>
      <c r="D404" s="46" t="str">
        <f t="shared" si="6"/>
        <v>-</v>
      </c>
    </row>
    <row r="405" spans="1:4">
      <c r="A405" s="25" t="str">
        <f>IF(ISBLANK(Nomen.complète!P405),"-",Nomen.complète!P405)</f>
        <v>-</v>
      </c>
      <c r="B405" s="17" t="str">
        <f>IF(ISBLANK(Nomen.complète!Q405),"-",Nomen.complète!Q405)</f>
        <v>-</v>
      </c>
      <c r="C405" s="102" t="str">
        <f>IF(ISBLANK(Nomen.complète!R405),"-",Nomen.complète!R405)</f>
        <v>-</v>
      </c>
      <c r="D405" s="46" t="str">
        <f t="shared" si="6"/>
        <v>-</v>
      </c>
    </row>
    <row r="406" spans="1:4">
      <c r="A406" s="25" t="str">
        <f>IF(ISBLANK(Nomen.complète!P406),"-",Nomen.complète!P406)</f>
        <v>-</v>
      </c>
      <c r="B406" s="17" t="str">
        <f>IF(ISBLANK(Nomen.complète!Q406),"-",Nomen.complète!Q406)</f>
        <v>-</v>
      </c>
      <c r="C406" s="102" t="str">
        <f>IF(ISBLANK(Nomen.complète!R406),"-",Nomen.complète!R406)</f>
        <v>-</v>
      </c>
      <c r="D406" s="46" t="str">
        <f t="shared" si="6"/>
        <v>-</v>
      </c>
    </row>
    <row r="407" spans="1:4">
      <c r="A407" s="25" t="str">
        <f>IF(ISBLANK(Nomen.complète!P407),"-",Nomen.complète!P407)</f>
        <v>-</v>
      </c>
      <c r="B407" s="17" t="str">
        <f>IF(ISBLANK(Nomen.complète!Q407),"-",Nomen.complète!Q407)</f>
        <v>-</v>
      </c>
      <c r="C407" s="102" t="str">
        <f>IF(ISBLANK(Nomen.complète!R407),"-",Nomen.complète!R407)</f>
        <v>-</v>
      </c>
      <c r="D407" s="46" t="str">
        <f t="shared" si="6"/>
        <v>-</v>
      </c>
    </row>
    <row r="408" spans="1:4">
      <c r="A408" s="25" t="str">
        <f>IF(ISBLANK(Nomen.complète!P408),"-",Nomen.complète!P408)</f>
        <v>-</v>
      </c>
      <c r="B408" s="17" t="str">
        <f>IF(ISBLANK(Nomen.complète!Q408),"-",Nomen.complète!Q408)</f>
        <v>-</v>
      </c>
      <c r="C408" s="102" t="str">
        <f>IF(ISBLANK(Nomen.complète!R408),"-",Nomen.complète!R408)</f>
        <v>-</v>
      </c>
      <c r="D408" s="46" t="str">
        <f t="shared" si="6"/>
        <v>-</v>
      </c>
    </row>
    <row r="409" spans="1:4">
      <c r="A409" s="25" t="str">
        <f>IF(ISBLANK(Nomen.complète!P409),"-",Nomen.complète!P409)</f>
        <v>-</v>
      </c>
      <c r="B409" s="17" t="str">
        <f>IF(ISBLANK(Nomen.complète!Q409),"-",Nomen.complète!Q409)</f>
        <v>-</v>
      </c>
      <c r="C409" s="102" t="str">
        <f>IF(ISBLANK(Nomen.complète!R409),"-",Nomen.complète!R409)</f>
        <v>-</v>
      </c>
      <c r="D409" s="46" t="str">
        <f t="shared" si="6"/>
        <v>-</v>
      </c>
    </row>
    <row r="410" spans="1:4">
      <c r="A410" s="25" t="str">
        <f>IF(ISBLANK(Nomen.complète!P410),"-",Nomen.complète!P410)</f>
        <v>-</v>
      </c>
      <c r="B410" s="17" t="str">
        <f>IF(ISBLANK(Nomen.complète!Q410),"-",Nomen.complète!Q410)</f>
        <v>-</v>
      </c>
      <c r="C410" s="102" t="str">
        <f>IF(ISBLANK(Nomen.complète!R410),"-",Nomen.complète!R410)</f>
        <v>-</v>
      </c>
      <c r="D410" s="46" t="str">
        <f t="shared" si="6"/>
        <v>-</v>
      </c>
    </row>
    <row r="411" spans="1:4">
      <c r="A411" s="25" t="str">
        <f>IF(ISBLANK(Nomen.complète!P411),"-",Nomen.complète!P411)</f>
        <v>-</v>
      </c>
      <c r="B411" s="17" t="str">
        <f>IF(ISBLANK(Nomen.complète!Q411),"-",Nomen.complète!Q411)</f>
        <v>-</v>
      </c>
      <c r="C411" s="102" t="str">
        <f>IF(ISBLANK(Nomen.complète!R411),"-",Nomen.complète!R411)</f>
        <v>-</v>
      </c>
      <c r="D411" s="46" t="str">
        <f t="shared" si="6"/>
        <v>-</v>
      </c>
    </row>
    <row r="412" spans="1:4">
      <c r="A412" s="25" t="str">
        <f>IF(ISBLANK(Nomen.complète!P412),"-",Nomen.complète!P412)</f>
        <v>-</v>
      </c>
      <c r="B412" s="17" t="str">
        <f>IF(ISBLANK(Nomen.complète!Q412),"-",Nomen.complète!Q412)</f>
        <v>-</v>
      </c>
      <c r="C412" s="102" t="str">
        <f>IF(ISBLANK(Nomen.complète!R412),"-",Nomen.complète!R412)</f>
        <v>-</v>
      </c>
      <c r="D412" s="46" t="str">
        <f t="shared" si="6"/>
        <v>-</v>
      </c>
    </row>
    <row r="413" spans="1:4">
      <c r="A413" s="25" t="str">
        <f>IF(ISBLANK(Nomen.complète!P413),"-",Nomen.complète!P413)</f>
        <v>-</v>
      </c>
      <c r="B413" s="17" t="str">
        <f>IF(ISBLANK(Nomen.complète!Q413),"-",Nomen.complète!Q413)</f>
        <v>-</v>
      </c>
      <c r="C413" s="102" t="str">
        <f>IF(ISBLANK(Nomen.complète!R413),"-",Nomen.complète!R413)</f>
        <v>-</v>
      </c>
      <c r="D413" s="46" t="str">
        <f t="shared" si="6"/>
        <v>-</v>
      </c>
    </row>
    <row r="414" spans="1:4">
      <c r="A414" s="25" t="str">
        <f>IF(ISBLANK(Nomen.complète!P414),"-",Nomen.complète!P414)</f>
        <v>-</v>
      </c>
      <c r="B414" s="17" t="str">
        <f>IF(ISBLANK(Nomen.complète!Q414),"-",Nomen.complète!Q414)</f>
        <v>-</v>
      </c>
      <c r="C414" s="102" t="str">
        <f>IF(ISBLANK(Nomen.complète!R414),"-",Nomen.complète!R414)</f>
        <v>-</v>
      </c>
      <c r="D414" s="46" t="str">
        <f t="shared" si="6"/>
        <v>-</v>
      </c>
    </row>
    <row r="415" spans="1:4">
      <c r="A415" s="25" t="str">
        <f>IF(ISBLANK(Nomen.complète!P415),"-",Nomen.complète!P415)</f>
        <v>-</v>
      </c>
      <c r="B415" s="17" t="str">
        <f>IF(ISBLANK(Nomen.complète!Q415),"-",Nomen.complète!Q415)</f>
        <v>-</v>
      </c>
      <c r="C415" s="102" t="str">
        <f>IF(ISBLANK(Nomen.complète!R415),"-",Nomen.complète!R415)</f>
        <v>-</v>
      </c>
      <c r="D415" s="46" t="str">
        <f t="shared" si="6"/>
        <v>-</v>
      </c>
    </row>
    <row r="416" spans="1:4">
      <c r="A416" s="25" t="str">
        <f>IF(ISBLANK(Nomen.complète!P416),"-",Nomen.complète!P416)</f>
        <v>-</v>
      </c>
      <c r="B416" s="17" t="str">
        <f>IF(ISBLANK(Nomen.complète!Q416),"-",Nomen.complète!Q416)</f>
        <v>-</v>
      </c>
      <c r="C416" s="102" t="str">
        <f>IF(ISBLANK(Nomen.complète!R416),"-",Nomen.complète!R416)</f>
        <v>-</v>
      </c>
      <c r="D416" s="46" t="str">
        <f t="shared" si="6"/>
        <v>-</v>
      </c>
    </row>
    <row r="417" spans="1:4">
      <c r="A417" s="25" t="str">
        <f>IF(ISBLANK(Nomen.complète!P417),"-",Nomen.complète!P417)</f>
        <v>-</v>
      </c>
      <c r="B417" s="17" t="str">
        <f>IF(ISBLANK(Nomen.complète!Q417),"-",Nomen.complète!Q417)</f>
        <v>-</v>
      </c>
      <c r="C417" s="102" t="str">
        <f>IF(ISBLANK(Nomen.complète!R417),"-",Nomen.complète!R417)</f>
        <v>-</v>
      </c>
      <c r="D417" s="46" t="str">
        <f t="shared" si="6"/>
        <v>-</v>
      </c>
    </row>
    <row r="418" spans="1:4">
      <c r="A418" s="25" t="str">
        <f>IF(ISBLANK(Nomen.complète!P418),"-",Nomen.complète!P418)</f>
        <v>-</v>
      </c>
      <c r="B418" s="17" t="str">
        <f>IF(ISBLANK(Nomen.complète!Q418),"-",Nomen.complète!Q418)</f>
        <v>-</v>
      </c>
      <c r="C418" s="102" t="str">
        <f>IF(ISBLANK(Nomen.complète!R418),"-",Nomen.complète!R418)</f>
        <v>-</v>
      </c>
      <c r="D418" s="46" t="str">
        <f t="shared" si="6"/>
        <v>-</v>
      </c>
    </row>
    <row r="419" spans="1:4">
      <c r="A419" s="25" t="str">
        <f>IF(ISBLANK(Nomen.complète!P419),"-",Nomen.complète!P419)</f>
        <v>-</v>
      </c>
      <c r="B419" s="17" t="str">
        <f>IF(ISBLANK(Nomen.complète!Q419),"-",Nomen.complète!Q419)</f>
        <v>-</v>
      </c>
      <c r="C419" s="102" t="str">
        <f>IF(ISBLANK(Nomen.complète!R419),"-",Nomen.complète!R419)</f>
        <v>-</v>
      </c>
      <c r="D419" s="46" t="str">
        <f t="shared" si="6"/>
        <v>-</v>
      </c>
    </row>
    <row r="420" spans="1:4">
      <c r="A420" s="25" t="str">
        <f>IF(ISBLANK(Nomen.complète!P420),"-",Nomen.complète!P420)</f>
        <v>-</v>
      </c>
      <c r="B420" s="17" t="str">
        <f>IF(ISBLANK(Nomen.complète!Q420),"-",Nomen.complète!Q420)</f>
        <v>-</v>
      </c>
      <c r="C420" s="102" t="str">
        <f>IF(ISBLANK(Nomen.complète!R420),"-",Nomen.complète!R420)</f>
        <v>-</v>
      </c>
      <c r="D420" s="46" t="str">
        <f t="shared" si="6"/>
        <v>-</v>
      </c>
    </row>
    <row r="421" spans="1:4">
      <c r="A421" s="25" t="str">
        <f>IF(ISBLANK(Nomen.complète!P421),"-",Nomen.complète!P421)</f>
        <v>-</v>
      </c>
      <c r="B421" s="17" t="str">
        <f>IF(ISBLANK(Nomen.complète!Q421),"-",Nomen.complète!Q421)</f>
        <v>-</v>
      </c>
      <c r="C421" s="102" t="str">
        <f>IF(ISBLANK(Nomen.complète!R421),"-",Nomen.complète!R421)</f>
        <v>-</v>
      </c>
      <c r="D421" s="46" t="str">
        <f t="shared" si="6"/>
        <v>-</v>
      </c>
    </row>
    <row r="422" spans="1:4">
      <c r="A422" s="25" t="str">
        <f>IF(ISBLANK(Nomen.complète!P422),"-",Nomen.complète!P422)</f>
        <v>-</v>
      </c>
      <c r="B422" s="17" t="str">
        <f>IF(ISBLANK(Nomen.complète!Q422),"-",Nomen.complète!Q422)</f>
        <v>-</v>
      </c>
      <c r="C422" s="102" t="str">
        <f>IF(ISBLANK(Nomen.complète!R422),"-",Nomen.complète!R422)</f>
        <v>-</v>
      </c>
      <c r="D422" s="46" t="str">
        <f t="shared" si="6"/>
        <v>-</v>
      </c>
    </row>
    <row r="423" spans="1:4">
      <c r="A423" s="25" t="str">
        <f>IF(ISBLANK(Nomen.complète!P423),"-",Nomen.complète!P423)</f>
        <v>-</v>
      </c>
      <c r="B423" s="17" t="str">
        <f>IF(ISBLANK(Nomen.complète!Q423),"-",Nomen.complète!Q423)</f>
        <v>-</v>
      </c>
      <c r="C423" s="102" t="str">
        <f>IF(ISBLANK(Nomen.complète!R423),"-",Nomen.complète!R423)</f>
        <v>-</v>
      </c>
      <c r="D423" s="46" t="str">
        <f t="shared" si="6"/>
        <v>-</v>
      </c>
    </row>
    <row r="424" spans="1:4">
      <c r="A424" s="25" t="str">
        <f>IF(ISBLANK(Nomen.complète!P424),"-",Nomen.complète!P424)</f>
        <v>-</v>
      </c>
      <c r="B424" s="17" t="str">
        <f>IF(ISBLANK(Nomen.complète!Q424),"-",Nomen.complète!Q424)</f>
        <v>-</v>
      </c>
      <c r="C424" s="102" t="str">
        <f>IF(ISBLANK(Nomen.complète!R424),"-",Nomen.complète!R424)</f>
        <v>-</v>
      </c>
      <c r="D424" s="46" t="str">
        <f t="shared" si="6"/>
        <v>-</v>
      </c>
    </row>
    <row r="425" spans="1:4">
      <c r="A425" s="25" t="str">
        <f>IF(ISBLANK(Nomen.complète!P425),"-",Nomen.complète!P425)</f>
        <v>-</v>
      </c>
      <c r="B425" s="17" t="str">
        <f>IF(ISBLANK(Nomen.complète!Q425),"-",Nomen.complète!Q425)</f>
        <v>-</v>
      </c>
      <c r="C425" s="102" t="str">
        <f>IF(ISBLANK(Nomen.complète!R425),"-",Nomen.complète!R425)</f>
        <v>-</v>
      </c>
      <c r="D425" s="46" t="str">
        <f t="shared" si="6"/>
        <v>-</v>
      </c>
    </row>
    <row r="426" spans="1:4">
      <c r="A426" s="25" t="str">
        <f>IF(ISBLANK(Nomen.complète!P426),"-",Nomen.complète!P426)</f>
        <v>-</v>
      </c>
      <c r="B426" s="17" t="str">
        <f>IF(ISBLANK(Nomen.complète!Q426),"-",Nomen.complète!Q426)</f>
        <v>-</v>
      </c>
      <c r="C426" s="102" t="str">
        <f>IF(ISBLANK(Nomen.complète!R426),"-",Nomen.complète!R426)</f>
        <v>-</v>
      </c>
      <c r="D426" s="46" t="str">
        <f t="shared" si="6"/>
        <v>-</v>
      </c>
    </row>
    <row r="427" spans="1:4">
      <c r="A427" s="25" t="str">
        <f>IF(ISBLANK(Nomen.complète!P427),"-",Nomen.complète!P427)</f>
        <v>-</v>
      </c>
      <c r="B427" s="17" t="str">
        <f>IF(ISBLANK(Nomen.complète!Q427),"-",Nomen.complète!Q427)</f>
        <v>-</v>
      </c>
      <c r="C427" s="102" t="str">
        <f>IF(ISBLANK(Nomen.complète!R427),"-",Nomen.complète!R427)</f>
        <v>-</v>
      </c>
      <c r="D427" s="46" t="str">
        <f t="shared" si="6"/>
        <v>-</v>
      </c>
    </row>
    <row r="428" spans="1:4">
      <c r="A428" s="25" t="str">
        <f>IF(ISBLANK(Nomen.complète!P428),"-",Nomen.complète!P428)</f>
        <v>-</v>
      </c>
      <c r="B428" s="17" t="str">
        <f>IF(ISBLANK(Nomen.complète!Q428),"-",Nomen.complète!Q428)</f>
        <v>-</v>
      </c>
      <c r="C428" s="102" t="str">
        <f>IF(ISBLANK(Nomen.complète!R428),"-",Nomen.complète!R428)</f>
        <v>-</v>
      </c>
      <c r="D428" s="46" t="str">
        <f t="shared" si="6"/>
        <v>-</v>
      </c>
    </row>
    <row r="429" spans="1:4">
      <c r="A429" s="25" t="str">
        <f>IF(ISBLANK(Nomen.complète!P429),"-",Nomen.complète!P429)</f>
        <v>-</v>
      </c>
      <c r="B429" s="17" t="str">
        <f>IF(ISBLANK(Nomen.complète!Q429),"-",Nomen.complète!Q429)</f>
        <v>-</v>
      </c>
      <c r="C429" s="102" t="str">
        <f>IF(ISBLANK(Nomen.complète!R429),"-",Nomen.complète!R429)</f>
        <v>-</v>
      </c>
      <c r="D429" s="46" t="str">
        <f t="shared" si="6"/>
        <v>-</v>
      </c>
    </row>
    <row r="430" spans="1:4">
      <c r="A430" s="25" t="str">
        <f>IF(ISBLANK(Nomen.complète!P430),"-",Nomen.complète!P430)</f>
        <v>-</v>
      </c>
      <c r="B430" s="17" t="str">
        <f>IF(ISBLANK(Nomen.complète!Q430),"-",Nomen.complète!Q430)</f>
        <v>-</v>
      </c>
      <c r="C430" s="102" t="str">
        <f>IF(ISBLANK(Nomen.complète!R430),"-",Nomen.complète!R430)</f>
        <v>-</v>
      </c>
      <c r="D430" s="46" t="str">
        <f t="shared" si="6"/>
        <v>-</v>
      </c>
    </row>
    <row r="431" spans="1:4">
      <c r="A431" s="25" t="str">
        <f>IF(ISBLANK(Nomen.complète!P431),"-",Nomen.complète!P431)</f>
        <v>-</v>
      </c>
      <c r="B431" s="17" t="str">
        <f>IF(ISBLANK(Nomen.complète!Q431),"-",Nomen.complète!Q431)</f>
        <v>-</v>
      </c>
      <c r="C431" s="102" t="str">
        <f>IF(ISBLANK(Nomen.complète!R431),"-",Nomen.complète!R431)</f>
        <v>-</v>
      </c>
      <c r="D431" s="46" t="str">
        <f t="shared" si="6"/>
        <v>-</v>
      </c>
    </row>
    <row r="432" spans="1:4">
      <c r="A432" s="25" t="str">
        <f>IF(ISBLANK(Nomen.complète!P432),"-",Nomen.complète!P432)</f>
        <v>-</v>
      </c>
      <c r="B432" s="17" t="str">
        <f>IF(ISBLANK(Nomen.complète!Q432),"-",Nomen.complète!Q432)</f>
        <v>-</v>
      </c>
      <c r="C432" s="102" t="str">
        <f>IF(ISBLANK(Nomen.complète!R432),"-",Nomen.complète!R432)</f>
        <v>-</v>
      </c>
      <c r="D432" s="46" t="str">
        <f t="shared" si="6"/>
        <v>-</v>
      </c>
    </row>
    <row r="433" spans="1:4">
      <c r="A433" s="25" t="str">
        <f>IF(ISBLANK(Nomen.complète!P433),"-",Nomen.complète!P433)</f>
        <v>-</v>
      </c>
      <c r="B433" s="17" t="str">
        <f>IF(ISBLANK(Nomen.complète!Q433),"-",Nomen.complète!Q433)</f>
        <v>-</v>
      </c>
      <c r="C433" s="102" t="str">
        <f>IF(ISBLANK(Nomen.complète!R433),"-",Nomen.complète!R433)</f>
        <v>-</v>
      </c>
      <c r="D433" s="46" t="str">
        <f t="shared" si="6"/>
        <v>-</v>
      </c>
    </row>
    <row r="434" spans="1:4">
      <c r="A434" s="25" t="str">
        <f>IF(ISBLANK(Nomen.complète!P434),"-",Nomen.complète!P434)</f>
        <v>-</v>
      </c>
      <c r="B434" s="17" t="str">
        <f>IF(ISBLANK(Nomen.complète!Q434),"-",Nomen.complète!Q434)</f>
        <v>-</v>
      </c>
      <c r="C434" s="102" t="str">
        <f>IF(ISBLANK(Nomen.complète!R434),"-",Nomen.complète!R434)</f>
        <v>-</v>
      </c>
      <c r="D434" s="46" t="str">
        <f t="shared" si="6"/>
        <v>-</v>
      </c>
    </row>
    <row r="435" spans="1:4">
      <c r="A435" s="25" t="str">
        <f>IF(ISBLANK(Nomen.complète!P435),"-",Nomen.complète!P435)</f>
        <v>-</v>
      </c>
      <c r="B435" s="17" t="str">
        <f>IF(ISBLANK(Nomen.complète!Q435),"-",Nomen.complète!Q435)</f>
        <v>-</v>
      </c>
      <c r="C435" s="102" t="str">
        <f>IF(ISBLANK(Nomen.complète!R435),"-",Nomen.complète!R435)</f>
        <v>-</v>
      </c>
      <c r="D435" s="46" t="str">
        <f t="shared" si="6"/>
        <v>-</v>
      </c>
    </row>
    <row r="436" spans="1:4">
      <c r="A436" s="25" t="str">
        <f>IF(ISBLANK(Nomen.complète!P436),"-",Nomen.complète!P436)</f>
        <v>-</v>
      </c>
      <c r="B436" s="17" t="str">
        <f>IF(ISBLANK(Nomen.complète!Q436),"-",Nomen.complète!Q436)</f>
        <v>-</v>
      </c>
      <c r="C436" s="102" t="str">
        <f>IF(ISBLANK(Nomen.complète!R436),"-",Nomen.complète!R436)</f>
        <v>-</v>
      </c>
      <c r="D436" s="46" t="str">
        <f t="shared" si="6"/>
        <v>-</v>
      </c>
    </row>
    <row r="437" spans="1:4">
      <c r="A437" s="25" t="str">
        <f>IF(ISBLANK(Nomen.complète!P437),"-",Nomen.complète!P437)</f>
        <v>-</v>
      </c>
      <c r="B437" s="17" t="str">
        <f>IF(ISBLANK(Nomen.complète!Q437),"-",Nomen.complète!Q437)</f>
        <v>-</v>
      </c>
      <c r="C437" s="102" t="str">
        <f>IF(ISBLANK(Nomen.complète!R437),"-",Nomen.complète!R437)</f>
        <v>-</v>
      </c>
      <c r="D437" s="46" t="str">
        <f t="shared" si="6"/>
        <v>-</v>
      </c>
    </row>
    <row r="438" spans="1:4">
      <c r="A438" s="25" t="str">
        <f>IF(ISBLANK(Nomen.complète!P438),"-",Nomen.complète!P438)</f>
        <v>-</v>
      </c>
      <c r="B438" s="17" t="str">
        <f>IF(ISBLANK(Nomen.complète!Q438),"-",Nomen.complète!Q438)</f>
        <v>-</v>
      </c>
      <c r="C438" s="102" t="str">
        <f>IF(ISBLANK(Nomen.complète!R438),"-",Nomen.complète!R438)</f>
        <v>-</v>
      </c>
      <c r="D438" s="46" t="str">
        <f t="shared" si="6"/>
        <v>-</v>
      </c>
    </row>
    <row r="439" spans="1:4">
      <c r="A439" s="25" t="str">
        <f>IF(ISBLANK(Nomen.complète!P439),"-",Nomen.complète!P439)</f>
        <v>-</v>
      </c>
      <c r="B439" s="17" t="str">
        <f>IF(ISBLANK(Nomen.complète!Q439),"-",Nomen.complète!Q439)</f>
        <v>-</v>
      </c>
      <c r="C439" s="102" t="str">
        <f>IF(ISBLANK(Nomen.complète!R439),"-",Nomen.complète!R439)</f>
        <v>-</v>
      </c>
      <c r="D439" s="46" t="str">
        <f t="shared" si="6"/>
        <v>-</v>
      </c>
    </row>
    <row r="440" spans="1:4">
      <c r="A440" s="25" t="str">
        <f>IF(ISBLANK(Nomen.complète!P440),"-",Nomen.complète!P440)</f>
        <v>-</v>
      </c>
      <c r="B440" s="17" t="str">
        <f>IF(ISBLANK(Nomen.complète!Q440),"-",Nomen.complète!Q440)</f>
        <v>-</v>
      </c>
      <c r="C440" s="102" t="str">
        <f>IF(ISBLANK(Nomen.complète!R440),"-",Nomen.complète!R440)</f>
        <v>-</v>
      </c>
      <c r="D440" s="46" t="str">
        <f t="shared" si="6"/>
        <v>-</v>
      </c>
    </row>
    <row r="441" spans="1:4">
      <c r="A441" s="25" t="str">
        <f>IF(ISBLANK(Nomen.complète!P441),"-",Nomen.complète!P441)</f>
        <v>-</v>
      </c>
      <c r="B441" s="17" t="str">
        <f>IF(ISBLANK(Nomen.complète!Q441),"-",Nomen.complète!Q441)</f>
        <v>-</v>
      </c>
      <c r="C441" s="102" t="str">
        <f>IF(ISBLANK(Nomen.complète!R441),"-",Nomen.complète!R441)</f>
        <v>-</v>
      </c>
      <c r="D441" s="46" t="str">
        <f t="shared" si="6"/>
        <v>-</v>
      </c>
    </row>
    <row r="442" spans="1:4">
      <c r="A442" s="25" t="str">
        <f>IF(ISBLANK(Nomen.complète!P442),"-",Nomen.complète!P442)</f>
        <v>-</v>
      </c>
      <c r="B442" s="17" t="str">
        <f>IF(ISBLANK(Nomen.complète!Q442),"-",Nomen.complète!Q442)</f>
        <v>-</v>
      </c>
      <c r="C442" s="102" t="str">
        <f>IF(ISBLANK(Nomen.complète!R442),"-",Nomen.complète!R442)</f>
        <v>-</v>
      </c>
      <c r="D442" s="46" t="str">
        <f t="shared" si="6"/>
        <v>-</v>
      </c>
    </row>
    <row r="443" spans="1:4">
      <c r="A443" s="25" t="str">
        <f>IF(ISBLANK(Nomen.complète!P443),"-",Nomen.complète!P443)</f>
        <v>-</v>
      </c>
      <c r="B443" s="17" t="str">
        <f>IF(ISBLANK(Nomen.complète!Q443),"-",Nomen.complète!Q443)</f>
        <v>-</v>
      </c>
      <c r="C443" s="102" t="str">
        <f>IF(ISBLANK(Nomen.complète!R443),"-",Nomen.complète!R443)</f>
        <v>-</v>
      </c>
      <c r="D443" s="46" t="str">
        <f t="shared" si="6"/>
        <v>-</v>
      </c>
    </row>
    <row r="444" spans="1:4">
      <c r="A444" s="25" t="str">
        <f>IF(ISBLANK(Nomen.complète!P444),"-",Nomen.complète!P444)</f>
        <v>-</v>
      </c>
      <c r="B444" s="17" t="str">
        <f>IF(ISBLANK(Nomen.complète!Q444),"-",Nomen.complète!Q444)</f>
        <v>-</v>
      </c>
      <c r="C444" s="102" t="str">
        <f>IF(ISBLANK(Nomen.complète!R444),"-",Nomen.complète!R444)</f>
        <v>-</v>
      </c>
      <c r="D444" s="46" t="str">
        <f t="shared" si="6"/>
        <v>-</v>
      </c>
    </row>
    <row r="445" spans="1:4">
      <c r="A445" s="25" t="str">
        <f>IF(ISBLANK(Nomen.complète!P445),"-",Nomen.complète!P445)</f>
        <v>-</v>
      </c>
      <c r="B445" s="17" t="str">
        <f>IF(ISBLANK(Nomen.complète!Q445),"-",Nomen.complète!Q445)</f>
        <v>-</v>
      </c>
      <c r="C445" s="102" t="str">
        <f>IF(ISBLANK(Nomen.complète!R445),"-",Nomen.complète!R445)</f>
        <v>-</v>
      </c>
      <c r="D445" s="46" t="str">
        <f t="shared" si="6"/>
        <v>-</v>
      </c>
    </row>
    <row r="446" spans="1:4">
      <c r="A446" s="25" t="str">
        <f>IF(ISBLANK(Nomen.complète!P446),"-",Nomen.complète!P446)</f>
        <v>-</v>
      </c>
      <c r="B446" s="17" t="str">
        <f>IF(ISBLANK(Nomen.complète!Q446),"-",Nomen.complète!Q446)</f>
        <v>-</v>
      </c>
      <c r="C446" s="102" t="str">
        <f>IF(ISBLANK(Nomen.complète!R446),"-",Nomen.complète!R446)</f>
        <v>-</v>
      </c>
      <c r="D446" s="46" t="str">
        <f t="shared" si="6"/>
        <v>-</v>
      </c>
    </row>
    <row r="447" spans="1:4">
      <c r="A447" s="25" t="str">
        <f>IF(ISBLANK(Nomen.complète!P447),"-",Nomen.complète!P447)</f>
        <v>-</v>
      </c>
      <c r="B447" s="17" t="str">
        <f>IF(ISBLANK(Nomen.complète!Q447),"-",Nomen.complète!Q447)</f>
        <v>-</v>
      </c>
      <c r="C447" s="102" t="str">
        <f>IF(ISBLANK(Nomen.complète!R447),"-",Nomen.complète!R447)</f>
        <v>-</v>
      </c>
      <c r="D447" s="46" t="str">
        <f t="shared" si="6"/>
        <v>-</v>
      </c>
    </row>
    <row r="448" spans="1:4">
      <c r="A448" s="25" t="str">
        <f>IF(ISBLANK(Nomen.complète!P448),"-",Nomen.complète!P448)</f>
        <v>-</v>
      </c>
      <c r="B448" s="17" t="str">
        <f>IF(ISBLANK(Nomen.complète!Q448),"-",Nomen.complète!Q448)</f>
        <v>-</v>
      </c>
      <c r="C448" s="102" t="str">
        <f>IF(ISBLANK(Nomen.complète!R448),"-",Nomen.complète!R448)</f>
        <v>-</v>
      </c>
      <c r="D448" s="46" t="str">
        <f t="shared" si="6"/>
        <v>-</v>
      </c>
    </row>
    <row r="449" spans="1:4">
      <c r="A449" s="25" t="str">
        <f>IF(ISBLANK(Nomen.complète!P449),"-",Nomen.complète!P449)</f>
        <v>-</v>
      </c>
      <c r="B449" s="17" t="str">
        <f>IF(ISBLANK(Nomen.complète!Q449),"-",Nomen.complète!Q449)</f>
        <v>-</v>
      </c>
      <c r="C449" s="102" t="str">
        <f>IF(ISBLANK(Nomen.complète!R449),"-",Nomen.complète!R449)</f>
        <v>-</v>
      </c>
      <c r="D449" s="46" t="str">
        <f t="shared" si="6"/>
        <v>-</v>
      </c>
    </row>
    <row r="450" spans="1:4">
      <c r="A450" s="25" t="str">
        <f>IF(ISBLANK(Nomen.complète!P450),"-",Nomen.complète!P450)</f>
        <v>-</v>
      </c>
      <c r="B450" s="17" t="str">
        <f>IF(ISBLANK(Nomen.complète!Q450),"-",Nomen.complète!Q450)</f>
        <v>-</v>
      </c>
      <c r="C450" s="102" t="str">
        <f>IF(ISBLANK(Nomen.complète!R450),"-",Nomen.complète!R450)</f>
        <v>-</v>
      </c>
      <c r="D450" s="46" t="str">
        <f t="shared" si="6"/>
        <v>-</v>
      </c>
    </row>
    <row r="451" spans="1:4">
      <c r="A451" s="25" t="str">
        <f>IF(ISBLANK(Nomen.complète!P451),"-",Nomen.complète!P451)</f>
        <v>-</v>
      </c>
      <c r="B451" s="17" t="str">
        <f>IF(ISBLANK(Nomen.complète!Q451),"-",Nomen.complète!Q451)</f>
        <v>-</v>
      </c>
      <c r="C451" s="102" t="str">
        <f>IF(ISBLANK(Nomen.complète!R451),"-",Nomen.complète!R451)</f>
        <v>-</v>
      </c>
      <c r="D451" s="46" t="str">
        <f t="shared" si="6"/>
        <v>-</v>
      </c>
    </row>
    <row r="452" spans="1:4">
      <c r="A452" s="25" t="str">
        <f>IF(ISBLANK(Nomen.complète!P452),"-",Nomen.complète!P452)</f>
        <v>-</v>
      </c>
      <c r="B452" s="17" t="str">
        <f>IF(ISBLANK(Nomen.complète!Q452),"-",Nomen.complète!Q452)</f>
        <v>-</v>
      </c>
      <c r="C452" s="102" t="str">
        <f>IF(ISBLANK(Nomen.complète!R452),"-",Nomen.complète!R452)</f>
        <v>-</v>
      </c>
      <c r="D452" s="46" t="str">
        <f t="shared" si="6"/>
        <v>-</v>
      </c>
    </row>
    <row r="453" spans="1:4">
      <c r="A453" s="25" t="str">
        <f>IF(ISBLANK(Nomen.complète!P453),"-",Nomen.complète!P453)</f>
        <v>-</v>
      </c>
      <c r="B453" s="17" t="str">
        <f>IF(ISBLANK(Nomen.complète!Q453),"-",Nomen.complète!Q453)</f>
        <v>-</v>
      </c>
      <c r="C453" s="102" t="str">
        <f>IF(ISBLANK(Nomen.complète!R453),"-",Nomen.complète!R453)</f>
        <v>-</v>
      </c>
      <c r="D453" s="46" t="str">
        <f t="shared" ref="D453:D516" si="7">IF(B453="-",B453,TRIM(C453)&amp; " (" &amp;B453&amp;")")</f>
        <v>-</v>
      </c>
    </row>
    <row r="454" spans="1:4">
      <c r="A454" s="25" t="str">
        <f>IF(ISBLANK(Nomen.complète!P454),"-",Nomen.complète!P454)</f>
        <v>-</v>
      </c>
      <c r="B454" s="17" t="str">
        <f>IF(ISBLANK(Nomen.complète!Q454),"-",Nomen.complète!Q454)</f>
        <v>-</v>
      </c>
      <c r="C454" s="102" t="str">
        <f>IF(ISBLANK(Nomen.complète!R454),"-",Nomen.complète!R454)</f>
        <v>-</v>
      </c>
      <c r="D454" s="46" t="str">
        <f t="shared" si="7"/>
        <v>-</v>
      </c>
    </row>
    <row r="455" spans="1:4">
      <c r="A455" s="25" t="str">
        <f>IF(ISBLANK(Nomen.complète!P455),"-",Nomen.complète!P455)</f>
        <v>-</v>
      </c>
      <c r="B455" s="17" t="str">
        <f>IF(ISBLANK(Nomen.complète!Q455),"-",Nomen.complète!Q455)</f>
        <v>-</v>
      </c>
      <c r="C455" s="102" t="str">
        <f>IF(ISBLANK(Nomen.complète!R455),"-",Nomen.complète!R455)</f>
        <v>-</v>
      </c>
      <c r="D455" s="46" t="str">
        <f t="shared" si="7"/>
        <v>-</v>
      </c>
    </row>
    <row r="456" spans="1:4">
      <c r="A456" s="25" t="str">
        <f>IF(ISBLANK(Nomen.complète!P456),"-",Nomen.complète!P456)</f>
        <v>-</v>
      </c>
      <c r="B456" s="17" t="str">
        <f>IF(ISBLANK(Nomen.complète!Q456),"-",Nomen.complète!Q456)</f>
        <v>-</v>
      </c>
      <c r="C456" s="102" t="str">
        <f>IF(ISBLANK(Nomen.complète!R456),"-",Nomen.complète!R456)</f>
        <v>-</v>
      </c>
      <c r="D456" s="46" t="str">
        <f t="shared" si="7"/>
        <v>-</v>
      </c>
    </row>
    <row r="457" spans="1:4">
      <c r="A457" s="25" t="str">
        <f>IF(ISBLANK(Nomen.complète!P457),"-",Nomen.complète!P457)</f>
        <v>-</v>
      </c>
      <c r="B457" s="17" t="str">
        <f>IF(ISBLANK(Nomen.complète!Q457),"-",Nomen.complète!Q457)</f>
        <v>-</v>
      </c>
      <c r="C457" s="102" t="str">
        <f>IF(ISBLANK(Nomen.complète!R457),"-",Nomen.complète!R457)</f>
        <v>-</v>
      </c>
      <c r="D457" s="46" t="str">
        <f t="shared" si="7"/>
        <v>-</v>
      </c>
    </row>
    <row r="458" spans="1:4">
      <c r="A458" s="25" t="str">
        <f>IF(ISBLANK(Nomen.complète!P458),"-",Nomen.complète!P458)</f>
        <v>-</v>
      </c>
      <c r="B458" s="17" t="str">
        <f>IF(ISBLANK(Nomen.complète!Q458),"-",Nomen.complète!Q458)</f>
        <v>-</v>
      </c>
      <c r="C458" s="102" t="str">
        <f>IF(ISBLANK(Nomen.complète!R458),"-",Nomen.complète!R458)</f>
        <v>-</v>
      </c>
      <c r="D458" s="46" t="str">
        <f t="shared" si="7"/>
        <v>-</v>
      </c>
    </row>
    <row r="459" spans="1:4">
      <c r="A459" s="25" t="str">
        <f>IF(ISBLANK(Nomen.complète!P459),"-",Nomen.complète!P459)</f>
        <v>-</v>
      </c>
      <c r="B459" s="17" t="str">
        <f>IF(ISBLANK(Nomen.complète!Q459),"-",Nomen.complète!Q459)</f>
        <v>-</v>
      </c>
      <c r="C459" s="102" t="str">
        <f>IF(ISBLANK(Nomen.complète!R459),"-",Nomen.complète!R459)</f>
        <v>-</v>
      </c>
      <c r="D459" s="46" t="str">
        <f t="shared" si="7"/>
        <v>-</v>
      </c>
    </row>
    <row r="460" spans="1:4">
      <c r="A460" s="25" t="str">
        <f>IF(ISBLANK(Nomen.complète!P460),"-",Nomen.complète!P460)</f>
        <v>-</v>
      </c>
      <c r="B460" s="17" t="str">
        <f>IF(ISBLANK(Nomen.complète!Q460),"-",Nomen.complète!Q460)</f>
        <v>-</v>
      </c>
      <c r="C460" s="102" t="str">
        <f>IF(ISBLANK(Nomen.complète!R460),"-",Nomen.complète!R460)</f>
        <v>-</v>
      </c>
      <c r="D460" s="46" t="str">
        <f t="shared" si="7"/>
        <v>-</v>
      </c>
    </row>
    <row r="461" spans="1:4">
      <c r="A461" s="25" t="str">
        <f>IF(ISBLANK(Nomen.complète!P461),"-",Nomen.complète!P461)</f>
        <v>-</v>
      </c>
      <c r="B461" s="17" t="str">
        <f>IF(ISBLANK(Nomen.complète!Q461),"-",Nomen.complète!Q461)</f>
        <v>-</v>
      </c>
      <c r="C461" s="102" t="str">
        <f>IF(ISBLANK(Nomen.complète!R461),"-",Nomen.complète!R461)</f>
        <v>-</v>
      </c>
      <c r="D461" s="46" t="str">
        <f t="shared" si="7"/>
        <v>-</v>
      </c>
    </row>
    <row r="462" spans="1:4">
      <c r="A462" s="25" t="str">
        <f>IF(ISBLANK(Nomen.complète!P462),"-",Nomen.complète!P462)</f>
        <v>-</v>
      </c>
      <c r="B462" s="17" t="str">
        <f>IF(ISBLANK(Nomen.complète!Q462),"-",Nomen.complète!Q462)</f>
        <v>-</v>
      </c>
      <c r="C462" s="102" t="str">
        <f>IF(ISBLANK(Nomen.complète!R462),"-",Nomen.complète!R462)</f>
        <v>-</v>
      </c>
      <c r="D462" s="46" t="str">
        <f t="shared" si="7"/>
        <v>-</v>
      </c>
    </row>
    <row r="463" spans="1:4">
      <c r="A463" s="25" t="str">
        <f>IF(ISBLANK(Nomen.complète!P463),"-",Nomen.complète!P463)</f>
        <v>-</v>
      </c>
      <c r="B463" s="17" t="str">
        <f>IF(ISBLANK(Nomen.complète!Q463),"-",Nomen.complète!Q463)</f>
        <v>-</v>
      </c>
      <c r="C463" s="102" t="str">
        <f>IF(ISBLANK(Nomen.complète!R463),"-",Nomen.complète!R463)</f>
        <v>-</v>
      </c>
      <c r="D463" s="46" t="str">
        <f t="shared" si="7"/>
        <v>-</v>
      </c>
    </row>
    <row r="464" spans="1:4">
      <c r="A464" s="25" t="str">
        <f>IF(ISBLANK(Nomen.complète!P464),"-",Nomen.complète!P464)</f>
        <v>-</v>
      </c>
      <c r="B464" s="17" t="str">
        <f>IF(ISBLANK(Nomen.complète!Q464),"-",Nomen.complète!Q464)</f>
        <v>-</v>
      </c>
      <c r="C464" s="102" t="str">
        <f>IF(ISBLANK(Nomen.complète!R464),"-",Nomen.complète!R464)</f>
        <v>-</v>
      </c>
      <c r="D464" s="46" t="str">
        <f t="shared" si="7"/>
        <v>-</v>
      </c>
    </row>
    <row r="465" spans="1:4">
      <c r="A465" s="25" t="str">
        <f>IF(ISBLANK(Nomen.complète!P465),"-",Nomen.complète!P465)</f>
        <v>-</v>
      </c>
      <c r="B465" s="17" t="str">
        <f>IF(ISBLANK(Nomen.complète!Q465),"-",Nomen.complète!Q465)</f>
        <v>-</v>
      </c>
      <c r="C465" s="102" t="str">
        <f>IF(ISBLANK(Nomen.complète!R465),"-",Nomen.complète!R465)</f>
        <v>-</v>
      </c>
      <c r="D465" s="46" t="str">
        <f t="shared" si="7"/>
        <v>-</v>
      </c>
    </row>
    <row r="466" spans="1:4">
      <c r="A466" s="25" t="str">
        <f>IF(ISBLANK(Nomen.complète!P466),"-",Nomen.complète!P466)</f>
        <v>-</v>
      </c>
      <c r="B466" s="17" t="str">
        <f>IF(ISBLANK(Nomen.complète!Q466),"-",Nomen.complète!Q466)</f>
        <v>-</v>
      </c>
      <c r="C466" s="102" t="str">
        <f>IF(ISBLANK(Nomen.complète!R466),"-",Nomen.complète!R466)</f>
        <v>-</v>
      </c>
      <c r="D466" s="46" t="str">
        <f t="shared" si="7"/>
        <v>-</v>
      </c>
    </row>
    <row r="467" spans="1:4">
      <c r="A467" s="25" t="str">
        <f>IF(ISBLANK(Nomen.complète!P467),"-",Nomen.complète!P467)</f>
        <v>-</v>
      </c>
      <c r="B467" s="17" t="str">
        <f>IF(ISBLANK(Nomen.complète!Q467),"-",Nomen.complète!Q467)</f>
        <v>-</v>
      </c>
      <c r="C467" s="102" t="str">
        <f>IF(ISBLANK(Nomen.complète!R467),"-",Nomen.complète!R467)</f>
        <v>-</v>
      </c>
      <c r="D467" s="46" t="str">
        <f t="shared" si="7"/>
        <v>-</v>
      </c>
    </row>
    <row r="468" spans="1:4">
      <c r="A468" s="25" t="str">
        <f>IF(ISBLANK(Nomen.complète!P468),"-",Nomen.complète!P468)</f>
        <v>-</v>
      </c>
      <c r="B468" s="17" t="str">
        <f>IF(ISBLANK(Nomen.complète!Q468),"-",Nomen.complète!Q468)</f>
        <v>-</v>
      </c>
      <c r="C468" s="102" t="str">
        <f>IF(ISBLANK(Nomen.complète!R468),"-",Nomen.complète!R468)</f>
        <v>-</v>
      </c>
      <c r="D468" s="46" t="str">
        <f t="shared" si="7"/>
        <v>-</v>
      </c>
    </row>
    <row r="469" spans="1:4">
      <c r="A469" s="25" t="str">
        <f>IF(ISBLANK(Nomen.complète!P469),"-",Nomen.complète!P469)</f>
        <v>-</v>
      </c>
      <c r="B469" s="17" t="str">
        <f>IF(ISBLANK(Nomen.complète!Q469),"-",Nomen.complète!Q469)</f>
        <v>-</v>
      </c>
      <c r="C469" s="102" t="str">
        <f>IF(ISBLANK(Nomen.complète!R469),"-",Nomen.complète!R469)</f>
        <v>-</v>
      </c>
      <c r="D469" s="46" t="str">
        <f t="shared" si="7"/>
        <v>-</v>
      </c>
    </row>
    <row r="470" spans="1:4">
      <c r="A470" s="25" t="str">
        <f>IF(ISBLANK(Nomen.complète!P470),"-",Nomen.complète!P470)</f>
        <v>-</v>
      </c>
      <c r="B470" s="17" t="str">
        <f>IF(ISBLANK(Nomen.complète!Q470),"-",Nomen.complète!Q470)</f>
        <v>-</v>
      </c>
      <c r="C470" s="102" t="str">
        <f>IF(ISBLANK(Nomen.complète!R470),"-",Nomen.complète!R470)</f>
        <v>-</v>
      </c>
      <c r="D470" s="46" t="str">
        <f t="shared" si="7"/>
        <v>-</v>
      </c>
    </row>
    <row r="471" spans="1:4">
      <c r="A471" s="25" t="str">
        <f>IF(ISBLANK(Nomen.complète!P471),"-",Nomen.complète!P471)</f>
        <v>-</v>
      </c>
      <c r="B471" s="17" t="str">
        <f>IF(ISBLANK(Nomen.complète!Q471),"-",Nomen.complète!Q471)</f>
        <v>-</v>
      </c>
      <c r="C471" s="102" t="str">
        <f>IF(ISBLANK(Nomen.complète!R471),"-",Nomen.complète!R471)</f>
        <v>-</v>
      </c>
      <c r="D471" s="46" t="str">
        <f t="shared" si="7"/>
        <v>-</v>
      </c>
    </row>
    <row r="472" spans="1:4">
      <c r="A472" s="25" t="str">
        <f>IF(ISBLANK(Nomen.complète!P472),"-",Nomen.complète!P472)</f>
        <v>-</v>
      </c>
      <c r="B472" s="17" t="str">
        <f>IF(ISBLANK(Nomen.complète!Q472),"-",Nomen.complète!Q472)</f>
        <v>-</v>
      </c>
      <c r="C472" s="102" t="str">
        <f>IF(ISBLANK(Nomen.complète!R472),"-",Nomen.complète!R472)</f>
        <v>-</v>
      </c>
      <c r="D472" s="46" t="str">
        <f t="shared" si="7"/>
        <v>-</v>
      </c>
    </row>
    <row r="473" spans="1:4">
      <c r="A473" s="25" t="str">
        <f>IF(ISBLANK(Nomen.complète!P473),"-",Nomen.complète!P473)</f>
        <v>-</v>
      </c>
      <c r="B473" s="17" t="str">
        <f>IF(ISBLANK(Nomen.complète!Q473),"-",Nomen.complète!Q473)</f>
        <v>-</v>
      </c>
      <c r="C473" s="102" t="str">
        <f>IF(ISBLANK(Nomen.complète!R473),"-",Nomen.complète!R473)</f>
        <v>-</v>
      </c>
      <c r="D473" s="46" t="str">
        <f t="shared" si="7"/>
        <v>-</v>
      </c>
    </row>
    <row r="474" spans="1:4">
      <c r="A474" s="25" t="str">
        <f>IF(ISBLANK(Nomen.complète!P474),"-",Nomen.complète!P474)</f>
        <v>-</v>
      </c>
      <c r="B474" s="17" t="str">
        <f>IF(ISBLANK(Nomen.complète!Q474),"-",Nomen.complète!Q474)</f>
        <v>-</v>
      </c>
      <c r="C474" s="102" t="str">
        <f>IF(ISBLANK(Nomen.complète!R474),"-",Nomen.complète!R474)</f>
        <v>-</v>
      </c>
      <c r="D474" s="46" t="str">
        <f t="shared" si="7"/>
        <v>-</v>
      </c>
    </row>
    <row r="475" spans="1:4">
      <c r="A475" s="25" t="str">
        <f>IF(ISBLANK(Nomen.complète!P475),"-",Nomen.complète!P475)</f>
        <v>-</v>
      </c>
      <c r="B475" s="17" t="str">
        <f>IF(ISBLANK(Nomen.complète!Q475),"-",Nomen.complète!Q475)</f>
        <v>-</v>
      </c>
      <c r="C475" s="102" t="str">
        <f>IF(ISBLANK(Nomen.complète!R475),"-",Nomen.complète!R475)</f>
        <v>-</v>
      </c>
      <c r="D475" s="46" t="str">
        <f t="shared" si="7"/>
        <v>-</v>
      </c>
    </row>
    <row r="476" spans="1:4">
      <c r="A476" s="25" t="str">
        <f>IF(ISBLANK(Nomen.complète!P476),"-",Nomen.complète!P476)</f>
        <v>-</v>
      </c>
      <c r="B476" s="17" t="str">
        <f>IF(ISBLANK(Nomen.complète!Q476),"-",Nomen.complète!Q476)</f>
        <v>-</v>
      </c>
      <c r="C476" s="102" t="str">
        <f>IF(ISBLANK(Nomen.complète!R476),"-",Nomen.complète!R476)</f>
        <v>-</v>
      </c>
      <c r="D476" s="46" t="str">
        <f t="shared" si="7"/>
        <v>-</v>
      </c>
    </row>
    <row r="477" spans="1:4">
      <c r="A477" s="25" t="str">
        <f>IF(ISBLANK(Nomen.complète!P477),"-",Nomen.complète!P477)</f>
        <v>-</v>
      </c>
      <c r="B477" s="17" t="str">
        <f>IF(ISBLANK(Nomen.complète!Q477),"-",Nomen.complète!Q477)</f>
        <v>-</v>
      </c>
      <c r="C477" s="102" t="str">
        <f>IF(ISBLANK(Nomen.complète!R477),"-",Nomen.complète!R477)</f>
        <v>-</v>
      </c>
      <c r="D477" s="46" t="str">
        <f t="shared" si="7"/>
        <v>-</v>
      </c>
    </row>
    <row r="478" spans="1:4">
      <c r="A478" s="25" t="str">
        <f>IF(ISBLANK(Nomen.complète!P478),"-",Nomen.complète!P478)</f>
        <v>-</v>
      </c>
      <c r="B478" s="17" t="str">
        <f>IF(ISBLANK(Nomen.complète!Q478),"-",Nomen.complète!Q478)</f>
        <v>-</v>
      </c>
      <c r="C478" s="102" t="str">
        <f>IF(ISBLANK(Nomen.complète!R478),"-",Nomen.complète!R478)</f>
        <v>-</v>
      </c>
      <c r="D478" s="46" t="str">
        <f t="shared" si="7"/>
        <v>-</v>
      </c>
    </row>
    <row r="479" spans="1:4">
      <c r="A479" s="25" t="str">
        <f>IF(ISBLANK(Nomen.complète!P479),"-",Nomen.complète!P479)</f>
        <v>-</v>
      </c>
      <c r="B479" s="17" t="str">
        <f>IF(ISBLANK(Nomen.complète!Q479),"-",Nomen.complète!Q479)</f>
        <v>-</v>
      </c>
      <c r="C479" s="102" t="str">
        <f>IF(ISBLANK(Nomen.complète!R479),"-",Nomen.complète!R479)</f>
        <v>-</v>
      </c>
      <c r="D479" s="46" t="str">
        <f t="shared" si="7"/>
        <v>-</v>
      </c>
    </row>
    <row r="480" spans="1:4">
      <c r="A480" s="25" t="str">
        <f>IF(ISBLANK(Nomen.complète!P480),"-",Nomen.complète!P480)</f>
        <v>-</v>
      </c>
      <c r="B480" s="17" t="str">
        <f>IF(ISBLANK(Nomen.complète!Q480),"-",Nomen.complète!Q480)</f>
        <v>-</v>
      </c>
      <c r="C480" s="102" t="str">
        <f>IF(ISBLANK(Nomen.complète!R480),"-",Nomen.complète!R480)</f>
        <v>-</v>
      </c>
      <c r="D480" s="46" t="str">
        <f t="shared" si="7"/>
        <v>-</v>
      </c>
    </row>
    <row r="481" spans="1:4">
      <c r="A481" s="25" t="str">
        <f>IF(ISBLANK(Nomen.complète!P481),"-",Nomen.complète!P481)</f>
        <v>-</v>
      </c>
      <c r="B481" s="17" t="str">
        <f>IF(ISBLANK(Nomen.complète!Q481),"-",Nomen.complète!Q481)</f>
        <v>-</v>
      </c>
      <c r="C481" s="102" t="str">
        <f>IF(ISBLANK(Nomen.complète!R481),"-",Nomen.complète!R481)</f>
        <v>-</v>
      </c>
      <c r="D481" s="46" t="str">
        <f t="shared" si="7"/>
        <v>-</v>
      </c>
    </row>
    <row r="482" spans="1:4">
      <c r="A482" s="25" t="str">
        <f>IF(ISBLANK(Nomen.complète!P482),"-",Nomen.complète!P482)</f>
        <v>-</v>
      </c>
      <c r="B482" s="17" t="str">
        <f>IF(ISBLANK(Nomen.complète!Q482),"-",Nomen.complète!Q482)</f>
        <v>-</v>
      </c>
      <c r="C482" s="102" t="str">
        <f>IF(ISBLANK(Nomen.complète!R482),"-",Nomen.complète!R482)</f>
        <v>-</v>
      </c>
      <c r="D482" s="46" t="str">
        <f t="shared" si="7"/>
        <v>-</v>
      </c>
    </row>
    <row r="483" spans="1:4">
      <c r="A483" s="25" t="str">
        <f>IF(ISBLANK(Nomen.complète!P483),"-",Nomen.complète!P483)</f>
        <v>-</v>
      </c>
      <c r="B483" s="17" t="str">
        <f>IF(ISBLANK(Nomen.complète!Q483),"-",Nomen.complète!Q483)</f>
        <v>-</v>
      </c>
      <c r="C483" s="102" t="str">
        <f>IF(ISBLANK(Nomen.complète!R483),"-",Nomen.complète!R483)</f>
        <v>-</v>
      </c>
      <c r="D483" s="46" t="str">
        <f t="shared" si="7"/>
        <v>-</v>
      </c>
    </row>
    <row r="484" spans="1:4">
      <c r="A484" s="25" t="str">
        <f>IF(ISBLANK(Nomen.complète!P484),"-",Nomen.complète!P484)</f>
        <v>-</v>
      </c>
      <c r="B484" s="17" t="str">
        <f>IF(ISBLANK(Nomen.complète!Q484),"-",Nomen.complète!Q484)</f>
        <v>-</v>
      </c>
      <c r="C484" s="102" t="str">
        <f>IF(ISBLANK(Nomen.complète!R484),"-",Nomen.complète!R484)</f>
        <v>-</v>
      </c>
      <c r="D484" s="46" t="str">
        <f t="shared" si="7"/>
        <v>-</v>
      </c>
    </row>
    <row r="485" spans="1:4">
      <c r="A485" s="25" t="str">
        <f>IF(ISBLANK(Nomen.complète!P485),"-",Nomen.complète!P485)</f>
        <v>-</v>
      </c>
      <c r="B485" s="17" t="str">
        <f>IF(ISBLANK(Nomen.complète!Q485),"-",Nomen.complète!Q485)</f>
        <v>-</v>
      </c>
      <c r="C485" s="102" t="str">
        <f>IF(ISBLANK(Nomen.complète!R485),"-",Nomen.complète!R485)</f>
        <v>-</v>
      </c>
      <c r="D485" s="46" t="str">
        <f t="shared" si="7"/>
        <v>-</v>
      </c>
    </row>
    <row r="486" spans="1:4">
      <c r="A486" s="25" t="str">
        <f>IF(ISBLANK(Nomen.complète!P486),"-",Nomen.complète!P486)</f>
        <v>-</v>
      </c>
      <c r="B486" s="17" t="str">
        <f>IF(ISBLANK(Nomen.complète!Q486),"-",Nomen.complète!Q486)</f>
        <v>-</v>
      </c>
      <c r="C486" s="102" t="str">
        <f>IF(ISBLANK(Nomen.complète!R486),"-",Nomen.complète!R486)</f>
        <v>-</v>
      </c>
      <c r="D486" s="46" t="str">
        <f t="shared" si="7"/>
        <v>-</v>
      </c>
    </row>
    <row r="487" spans="1:4">
      <c r="A487" s="25" t="str">
        <f>IF(ISBLANK(Nomen.complète!P487),"-",Nomen.complète!P487)</f>
        <v>-</v>
      </c>
      <c r="B487" s="17" t="str">
        <f>IF(ISBLANK(Nomen.complète!Q487),"-",Nomen.complète!Q487)</f>
        <v>-</v>
      </c>
      <c r="C487" s="102" t="str">
        <f>IF(ISBLANK(Nomen.complète!R487),"-",Nomen.complète!R487)</f>
        <v>-</v>
      </c>
      <c r="D487" s="46" t="str">
        <f t="shared" si="7"/>
        <v>-</v>
      </c>
    </row>
    <row r="488" spans="1:4">
      <c r="A488" s="25" t="str">
        <f>IF(ISBLANK(Nomen.complète!P488),"-",Nomen.complète!P488)</f>
        <v>-</v>
      </c>
      <c r="B488" s="17" t="str">
        <f>IF(ISBLANK(Nomen.complète!Q488),"-",Nomen.complète!Q488)</f>
        <v>-</v>
      </c>
      <c r="C488" s="102" t="str">
        <f>IF(ISBLANK(Nomen.complète!R488),"-",Nomen.complète!R488)</f>
        <v>-</v>
      </c>
      <c r="D488" s="46" t="str">
        <f t="shared" si="7"/>
        <v>-</v>
      </c>
    </row>
    <row r="489" spans="1:4">
      <c r="A489" s="25" t="str">
        <f>IF(ISBLANK(Nomen.complète!P489),"-",Nomen.complète!P489)</f>
        <v>-</v>
      </c>
      <c r="B489" s="17" t="str">
        <f>IF(ISBLANK(Nomen.complète!Q489),"-",Nomen.complète!Q489)</f>
        <v>-</v>
      </c>
      <c r="C489" s="102" t="str">
        <f>IF(ISBLANK(Nomen.complète!R489),"-",Nomen.complète!R489)</f>
        <v>-</v>
      </c>
      <c r="D489" s="46" t="str">
        <f t="shared" si="7"/>
        <v>-</v>
      </c>
    </row>
    <row r="490" spans="1:4">
      <c r="A490" s="25" t="str">
        <f>IF(ISBLANK(Nomen.complète!P490),"-",Nomen.complète!P490)</f>
        <v>-</v>
      </c>
      <c r="B490" s="17" t="str">
        <f>IF(ISBLANK(Nomen.complète!Q490),"-",Nomen.complète!Q490)</f>
        <v>-</v>
      </c>
      <c r="C490" s="102" t="str">
        <f>IF(ISBLANK(Nomen.complète!R490),"-",Nomen.complète!R490)</f>
        <v>-</v>
      </c>
      <c r="D490" s="46" t="str">
        <f t="shared" si="7"/>
        <v>-</v>
      </c>
    </row>
    <row r="491" spans="1:4">
      <c r="A491" s="25" t="str">
        <f>IF(ISBLANK(Nomen.complète!P491),"-",Nomen.complète!P491)</f>
        <v>-</v>
      </c>
      <c r="B491" s="17" t="str">
        <f>IF(ISBLANK(Nomen.complète!Q491),"-",Nomen.complète!Q491)</f>
        <v>-</v>
      </c>
      <c r="C491" s="102" t="str">
        <f>IF(ISBLANK(Nomen.complète!R491),"-",Nomen.complète!R491)</f>
        <v>-</v>
      </c>
      <c r="D491" s="46" t="str">
        <f t="shared" si="7"/>
        <v>-</v>
      </c>
    </row>
    <row r="492" spans="1:4">
      <c r="A492" s="25" t="str">
        <f>IF(ISBLANK(Nomen.complète!P492),"-",Nomen.complète!P492)</f>
        <v>-</v>
      </c>
      <c r="B492" s="17" t="str">
        <f>IF(ISBLANK(Nomen.complète!Q492),"-",Nomen.complète!Q492)</f>
        <v>-</v>
      </c>
      <c r="C492" s="102" t="str">
        <f>IF(ISBLANK(Nomen.complète!R492),"-",Nomen.complète!R492)</f>
        <v>-</v>
      </c>
      <c r="D492" s="46" t="str">
        <f t="shared" si="7"/>
        <v>-</v>
      </c>
    </row>
    <row r="493" spans="1:4">
      <c r="A493" s="25" t="str">
        <f>IF(ISBLANK(Nomen.complète!P493),"-",Nomen.complète!P493)</f>
        <v>-</v>
      </c>
      <c r="B493" s="17" t="str">
        <f>IF(ISBLANK(Nomen.complète!Q493),"-",Nomen.complète!Q493)</f>
        <v>-</v>
      </c>
      <c r="C493" s="102" t="str">
        <f>IF(ISBLANK(Nomen.complète!R493),"-",Nomen.complète!R493)</f>
        <v>-</v>
      </c>
      <c r="D493" s="46" t="str">
        <f t="shared" si="7"/>
        <v>-</v>
      </c>
    </row>
    <row r="494" spans="1:4">
      <c r="A494" s="25" t="str">
        <f>IF(ISBLANK(Nomen.complète!P494),"-",Nomen.complète!P494)</f>
        <v>-</v>
      </c>
      <c r="B494" s="17" t="str">
        <f>IF(ISBLANK(Nomen.complète!Q494),"-",Nomen.complète!Q494)</f>
        <v>-</v>
      </c>
      <c r="C494" s="102" t="str">
        <f>IF(ISBLANK(Nomen.complète!R494),"-",Nomen.complète!R494)</f>
        <v>-</v>
      </c>
      <c r="D494" s="46" t="str">
        <f t="shared" si="7"/>
        <v>-</v>
      </c>
    </row>
    <row r="495" spans="1:4">
      <c r="A495" s="25" t="str">
        <f>IF(ISBLANK(Nomen.complète!P495),"-",Nomen.complète!P495)</f>
        <v>-</v>
      </c>
      <c r="B495" s="17" t="str">
        <f>IF(ISBLANK(Nomen.complète!Q495),"-",Nomen.complète!Q495)</f>
        <v>-</v>
      </c>
      <c r="C495" s="102" t="str">
        <f>IF(ISBLANK(Nomen.complète!R495),"-",Nomen.complète!R495)</f>
        <v>-</v>
      </c>
      <c r="D495" s="46" t="str">
        <f t="shared" si="7"/>
        <v>-</v>
      </c>
    </row>
    <row r="496" spans="1:4">
      <c r="A496" s="25" t="str">
        <f>IF(ISBLANK(Nomen.complète!P496),"-",Nomen.complète!P496)</f>
        <v>-</v>
      </c>
      <c r="B496" s="17" t="str">
        <f>IF(ISBLANK(Nomen.complète!Q496),"-",Nomen.complète!Q496)</f>
        <v>-</v>
      </c>
      <c r="C496" s="102" t="str">
        <f>IF(ISBLANK(Nomen.complète!R496),"-",Nomen.complète!R496)</f>
        <v>-</v>
      </c>
      <c r="D496" s="46" t="str">
        <f t="shared" si="7"/>
        <v>-</v>
      </c>
    </row>
    <row r="497" spans="1:4">
      <c r="A497" s="25" t="str">
        <f>IF(ISBLANK(Nomen.complète!P497),"-",Nomen.complète!P497)</f>
        <v>-</v>
      </c>
      <c r="B497" s="17" t="str">
        <f>IF(ISBLANK(Nomen.complète!Q497),"-",Nomen.complète!Q497)</f>
        <v>-</v>
      </c>
      <c r="C497" s="102" t="str">
        <f>IF(ISBLANK(Nomen.complète!R497),"-",Nomen.complète!R497)</f>
        <v>-</v>
      </c>
      <c r="D497" s="46" t="str">
        <f t="shared" si="7"/>
        <v>-</v>
      </c>
    </row>
    <row r="498" spans="1:4">
      <c r="A498" s="25" t="str">
        <f>IF(ISBLANK(Nomen.complète!P498),"-",Nomen.complète!P498)</f>
        <v>-</v>
      </c>
      <c r="B498" s="17" t="str">
        <f>IF(ISBLANK(Nomen.complète!Q498),"-",Nomen.complète!Q498)</f>
        <v>-</v>
      </c>
      <c r="C498" s="102" t="str">
        <f>IF(ISBLANK(Nomen.complète!R498),"-",Nomen.complète!R498)</f>
        <v>-</v>
      </c>
      <c r="D498" s="46" t="str">
        <f t="shared" si="7"/>
        <v>-</v>
      </c>
    </row>
    <row r="499" spans="1:4">
      <c r="A499" s="25" t="str">
        <f>IF(ISBLANK(Nomen.complète!P499),"-",Nomen.complète!P499)</f>
        <v>-</v>
      </c>
      <c r="B499" s="17" t="str">
        <f>IF(ISBLANK(Nomen.complète!Q499),"-",Nomen.complète!Q499)</f>
        <v>-</v>
      </c>
      <c r="C499" s="102" t="str">
        <f>IF(ISBLANK(Nomen.complète!R499),"-",Nomen.complète!R499)</f>
        <v>-</v>
      </c>
      <c r="D499" s="46" t="str">
        <f t="shared" si="7"/>
        <v>-</v>
      </c>
    </row>
    <row r="500" spans="1:4">
      <c r="A500" s="25" t="str">
        <f>IF(ISBLANK(Nomen.complète!P500),"-",Nomen.complète!P500)</f>
        <v>-</v>
      </c>
      <c r="B500" s="17" t="str">
        <f>IF(ISBLANK(Nomen.complète!Q500),"-",Nomen.complète!Q500)</f>
        <v>-</v>
      </c>
      <c r="C500" s="102" t="str">
        <f>IF(ISBLANK(Nomen.complète!R500),"-",Nomen.complète!R500)</f>
        <v>-</v>
      </c>
      <c r="D500" s="46" t="str">
        <f t="shared" si="7"/>
        <v>-</v>
      </c>
    </row>
    <row r="501" spans="1:4">
      <c r="A501" s="25" t="str">
        <f>IF(ISBLANK(Nomen.complète!P501),"-",Nomen.complète!P501)</f>
        <v>-</v>
      </c>
      <c r="B501" s="17" t="str">
        <f>IF(ISBLANK(Nomen.complète!Q501),"-",Nomen.complète!Q501)</f>
        <v>-</v>
      </c>
      <c r="C501" s="102" t="str">
        <f>IF(ISBLANK(Nomen.complète!R501),"-",Nomen.complète!R501)</f>
        <v>-</v>
      </c>
      <c r="D501" s="46" t="str">
        <f t="shared" si="7"/>
        <v>-</v>
      </c>
    </row>
    <row r="502" spans="1:4">
      <c r="A502" s="25" t="str">
        <f>IF(ISBLANK(Nomen.complète!P502),"-",Nomen.complète!P502)</f>
        <v>-</v>
      </c>
      <c r="B502" s="17" t="str">
        <f>IF(ISBLANK(Nomen.complète!Q502),"-",Nomen.complète!Q502)</f>
        <v>-</v>
      </c>
      <c r="C502" s="102" t="str">
        <f>IF(ISBLANK(Nomen.complète!R502),"-",Nomen.complète!R502)</f>
        <v>-</v>
      </c>
      <c r="D502" s="46" t="str">
        <f t="shared" si="7"/>
        <v>-</v>
      </c>
    </row>
    <row r="503" spans="1:4">
      <c r="A503" s="25" t="str">
        <f>IF(ISBLANK(Nomen.complète!P503),"-",Nomen.complète!P503)</f>
        <v>-</v>
      </c>
      <c r="B503" s="17" t="str">
        <f>IF(ISBLANK(Nomen.complète!Q503),"-",Nomen.complète!Q503)</f>
        <v>-</v>
      </c>
      <c r="C503" s="102" t="str">
        <f>IF(ISBLANK(Nomen.complète!R503),"-",Nomen.complète!R503)</f>
        <v>-</v>
      </c>
      <c r="D503" s="46" t="str">
        <f t="shared" si="7"/>
        <v>-</v>
      </c>
    </row>
    <row r="504" spans="1:4">
      <c r="A504" s="25" t="str">
        <f>IF(ISBLANK(Nomen.complète!P504),"-",Nomen.complète!P504)</f>
        <v>-</v>
      </c>
      <c r="B504" s="17" t="str">
        <f>IF(ISBLANK(Nomen.complète!Q504),"-",Nomen.complète!Q504)</f>
        <v>-</v>
      </c>
      <c r="C504" s="102" t="str">
        <f>IF(ISBLANK(Nomen.complète!R504),"-",Nomen.complète!R504)</f>
        <v>-</v>
      </c>
      <c r="D504" s="46" t="str">
        <f t="shared" si="7"/>
        <v>-</v>
      </c>
    </row>
    <row r="505" spans="1:4">
      <c r="A505" s="25" t="str">
        <f>IF(ISBLANK(Nomen.complète!P505),"-",Nomen.complète!P505)</f>
        <v>-</v>
      </c>
      <c r="B505" s="17" t="str">
        <f>IF(ISBLANK(Nomen.complète!Q505),"-",Nomen.complète!Q505)</f>
        <v>-</v>
      </c>
      <c r="C505" s="102" t="str">
        <f>IF(ISBLANK(Nomen.complète!R505),"-",Nomen.complète!R505)</f>
        <v>-</v>
      </c>
      <c r="D505" s="46" t="str">
        <f t="shared" si="7"/>
        <v>-</v>
      </c>
    </row>
    <row r="506" spans="1:4">
      <c r="A506" s="25" t="str">
        <f>IF(ISBLANK(Nomen.complète!P506),"-",Nomen.complète!P506)</f>
        <v>-</v>
      </c>
      <c r="B506" s="17" t="str">
        <f>IF(ISBLANK(Nomen.complète!Q506),"-",Nomen.complète!Q506)</f>
        <v>-</v>
      </c>
      <c r="C506" s="102" t="str">
        <f>IF(ISBLANK(Nomen.complète!R506),"-",Nomen.complète!R506)</f>
        <v>-</v>
      </c>
      <c r="D506" s="46" t="str">
        <f t="shared" si="7"/>
        <v>-</v>
      </c>
    </row>
    <row r="507" spans="1:4">
      <c r="A507" s="25" t="str">
        <f>IF(ISBLANK(Nomen.complète!P507),"-",Nomen.complète!P507)</f>
        <v>-</v>
      </c>
      <c r="B507" s="17" t="str">
        <f>IF(ISBLANK(Nomen.complète!Q507),"-",Nomen.complète!Q507)</f>
        <v>-</v>
      </c>
      <c r="C507" s="102" t="str">
        <f>IF(ISBLANK(Nomen.complète!R507),"-",Nomen.complète!R507)</f>
        <v>-</v>
      </c>
      <c r="D507" s="46" t="str">
        <f t="shared" si="7"/>
        <v>-</v>
      </c>
    </row>
    <row r="508" spans="1:4">
      <c r="A508" s="25" t="str">
        <f>IF(ISBLANK(Nomen.complète!P508),"-",Nomen.complète!P508)</f>
        <v>-</v>
      </c>
      <c r="B508" s="17" t="str">
        <f>IF(ISBLANK(Nomen.complète!Q508),"-",Nomen.complète!Q508)</f>
        <v>-</v>
      </c>
      <c r="C508" s="102" t="str">
        <f>IF(ISBLANK(Nomen.complète!R508),"-",Nomen.complète!R508)</f>
        <v>-</v>
      </c>
      <c r="D508" s="46" t="str">
        <f t="shared" si="7"/>
        <v>-</v>
      </c>
    </row>
    <row r="509" spans="1:4">
      <c r="A509" s="25" t="str">
        <f>IF(ISBLANK(Nomen.complète!P509),"-",Nomen.complète!P509)</f>
        <v>-</v>
      </c>
      <c r="B509" s="17" t="str">
        <f>IF(ISBLANK(Nomen.complète!Q509),"-",Nomen.complète!Q509)</f>
        <v>-</v>
      </c>
      <c r="C509" s="102" t="str">
        <f>IF(ISBLANK(Nomen.complète!R509),"-",Nomen.complète!R509)</f>
        <v>-</v>
      </c>
      <c r="D509" s="46" t="str">
        <f t="shared" si="7"/>
        <v>-</v>
      </c>
    </row>
    <row r="510" spans="1:4">
      <c r="A510" s="25" t="str">
        <f>IF(ISBLANK(Nomen.complète!P510),"-",Nomen.complète!P510)</f>
        <v>-</v>
      </c>
      <c r="B510" s="17" t="str">
        <f>IF(ISBLANK(Nomen.complète!Q510),"-",Nomen.complète!Q510)</f>
        <v>-</v>
      </c>
      <c r="C510" s="102" t="str">
        <f>IF(ISBLANK(Nomen.complète!R510),"-",Nomen.complète!R510)</f>
        <v>-</v>
      </c>
      <c r="D510" s="46" t="str">
        <f t="shared" si="7"/>
        <v>-</v>
      </c>
    </row>
    <row r="511" spans="1:4">
      <c r="A511" s="25" t="str">
        <f>IF(ISBLANK(Nomen.complète!P511),"-",Nomen.complète!P511)</f>
        <v>-</v>
      </c>
      <c r="B511" s="17" t="str">
        <f>IF(ISBLANK(Nomen.complète!Q511),"-",Nomen.complète!Q511)</f>
        <v>-</v>
      </c>
      <c r="C511" s="102" t="str">
        <f>IF(ISBLANK(Nomen.complète!R511),"-",Nomen.complète!R511)</f>
        <v>-</v>
      </c>
      <c r="D511" s="46" t="str">
        <f t="shared" si="7"/>
        <v>-</v>
      </c>
    </row>
    <row r="512" spans="1:4">
      <c r="A512" s="25" t="str">
        <f>IF(ISBLANK(Nomen.complète!P512),"-",Nomen.complète!P512)</f>
        <v>-</v>
      </c>
      <c r="B512" s="17" t="str">
        <f>IF(ISBLANK(Nomen.complète!Q512),"-",Nomen.complète!Q512)</f>
        <v>-</v>
      </c>
      <c r="C512" s="102" t="str">
        <f>IF(ISBLANK(Nomen.complète!R512),"-",Nomen.complète!R512)</f>
        <v>-</v>
      </c>
      <c r="D512" s="46" t="str">
        <f t="shared" si="7"/>
        <v>-</v>
      </c>
    </row>
    <row r="513" spans="1:4">
      <c r="A513" s="25" t="str">
        <f>IF(ISBLANK(Nomen.complète!P513),"-",Nomen.complète!P513)</f>
        <v>-</v>
      </c>
      <c r="B513" s="17" t="str">
        <f>IF(ISBLANK(Nomen.complète!Q513),"-",Nomen.complète!Q513)</f>
        <v>-</v>
      </c>
      <c r="C513" s="102" t="str">
        <f>IF(ISBLANK(Nomen.complète!R513),"-",Nomen.complète!R513)</f>
        <v>-</v>
      </c>
      <c r="D513" s="46" t="str">
        <f t="shared" si="7"/>
        <v>-</v>
      </c>
    </row>
    <row r="514" spans="1:4">
      <c r="A514" s="25" t="str">
        <f>IF(ISBLANK(Nomen.complète!P514),"-",Nomen.complète!P514)</f>
        <v>-</v>
      </c>
      <c r="B514" s="17" t="str">
        <f>IF(ISBLANK(Nomen.complète!Q514),"-",Nomen.complète!Q514)</f>
        <v>-</v>
      </c>
      <c r="C514" s="102" t="str">
        <f>IF(ISBLANK(Nomen.complète!R514),"-",Nomen.complète!R514)</f>
        <v>-</v>
      </c>
      <c r="D514" s="46" t="str">
        <f t="shared" si="7"/>
        <v>-</v>
      </c>
    </row>
    <row r="515" spans="1:4">
      <c r="A515" s="25" t="str">
        <f>IF(ISBLANK(Nomen.complète!P515),"-",Nomen.complète!P515)</f>
        <v>-</v>
      </c>
      <c r="B515" s="17" t="str">
        <f>IF(ISBLANK(Nomen.complète!Q515),"-",Nomen.complète!Q515)</f>
        <v>-</v>
      </c>
      <c r="C515" s="102" t="str">
        <f>IF(ISBLANK(Nomen.complète!R515),"-",Nomen.complète!R515)</f>
        <v>-</v>
      </c>
      <c r="D515" s="46" t="str">
        <f t="shared" si="7"/>
        <v>-</v>
      </c>
    </row>
    <row r="516" spans="1:4">
      <c r="A516" s="25" t="str">
        <f>IF(ISBLANK(Nomen.complète!P516),"-",Nomen.complète!P516)</f>
        <v>-</v>
      </c>
      <c r="B516" s="17" t="str">
        <f>IF(ISBLANK(Nomen.complète!Q516),"-",Nomen.complète!Q516)</f>
        <v>-</v>
      </c>
      <c r="C516" s="102" t="str">
        <f>IF(ISBLANK(Nomen.complète!R516),"-",Nomen.complète!R516)</f>
        <v>-</v>
      </c>
      <c r="D516" s="46" t="str">
        <f t="shared" si="7"/>
        <v>-</v>
      </c>
    </row>
    <row r="517" spans="1:4">
      <c r="A517" s="25" t="str">
        <f>IF(ISBLANK(Nomen.complète!P517),"-",Nomen.complète!P517)</f>
        <v>-</v>
      </c>
      <c r="B517" s="17" t="str">
        <f>IF(ISBLANK(Nomen.complète!Q517),"-",Nomen.complète!Q517)</f>
        <v>-</v>
      </c>
      <c r="C517" s="102" t="str">
        <f>IF(ISBLANK(Nomen.complète!R517),"-",Nomen.complète!R517)</f>
        <v>-</v>
      </c>
      <c r="D517" s="46" t="str">
        <f t="shared" ref="D517:D580" si="8">IF(B517="-",B517,TRIM(C517)&amp; " (" &amp;B517&amp;")")</f>
        <v>-</v>
      </c>
    </row>
    <row r="518" spans="1:4">
      <c r="A518" s="25" t="str">
        <f>IF(ISBLANK(Nomen.complète!P518),"-",Nomen.complète!P518)</f>
        <v>-</v>
      </c>
      <c r="B518" s="17" t="str">
        <f>IF(ISBLANK(Nomen.complète!Q518),"-",Nomen.complète!Q518)</f>
        <v>-</v>
      </c>
      <c r="C518" s="102" t="str">
        <f>IF(ISBLANK(Nomen.complète!R518),"-",Nomen.complète!R518)</f>
        <v>-</v>
      </c>
      <c r="D518" s="46" t="str">
        <f t="shared" si="8"/>
        <v>-</v>
      </c>
    </row>
    <row r="519" spans="1:4">
      <c r="A519" s="25" t="str">
        <f>IF(ISBLANK(Nomen.complète!P519),"-",Nomen.complète!P519)</f>
        <v>-</v>
      </c>
      <c r="B519" s="17" t="str">
        <f>IF(ISBLANK(Nomen.complète!Q519),"-",Nomen.complète!Q519)</f>
        <v>-</v>
      </c>
      <c r="C519" s="102" t="str">
        <f>IF(ISBLANK(Nomen.complète!R519),"-",Nomen.complète!R519)</f>
        <v>-</v>
      </c>
      <c r="D519" s="46" t="str">
        <f t="shared" si="8"/>
        <v>-</v>
      </c>
    </row>
    <row r="520" spans="1:4">
      <c r="A520" s="25" t="str">
        <f>IF(ISBLANK(Nomen.complète!P520),"-",Nomen.complète!P520)</f>
        <v>-</v>
      </c>
      <c r="B520" s="17" t="str">
        <f>IF(ISBLANK(Nomen.complète!Q520),"-",Nomen.complète!Q520)</f>
        <v>-</v>
      </c>
      <c r="C520" s="102" t="str">
        <f>IF(ISBLANK(Nomen.complète!R520),"-",Nomen.complète!R520)</f>
        <v>-</v>
      </c>
      <c r="D520" s="46" t="str">
        <f t="shared" si="8"/>
        <v>-</v>
      </c>
    </row>
    <row r="521" spans="1:4">
      <c r="A521" s="25" t="str">
        <f>IF(ISBLANK(Nomen.complète!P521),"-",Nomen.complète!P521)</f>
        <v>-</v>
      </c>
      <c r="B521" s="17" t="str">
        <f>IF(ISBLANK(Nomen.complète!Q521),"-",Nomen.complète!Q521)</f>
        <v>-</v>
      </c>
      <c r="C521" s="102" t="str">
        <f>IF(ISBLANK(Nomen.complète!R521),"-",Nomen.complète!R521)</f>
        <v>-</v>
      </c>
      <c r="D521" s="46" t="str">
        <f t="shared" si="8"/>
        <v>-</v>
      </c>
    </row>
    <row r="522" spans="1:4">
      <c r="A522" s="25" t="str">
        <f>IF(ISBLANK(Nomen.complète!P522),"-",Nomen.complète!P522)</f>
        <v>-</v>
      </c>
      <c r="B522" s="17" t="str">
        <f>IF(ISBLANK(Nomen.complète!Q522),"-",Nomen.complète!Q522)</f>
        <v>-</v>
      </c>
      <c r="C522" s="102" t="str">
        <f>IF(ISBLANK(Nomen.complète!R522),"-",Nomen.complète!R522)</f>
        <v>-</v>
      </c>
      <c r="D522" s="46" t="str">
        <f t="shared" si="8"/>
        <v>-</v>
      </c>
    </row>
    <row r="523" spans="1:4">
      <c r="A523" s="25" t="str">
        <f>IF(ISBLANK(Nomen.complète!P523),"-",Nomen.complète!P523)</f>
        <v>-</v>
      </c>
      <c r="B523" s="17" t="str">
        <f>IF(ISBLANK(Nomen.complète!Q523),"-",Nomen.complète!Q523)</f>
        <v>-</v>
      </c>
      <c r="C523" s="102" t="str">
        <f>IF(ISBLANK(Nomen.complète!R523),"-",Nomen.complète!R523)</f>
        <v>-</v>
      </c>
      <c r="D523" s="46" t="str">
        <f t="shared" si="8"/>
        <v>-</v>
      </c>
    </row>
    <row r="524" spans="1:4">
      <c r="A524" s="25" t="str">
        <f>IF(ISBLANK(Nomen.complète!P524),"-",Nomen.complète!P524)</f>
        <v>-</v>
      </c>
      <c r="B524" s="17" t="str">
        <f>IF(ISBLANK(Nomen.complète!Q524),"-",Nomen.complète!Q524)</f>
        <v>-</v>
      </c>
      <c r="C524" s="102" t="str">
        <f>IF(ISBLANK(Nomen.complète!R524),"-",Nomen.complète!R524)</f>
        <v>-</v>
      </c>
      <c r="D524" s="46" t="str">
        <f t="shared" si="8"/>
        <v>-</v>
      </c>
    </row>
    <row r="525" spans="1:4">
      <c r="A525" s="25" t="str">
        <f>IF(ISBLANK(Nomen.complète!P525),"-",Nomen.complète!P525)</f>
        <v>-</v>
      </c>
      <c r="B525" s="17" t="str">
        <f>IF(ISBLANK(Nomen.complète!Q525),"-",Nomen.complète!Q525)</f>
        <v>-</v>
      </c>
      <c r="C525" s="102" t="str">
        <f>IF(ISBLANK(Nomen.complète!R525),"-",Nomen.complète!R525)</f>
        <v>-</v>
      </c>
      <c r="D525" s="46" t="str">
        <f t="shared" si="8"/>
        <v>-</v>
      </c>
    </row>
    <row r="526" spans="1:4">
      <c r="A526" s="25" t="str">
        <f>IF(ISBLANK(Nomen.complète!P526),"-",Nomen.complète!P526)</f>
        <v>-</v>
      </c>
      <c r="B526" s="17" t="str">
        <f>IF(ISBLANK(Nomen.complète!Q526),"-",Nomen.complète!Q526)</f>
        <v>-</v>
      </c>
      <c r="C526" s="102" t="str">
        <f>IF(ISBLANK(Nomen.complète!R526),"-",Nomen.complète!R526)</f>
        <v>-</v>
      </c>
      <c r="D526" s="46" t="str">
        <f t="shared" si="8"/>
        <v>-</v>
      </c>
    </row>
    <row r="527" spans="1:4">
      <c r="A527" s="25" t="str">
        <f>IF(ISBLANK(Nomen.complète!P527),"-",Nomen.complète!P527)</f>
        <v>-</v>
      </c>
      <c r="B527" s="17" t="str">
        <f>IF(ISBLANK(Nomen.complète!Q527),"-",Nomen.complète!Q527)</f>
        <v>-</v>
      </c>
      <c r="C527" s="102" t="str">
        <f>IF(ISBLANK(Nomen.complète!R527),"-",Nomen.complète!R527)</f>
        <v>-</v>
      </c>
      <c r="D527" s="46" t="str">
        <f t="shared" si="8"/>
        <v>-</v>
      </c>
    </row>
    <row r="528" spans="1:4">
      <c r="A528" s="25" t="str">
        <f>IF(ISBLANK(Nomen.complète!P528),"-",Nomen.complète!P528)</f>
        <v>-</v>
      </c>
      <c r="B528" s="17" t="str">
        <f>IF(ISBLANK(Nomen.complète!Q528),"-",Nomen.complète!Q528)</f>
        <v>-</v>
      </c>
      <c r="C528" s="102" t="str">
        <f>IF(ISBLANK(Nomen.complète!R528),"-",Nomen.complète!R528)</f>
        <v>-</v>
      </c>
      <c r="D528" s="46" t="str">
        <f t="shared" si="8"/>
        <v>-</v>
      </c>
    </row>
    <row r="529" spans="1:4">
      <c r="A529" s="25" t="str">
        <f>IF(ISBLANK(Nomen.complète!P529),"-",Nomen.complète!P529)</f>
        <v>-</v>
      </c>
      <c r="B529" s="17" t="str">
        <f>IF(ISBLANK(Nomen.complète!Q529),"-",Nomen.complète!Q529)</f>
        <v>-</v>
      </c>
      <c r="C529" s="102" t="str">
        <f>IF(ISBLANK(Nomen.complète!R529),"-",Nomen.complète!R529)</f>
        <v>-</v>
      </c>
      <c r="D529" s="46" t="str">
        <f t="shared" si="8"/>
        <v>-</v>
      </c>
    </row>
    <row r="530" spans="1:4">
      <c r="A530" s="25" t="str">
        <f>IF(ISBLANK(Nomen.complète!P530),"-",Nomen.complète!P530)</f>
        <v>-</v>
      </c>
      <c r="B530" s="17" t="str">
        <f>IF(ISBLANK(Nomen.complète!Q530),"-",Nomen.complète!Q530)</f>
        <v>-</v>
      </c>
      <c r="C530" s="102" t="str">
        <f>IF(ISBLANK(Nomen.complète!R530),"-",Nomen.complète!R530)</f>
        <v>-</v>
      </c>
      <c r="D530" s="46" t="str">
        <f t="shared" si="8"/>
        <v>-</v>
      </c>
    </row>
    <row r="531" spans="1:4">
      <c r="A531" s="25" t="str">
        <f>IF(ISBLANK(Nomen.complète!P531),"-",Nomen.complète!P531)</f>
        <v>-</v>
      </c>
      <c r="B531" s="17" t="str">
        <f>IF(ISBLANK(Nomen.complète!Q531),"-",Nomen.complète!Q531)</f>
        <v>-</v>
      </c>
      <c r="C531" s="102" t="str">
        <f>IF(ISBLANK(Nomen.complète!R531),"-",Nomen.complète!R531)</f>
        <v>-</v>
      </c>
      <c r="D531" s="46" t="str">
        <f t="shared" si="8"/>
        <v>-</v>
      </c>
    </row>
    <row r="532" spans="1:4">
      <c r="A532" s="25" t="str">
        <f>IF(ISBLANK(Nomen.complète!P532),"-",Nomen.complète!P532)</f>
        <v>-</v>
      </c>
      <c r="B532" s="17" t="str">
        <f>IF(ISBLANK(Nomen.complète!Q532),"-",Nomen.complète!Q532)</f>
        <v>-</v>
      </c>
      <c r="C532" s="102" t="str">
        <f>IF(ISBLANK(Nomen.complète!R532),"-",Nomen.complète!R532)</f>
        <v>-</v>
      </c>
      <c r="D532" s="46" t="str">
        <f t="shared" si="8"/>
        <v>-</v>
      </c>
    </row>
    <row r="533" spans="1:4">
      <c r="A533" s="25" t="str">
        <f>IF(ISBLANK(Nomen.complète!P533),"-",Nomen.complète!P533)</f>
        <v>-</v>
      </c>
      <c r="B533" s="17" t="str">
        <f>IF(ISBLANK(Nomen.complète!Q533),"-",Nomen.complète!Q533)</f>
        <v>-</v>
      </c>
      <c r="C533" s="102" t="str">
        <f>IF(ISBLANK(Nomen.complète!R533),"-",Nomen.complète!R533)</f>
        <v>-</v>
      </c>
      <c r="D533" s="46" t="str">
        <f t="shared" si="8"/>
        <v>-</v>
      </c>
    </row>
    <row r="534" spans="1:4">
      <c r="A534" s="25" t="str">
        <f>IF(ISBLANK(Nomen.complète!P534),"-",Nomen.complète!P534)</f>
        <v>-</v>
      </c>
      <c r="B534" s="17" t="str">
        <f>IF(ISBLANK(Nomen.complète!Q534),"-",Nomen.complète!Q534)</f>
        <v>-</v>
      </c>
      <c r="C534" s="102" t="str">
        <f>IF(ISBLANK(Nomen.complète!R534),"-",Nomen.complète!R534)</f>
        <v>-</v>
      </c>
      <c r="D534" s="46" t="str">
        <f t="shared" si="8"/>
        <v>-</v>
      </c>
    </row>
    <row r="535" spans="1:4">
      <c r="A535" s="25" t="str">
        <f>IF(ISBLANK(Nomen.complète!P535),"-",Nomen.complète!P535)</f>
        <v>-</v>
      </c>
      <c r="B535" s="17" t="str">
        <f>IF(ISBLANK(Nomen.complète!Q535),"-",Nomen.complète!Q535)</f>
        <v>-</v>
      </c>
      <c r="C535" s="102" t="str">
        <f>IF(ISBLANK(Nomen.complète!R535),"-",Nomen.complète!R535)</f>
        <v>-</v>
      </c>
      <c r="D535" s="46" t="str">
        <f t="shared" si="8"/>
        <v>-</v>
      </c>
    </row>
    <row r="536" spans="1:4">
      <c r="A536" s="25" t="str">
        <f>IF(ISBLANK(Nomen.complète!P536),"-",Nomen.complète!P536)</f>
        <v>-</v>
      </c>
      <c r="B536" s="17" t="str">
        <f>IF(ISBLANK(Nomen.complète!Q536),"-",Nomen.complète!Q536)</f>
        <v>-</v>
      </c>
      <c r="C536" s="102" t="str">
        <f>IF(ISBLANK(Nomen.complète!R536),"-",Nomen.complète!R536)</f>
        <v>-</v>
      </c>
      <c r="D536" s="46" t="str">
        <f t="shared" si="8"/>
        <v>-</v>
      </c>
    </row>
    <row r="537" spans="1:4">
      <c r="A537" s="25" t="str">
        <f>IF(ISBLANK(Nomen.complète!P537),"-",Nomen.complète!P537)</f>
        <v>-</v>
      </c>
      <c r="B537" s="17" t="str">
        <f>IF(ISBLANK(Nomen.complète!Q537),"-",Nomen.complète!Q537)</f>
        <v>-</v>
      </c>
      <c r="C537" s="102" t="str">
        <f>IF(ISBLANK(Nomen.complète!R537),"-",Nomen.complète!R537)</f>
        <v>-</v>
      </c>
      <c r="D537" s="46" t="str">
        <f t="shared" si="8"/>
        <v>-</v>
      </c>
    </row>
    <row r="538" spans="1:4">
      <c r="A538" s="25" t="str">
        <f>IF(ISBLANK(Nomen.complète!P538),"-",Nomen.complète!P538)</f>
        <v>-</v>
      </c>
      <c r="B538" s="17" t="str">
        <f>IF(ISBLANK(Nomen.complète!Q538),"-",Nomen.complète!Q538)</f>
        <v>-</v>
      </c>
      <c r="C538" s="102" t="str">
        <f>IF(ISBLANK(Nomen.complète!R538),"-",Nomen.complète!R538)</f>
        <v>-</v>
      </c>
      <c r="D538" s="46" t="str">
        <f t="shared" si="8"/>
        <v>-</v>
      </c>
    </row>
    <row r="539" spans="1:4">
      <c r="A539" s="25" t="str">
        <f>IF(ISBLANK(Nomen.complète!P539),"-",Nomen.complète!P539)</f>
        <v>-</v>
      </c>
      <c r="B539" s="17" t="str">
        <f>IF(ISBLANK(Nomen.complète!Q539),"-",Nomen.complète!Q539)</f>
        <v>-</v>
      </c>
      <c r="C539" s="102" t="str">
        <f>IF(ISBLANK(Nomen.complète!R539),"-",Nomen.complète!R539)</f>
        <v>-</v>
      </c>
      <c r="D539" s="46" t="str">
        <f t="shared" si="8"/>
        <v>-</v>
      </c>
    </row>
    <row r="540" spans="1:4">
      <c r="A540" s="25" t="str">
        <f>IF(ISBLANK(Nomen.complète!P540),"-",Nomen.complète!P540)</f>
        <v>-</v>
      </c>
      <c r="B540" s="17" t="str">
        <f>IF(ISBLANK(Nomen.complète!Q540),"-",Nomen.complète!Q540)</f>
        <v>-</v>
      </c>
      <c r="C540" s="102" t="str">
        <f>IF(ISBLANK(Nomen.complète!R540),"-",Nomen.complète!R540)</f>
        <v>-</v>
      </c>
      <c r="D540" s="46" t="str">
        <f t="shared" si="8"/>
        <v>-</v>
      </c>
    </row>
    <row r="541" spans="1:4">
      <c r="A541" s="25" t="str">
        <f>IF(ISBLANK(Nomen.complète!P541),"-",Nomen.complète!P541)</f>
        <v>-</v>
      </c>
      <c r="B541" s="17" t="str">
        <f>IF(ISBLANK(Nomen.complète!Q541),"-",Nomen.complète!Q541)</f>
        <v>-</v>
      </c>
      <c r="C541" s="102" t="str">
        <f>IF(ISBLANK(Nomen.complète!R541),"-",Nomen.complète!R541)</f>
        <v>-</v>
      </c>
      <c r="D541" s="46" t="str">
        <f t="shared" si="8"/>
        <v>-</v>
      </c>
    </row>
    <row r="542" spans="1:4">
      <c r="A542" s="25" t="str">
        <f>IF(ISBLANK(Nomen.complète!P542),"-",Nomen.complète!P542)</f>
        <v>-</v>
      </c>
      <c r="B542" s="17" t="str">
        <f>IF(ISBLANK(Nomen.complète!Q542),"-",Nomen.complète!Q542)</f>
        <v>-</v>
      </c>
      <c r="C542" s="102" t="str">
        <f>IF(ISBLANK(Nomen.complète!R542),"-",Nomen.complète!R542)</f>
        <v>-</v>
      </c>
      <c r="D542" s="46" t="str">
        <f t="shared" si="8"/>
        <v>-</v>
      </c>
    </row>
    <row r="543" spans="1:4">
      <c r="A543" s="25" t="str">
        <f>IF(ISBLANK(Nomen.complète!P543),"-",Nomen.complète!P543)</f>
        <v>-</v>
      </c>
      <c r="B543" s="17" t="str">
        <f>IF(ISBLANK(Nomen.complète!Q543),"-",Nomen.complète!Q543)</f>
        <v>-</v>
      </c>
      <c r="C543" s="102" t="str">
        <f>IF(ISBLANK(Nomen.complète!R543),"-",Nomen.complète!R543)</f>
        <v>-</v>
      </c>
      <c r="D543" s="46" t="str">
        <f t="shared" si="8"/>
        <v>-</v>
      </c>
    </row>
    <row r="544" spans="1:4">
      <c r="A544" s="25" t="str">
        <f>IF(ISBLANK(Nomen.complète!P544),"-",Nomen.complète!P544)</f>
        <v>-</v>
      </c>
      <c r="B544" s="17" t="str">
        <f>IF(ISBLANK(Nomen.complète!Q544),"-",Nomen.complète!Q544)</f>
        <v>-</v>
      </c>
      <c r="C544" s="102" t="str">
        <f>IF(ISBLANK(Nomen.complète!R544),"-",Nomen.complète!R544)</f>
        <v>-</v>
      </c>
      <c r="D544" s="46" t="str">
        <f t="shared" si="8"/>
        <v>-</v>
      </c>
    </row>
    <row r="545" spans="1:4">
      <c r="A545" s="25" t="str">
        <f>IF(ISBLANK(Nomen.complète!P545),"-",Nomen.complète!P545)</f>
        <v>-</v>
      </c>
      <c r="B545" s="17" t="str">
        <f>IF(ISBLANK(Nomen.complète!Q545),"-",Nomen.complète!Q545)</f>
        <v>-</v>
      </c>
      <c r="C545" s="102" t="str">
        <f>IF(ISBLANK(Nomen.complète!R545),"-",Nomen.complète!R545)</f>
        <v>-</v>
      </c>
      <c r="D545" s="46" t="str">
        <f t="shared" si="8"/>
        <v>-</v>
      </c>
    </row>
    <row r="546" spans="1:4">
      <c r="A546" s="25" t="str">
        <f>IF(ISBLANK(Nomen.complète!P546),"-",Nomen.complète!P546)</f>
        <v>-</v>
      </c>
      <c r="B546" s="17" t="str">
        <f>IF(ISBLANK(Nomen.complète!Q546),"-",Nomen.complète!Q546)</f>
        <v>-</v>
      </c>
      <c r="C546" s="102" t="str">
        <f>IF(ISBLANK(Nomen.complète!R546),"-",Nomen.complète!R546)</f>
        <v>-</v>
      </c>
      <c r="D546" s="46" t="str">
        <f t="shared" si="8"/>
        <v>-</v>
      </c>
    </row>
    <row r="547" spans="1:4">
      <c r="A547" s="25" t="str">
        <f>IF(ISBLANK(Nomen.complète!P547),"-",Nomen.complète!P547)</f>
        <v>-</v>
      </c>
      <c r="B547" s="17" t="str">
        <f>IF(ISBLANK(Nomen.complète!Q547),"-",Nomen.complète!Q547)</f>
        <v>-</v>
      </c>
      <c r="C547" s="102" t="str">
        <f>IF(ISBLANK(Nomen.complète!R547),"-",Nomen.complète!R547)</f>
        <v>-</v>
      </c>
      <c r="D547" s="46" t="str">
        <f t="shared" si="8"/>
        <v>-</v>
      </c>
    </row>
    <row r="548" spans="1:4">
      <c r="A548" s="25" t="str">
        <f>IF(ISBLANK(Nomen.complète!P548),"-",Nomen.complète!P548)</f>
        <v>-</v>
      </c>
      <c r="B548" s="17" t="str">
        <f>IF(ISBLANK(Nomen.complète!Q548),"-",Nomen.complète!Q548)</f>
        <v>-</v>
      </c>
      <c r="C548" s="102" t="str">
        <f>IF(ISBLANK(Nomen.complète!R548),"-",Nomen.complète!R548)</f>
        <v>-</v>
      </c>
      <c r="D548" s="46" t="str">
        <f t="shared" si="8"/>
        <v>-</v>
      </c>
    </row>
    <row r="549" spans="1:4">
      <c r="A549" s="25" t="str">
        <f>IF(ISBLANK(Nomen.complète!P549),"-",Nomen.complète!P549)</f>
        <v>-</v>
      </c>
      <c r="B549" s="17" t="str">
        <f>IF(ISBLANK(Nomen.complète!Q549),"-",Nomen.complète!Q549)</f>
        <v>-</v>
      </c>
      <c r="C549" s="102" t="str">
        <f>IF(ISBLANK(Nomen.complète!R549),"-",Nomen.complète!R549)</f>
        <v>-</v>
      </c>
      <c r="D549" s="46" t="str">
        <f t="shared" si="8"/>
        <v>-</v>
      </c>
    </row>
    <row r="550" spans="1:4">
      <c r="A550" s="25" t="str">
        <f>IF(ISBLANK(Nomen.complète!P550),"-",Nomen.complète!P550)</f>
        <v>-</v>
      </c>
      <c r="B550" s="17" t="str">
        <f>IF(ISBLANK(Nomen.complète!Q550),"-",Nomen.complète!Q550)</f>
        <v>-</v>
      </c>
      <c r="C550" s="102" t="str">
        <f>IF(ISBLANK(Nomen.complète!R550),"-",Nomen.complète!R550)</f>
        <v>-</v>
      </c>
      <c r="D550" s="46" t="str">
        <f t="shared" si="8"/>
        <v>-</v>
      </c>
    </row>
    <row r="551" spans="1:4">
      <c r="A551" s="25" t="str">
        <f>IF(ISBLANK(Nomen.complète!P551),"-",Nomen.complète!P551)</f>
        <v>-</v>
      </c>
      <c r="B551" s="17" t="str">
        <f>IF(ISBLANK(Nomen.complète!Q551),"-",Nomen.complète!Q551)</f>
        <v>-</v>
      </c>
      <c r="C551" s="102" t="str">
        <f>IF(ISBLANK(Nomen.complète!R551),"-",Nomen.complète!R551)</f>
        <v>-</v>
      </c>
      <c r="D551" s="46" t="str">
        <f t="shared" si="8"/>
        <v>-</v>
      </c>
    </row>
    <row r="552" spans="1:4">
      <c r="A552" s="25" t="str">
        <f>IF(ISBLANK(Nomen.complète!P552),"-",Nomen.complète!P552)</f>
        <v>-</v>
      </c>
      <c r="B552" s="17" t="str">
        <f>IF(ISBLANK(Nomen.complète!Q552),"-",Nomen.complète!Q552)</f>
        <v>-</v>
      </c>
      <c r="C552" s="102" t="str">
        <f>IF(ISBLANK(Nomen.complète!R552),"-",Nomen.complète!R552)</f>
        <v>-</v>
      </c>
      <c r="D552" s="46" t="str">
        <f t="shared" si="8"/>
        <v>-</v>
      </c>
    </row>
    <row r="553" spans="1:4">
      <c r="A553" s="25" t="str">
        <f>IF(ISBLANK(Nomen.complète!P553),"-",Nomen.complète!P553)</f>
        <v>-</v>
      </c>
      <c r="B553" s="17" t="str">
        <f>IF(ISBLANK(Nomen.complète!Q553),"-",Nomen.complète!Q553)</f>
        <v>-</v>
      </c>
      <c r="C553" s="102" t="str">
        <f>IF(ISBLANK(Nomen.complète!R553),"-",Nomen.complète!R553)</f>
        <v>-</v>
      </c>
      <c r="D553" s="46" t="str">
        <f t="shared" si="8"/>
        <v>-</v>
      </c>
    </row>
    <row r="554" spans="1:4">
      <c r="A554" s="25" t="str">
        <f>IF(ISBLANK(Nomen.complète!P554),"-",Nomen.complète!P554)</f>
        <v>-</v>
      </c>
      <c r="B554" s="17" t="str">
        <f>IF(ISBLANK(Nomen.complète!Q554),"-",Nomen.complète!Q554)</f>
        <v>-</v>
      </c>
      <c r="C554" s="102" t="str">
        <f>IF(ISBLANK(Nomen.complète!R554),"-",Nomen.complète!R554)</f>
        <v>-</v>
      </c>
      <c r="D554" s="46" t="str">
        <f t="shared" si="8"/>
        <v>-</v>
      </c>
    </row>
    <row r="555" spans="1:4">
      <c r="A555" s="25" t="str">
        <f>IF(ISBLANK(Nomen.complète!P555),"-",Nomen.complète!P555)</f>
        <v>-</v>
      </c>
      <c r="B555" s="17" t="str">
        <f>IF(ISBLANK(Nomen.complète!Q555),"-",Nomen.complète!Q555)</f>
        <v>-</v>
      </c>
      <c r="C555" s="102" t="str">
        <f>IF(ISBLANK(Nomen.complète!R555),"-",Nomen.complète!R555)</f>
        <v>-</v>
      </c>
      <c r="D555" s="46" t="str">
        <f t="shared" si="8"/>
        <v>-</v>
      </c>
    </row>
    <row r="556" spans="1:4">
      <c r="A556" s="25" t="str">
        <f>IF(ISBLANK(Nomen.complète!P556),"-",Nomen.complète!P556)</f>
        <v>-</v>
      </c>
      <c r="B556" s="17" t="str">
        <f>IF(ISBLANK(Nomen.complète!Q556),"-",Nomen.complète!Q556)</f>
        <v>-</v>
      </c>
      <c r="C556" s="102" t="str">
        <f>IF(ISBLANK(Nomen.complète!R556),"-",Nomen.complète!R556)</f>
        <v>-</v>
      </c>
      <c r="D556" s="46" t="str">
        <f t="shared" si="8"/>
        <v>-</v>
      </c>
    </row>
    <row r="557" spans="1:4">
      <c r="A557" s="25" t="str">
        <f>IF(ISBLANK(Nomen.complète!P557),"-",Nomen.complète!P557)</f>
        <v>-</v>
      </c>
      <c r="B557" s="17" t="str">
        <f>IF(ISBLANK(Nomen.complète!Q557),"-",Nomen.complète!Q557)</f>
        <v>-</v>
      </c>
      <c r="C557" s="102" t="str">
        <f>IF(ISBLANK(Nomen.complète!R557),"-",Nomen.complète!R557)</f>
        <v>-</v>
      </c>
      <c r="D557" s="46" t="str">
        <f t="shared" si="8"/>
        <v>-</v>
      </c>
    </row>
    <row r="558" spans="1:4">
      <c r="A558" s="25" t="str">
        <f>IF(ISBLANK(Nomen.complète!P558),"-",Nomen.complète!P558)</f>
        <v>-</v>
      </c>
      <c r="B558" s="17" t="str">
        <f>IF(ISBLANK(Nomen.complète!Q558),"-",Nomen.complète!Q558)</f>
        <v>-</v>
      </c>
      <c r="C558" s="102" t="str">
        <f>IF(ISBLANK(Nomen.complète!R558),"-",Nomen.complète!R558)</f>
        <v>-</v>
      </c>
      <c r="D558" s="46" t="str">
        <f t="shared" si="8"/>
        <v>-</v>
      </c>
    </row>
    <row r="559" spans="1:4">
      <c r="A559" s="25" t="str">
        <f>IF(ISBLANK(Nomen.complète!P559),"-",Nomen.complète!P559)</f>
        <v>-</v>
      </c>
      <c r="B559" s="17" t="str">
        <f>IF(ISBLANK(Nomen.complète!Q559),"-",Nomen.complète!Q559)</f>
        <v>-</v>
      </c>
      <c r="C559" s="102" t="str">
        <f>IF(ISBLANK(Nomen.complète!R559),"-",Nomen.complète!R559)</f>
        <v>-</v>
      </c>
      <c r="D559" s="46" t="str">
        <f t="shared" si="8"/>
        <v>-</v>
      </c>
    </row>
    <row r="560" spans="1:4">
      <c r="A560" s="25" t="str">
        <f>IF(ISBLANK(Nomen.complète!P560),"-",Nomen.complète!P560)</f>
        <v>-</v>
      </c>
      <c r="B560" s="17" t="str">
        <f>IF(ISBLANK(Nomen.complète!Q560),"-",Nomen.complète!Q560)</f>
        <v>-</v>
      </c>
      <c r="C560" s="102" t="str">
        <f>IF(ISBLANK(Nomen.complète!R560),"-",Nomen.complète!R560)</f>
        <v>-</v>
      </c>
      <c r="D560" s="46" t="str">
        <f t="shared" si="8"/>
        <v>-</v>
      </c>
    </row>
    <row r="561" spans="1:4">
      <c r="A561" s="25" t="str">
        <f>IF(ISBLANK(Nomen.complète!P561),"-",Nomen.complète!P561)</f>
        <v>-</v>
      </c>
      <c r="B561" s="17" t="str">
        <f>IF(ISBLANK(Nomen.complète!Q561),"-",Nomen.complète!Q561)</f>
        <v>-</v>
      </c>
      <c r="C561" s="102" t="str">
        <f>IF(ISBLANK(Nomen.complète!R561),"-",Nomen.complète!R561)</f>
        <v>-</v>
      </c>
      <c r="D561" s="46" t="str">
        <f t="shared" si="8"/>
        <v>-</v>
      </c>
    </row>
    <row r="562" spans="1:4">
      <c r="A562" s="25" t="str">
        <f>IF(ISBLANK(Nomen.complète!P562),"-",Nomen.complète!P562)</f>
        <v>-</v>
      </c>
      <c r="B562" s="17" t="str">
        <f>IF(ISBLANK(Nomen.complète!Q562),"-",Nomen.complète!Q562)</f>
        <v>-</v>
      </c>
      <c r="C562" s="102" t="str">
        <f>IF(ISBLANK(Nomen.complète!R562),"-",Nomen.complète!R562)</f>
        <v>-</v>
      </c>
      <c r="D562" s="46" t="str">
        <f t="shared" si="8"/>
        <v>-</v>
      </c>
    </row>
    <row r="563" spans="1:4">
      <c r="A563" s="25" t="str">
        <f>IF(ISBLANK(Nomen.complète!P563),"-",Nomen.complète!P563)</f>
        <v>-</v>
      </c>
      <c r="B563" s="17" t="str">
        <f>IF(ISBLANK(Nomen.complète!Q563),"-",Nomen.complète!Q563)</f>
        <v>-</v>
      </c>
      <c r="C563" s="102" t="str">
        <f>IF(ISBLANK(Nomen.complète!R563),"-",Nomen.complète!R563)</f>
        <v>-</v>
      </c>
      <c r="D563" s="46" t="str">
        <f t="shared" si="8"/>
        <v>-</v>
      </c>
    </row>
    <row r="564" spans="1:4">
      <c r="A564" s="25" t="str">
        <f>IF(ISBLANK(Nomen.complète!P564),"-",Nomen.complète!P564)</f>
        <v>-</v>
      </c>
      <c r="B564" s="17" t="str">
        <f>IF(ISBLANK(Nomen.complète!Q564),"-",Nomen.complète!Q564)</f>
        <v>-</v>
      </c>
      <c r="C564" s="102" t="str">
        <f>IF(ISBLANK(Nomen.complète!R564),"-",Nomen.complète!R564)</f>
        <v>-</v>
      </c>
      <c r="D564" s="46" t="str">
        <f t="shared" si="8"/>
        <v>-</v>
      </c>
    </row>
    <row r="565" spans="1:4">
      <c r="A565" s="25" t="str">
        <f>IF(ISBLANK(Nomen.complète!P565),"-",Nomen.complète!P565)</f>
        <v>-</v>
      </c>
      <c r="B565" s="17" t="str">
        <f>IF(ISBLANK(Nomen.complète!Q565),"-",Nomen.complète!Q565)</f>
        <v>-</v>
      </c>
      <c r="C565" s="102" t="str">
        <f>IF(ISBLANK(Nomen.complète!R565),"-",Nomen.complète!R565)</f>
        <v>-</v>
      </c>
      <c r="D565" s="46" t="str">
        <f t="shared" si="8"/>
        <v>-</v>
      </c>
    </row>
    <row r="566" spans="1:4">
      <c r="A566" s="25" t="str">
        <f>IF(ISBLANK(Nomen.complète!P566),"-",Nomen.complète!P566)</f>
        <v>-</v>
      </c>
      <c r="B566" s="17" t="str">
        <f>IF(ISBLANK(Nomen.complète!Q566),"-",Nomen.complète!Q566)</f>
        <v>-</v>
      </c>
      <c r="C566" s="102" t="str">
        <f>IF(ISBLANK(Nomen.complète!R566),"-",Nomen.complète!R566)</f>
        <v>-</v>
      </c>
      <c r="D566" s="46" t="str">
        <f t="shared" si="8"/>
        <v>-</v>
      </c>
    </row>
    <row r="567" spans="1:4">
      <c r="A567" s="25" t="str">
        <f>IF(ISBLANK(Nomen.complète!P567),"-",Nomen.complète!P567)</f>
        <v>-</v>
      </c>
      <c r="B567" s="17" t="str">
        <f>IF(ISBLANK(Nomen.complète!Q567),"-",Nomen.complète!Q567)</f>
        <v>-</v>
      </c>
      <c r="C567" s="102" t="str">
        <f>IF(ISBLANK(Nomen.complète!R567),"-",Nomen.complète!R567)</f>
        <v>-</v>
      </c>
      <c r="D567" s="46" t="str">
        <f t="shared" si="8"/>
        <v>-</v>
      </c>
    </row>
    <row r="568" spans="1:4">
      <c r="A568" s="25" t="str">
        <f>IF(ISBLANK(Nomen.complète!P568),"-",Nomen.complète!P568)</f>
        <v>-</v>
      </c>
      <c r="B568" s="17" t="str">
        <f>IF(ISBLANK(Nomen.complète!Q568),"-",Nomen.complète!Q568)</f>
        <v>-</v>
      </c>
      <c r="C568" s="102" t="str">
        <f>IF(ISBLANK(Nomen.complète!R568),"-",Nomen.complète!R568)</f>
        <v>-</v>
      </c>
      <c r="D568" s="46" t="str">
        <f t="shared" si="8"/>
        <v>-</v>
      </c>
    </row>
    <row r="569" spans="1:4">
      <c r="A569" s="25" t="str">
        <f>IF(ISBLANK(Nomen.complète!P569),"-",Nomen.complète!P569)</f>
        <v>-</v>
      </c>
      <c r="B569" s="17" t="str">
        <f>IF(ISBLANK(Nomen.complète!Q569),"-",Nomen.complète!Q569)</f>
        <v>-</v>
      </c>
      <c r="C569" s="102" t="str">
        <f>IF(ISBLANK(Nomen.complète!R569),"-",Nomen.complète!R569)</f>
        <v>-</v>
      </c>
      <c r="D569" s="46" t="str">
        <f t="shared" si="8"/>
        <v>-</v>
      </c>
    </row>
    <row r="570" spans="1:4">
      <c r="A570" s="25" t="str">
        <f>IF(ISBLANK(Nomen.complète!P570),"-",Nomen.complète!P570)</f>
        <v>-</v>
      </c>
      <c r="B570" s="17" t="str">
        <f>IF(ISBLANK(Nomen.complète!Q570),"-",Nomen.complète!Q570)</f>
        <v>-</v>
      </c>
      <c r="C570" s="102" t="str">
        <f>IF(ISBLANK(Nomen.complète!R570),"-",Nomen.complète!R570)</f>
        <v>-</v>
      </c>
      <c r="D570" s="46" t="str">
        <f t="shared" si="8"/>
        <v>-</v>
      </c>
    </row>
    <row r="571" spans="1:4">
      <c r="A571" s="25" t="str">
        <f>IF(ISBLANK(Nomen.complète!P571),"-",Nomen.complète!P571)</f>
        <v>-</v>
      </c>
      <c r="B571" s="17" t="str">
        <f>IF(ISBLANK(Nomen.complète!Q571),"-",Nomen.complète!Q571)</f>
        <v>-</v>
      </c>
      <c r="C571" s="102" t="str">
        <f>IF(ISBLANK(Nomen.complète!R571),"-",Nomen.complète!R571)</f>
        <v>-</v>
      </c>
      <c r="D571" s="46" t="str">
        <f t="shared" si="8"/>
        <v>-</v>
      </c>
    </row>
    <row r="572" spans="1:4">
      <c r="A572" s="25" t="str">
        <f>IF(ISBLANK(Nomen.complète!P572),"-",Nomen.complète!P572)</f>
        <v>-</v>
      </c>
      <c r="B572" s="17" t="str">
        <f>IF(ISBLANK(Nomen.complète!Q572),"-",Nomen.complète!Q572)</f>
        <v>-</v>
      </c>
      <c r="C572" s="102" t="str">
        <f>IF(ISBLANK(Nomen.complète!R572),"-",Nomen.complète!R572)</f>
        <v>-</v>
      </c>
      <c r="D572" s="46" t="str">
        <f t="shared" si="8"/>
        <v>-</v>
      </c>
    </row>
    <row r="573" spans="1:4">
      <c r="A573" s="25" t="str">
        <f>IF(ISBLANK(Nomen.complète!P573),"-",Nomen.complète!P573)</f>
        <v>-</v>
      </c>
      <c r="B573" s="17" t="str">
        <f>IF(ISBLANK(Nomen.complète!Q573),"-",Nomen.complète!Q573)</f>
        <v>-</v>
      </c>
      <c r="C573" s="102" t="str">
        <f>IF(ISBLANK(Nomen.complète!R573),"-",Nomen.complète!R573)</f>
        <v>-</v>
      </c>
      <c r="D573" s="46" t="str">
        <f t="shared" si="8"/>
        <v>-</v>
      </c>
    </row>
    <row r="574" spans="1:4">
      <c r="A574" s="25" t="str">
        <f>IF(ISBLANK(Nomen.complète!P574),"-",Nomen.complète!P574)</f>
        <v>-</v>
      </c>
      <c r="B574" s="17" t="str">
        <f>IF(ISBLANK(Nomen.complète!Q574),"-",Nomen.complète!Q574)</f>
        <v>-</v>
      </c>
      <c r="C574" s="102" t="str">
        <f>IF(ISBLANK(Nomen.complète!R574),"-",Nomen.complète!R574)</f>
        <v>-</v>
      </c>
      <c r="D574" s="46" t="str">
        <f t="shared" si="8"/>
        <v>-</v>
      </c>
    </row>
    <row r="575" spans="1:4">
      <c r="A575" s="25" t="str">
        <f>IF(ISBLANK(Nomen.complète!P575),"-",Nomen.complète!P575)</f>
        <v>-</v>
      </c>
      <c r="B575" s="17" t="str">
        <f>IF(ISBLANK(Nomen.complète!Q575),"-",Nomen.complète!Q575)</f>
        <v>-</v>
      </c>
      <c r="C575" s="102" t="str">
        <f>IF(ISBLANK(Nomen.complète!R575),"-",Nomen.complète!R575)</f>
        <v>-</v>
      </c>
      <c r="D575" s="46" t="str">
        <f t="shared" si="8"/>
        <v>-</v>
      </c>
    </row>
    <row r="576" spans="1:4">
      <c r="A576" s="25" t="str">
        <f>IF(ISBLANK(Nomen.complète!P576),"-",Nomen.complète!P576)</f>
        <v>-</v>
      </c>
      <c r="B576" s="17" t="str">
        <f>IF(ISBLANK(Nomen.complète!Q576),"-",Nomen.complète!Q576)</f>
        <v>-</v>
      </c>
      <c r="C576" s="102" t="str">
        <f>IF(ISBLANK(Nomen.complète!R576),"-",Nomen.complète!R576)</f>
        <v>-</v>
      </c>
      <c r="D576" s="46" t="str">
        <f t="shared" si="8"/>
        <v>-</v>
      </c>
    </row>
    <row r="577" spans="1:4">
      <c r="A577" s="25" t="str">
        <f>IF(ISBLANK(Nomen.complète!P577),"-",Nomen.complète!P577)</f>
        <v>-</v>
      </c>
      <c r="B577" s="17" t="str">
        <f>IF(ISBLANK(Nomen.complète!Q577),"-",Nomen.complète!Q577)</f>
        <v>-</v>
      </c>
      <c r="C577" s="102" t="str">
        <f>IF(ISBLANK(Nomen.complète!R577),"-",Nomen.complète!R577)</f>
        <v>-</v>
      </c>
      <c r="D577" s="46" t="str">
        <f t="shared" si="8"/>
        <v>-</v>
      </c>
    </row>
    <row r="578" spans="1:4">
      <c r="A578" s="25" t="str">
        <f>IF(ISBLANK(Nomen.complète!P578),"-",Nomen.complète!P578)</f>
        <v>-</v>
      </c>
      <c r="B578" s="17" t="str">
        <f>IF(ISBLANK(Nomen.complète!Q578),"-",Nomen.complète!Q578)</f>
        <v>-</v>
      </c>
      <c r="C578" s="102" t="str">
        <f>IF(ISBLANK(Nomen.complète!R578),"-",Nomen.complète!R578)</f>
        <v>-</v>
      </c>
      <c r="D578" s="46" t="str">
        <f t="shared" si="8"/>
        <v>-</v>
      </c>
    </row>
    <row r="579" spans="1:4">
      <c r="A579" s="25" t="str">
        <f>IF(ISBLANK(Nomen.complète!P579),"-",Nomen.complète!P579)</f>
        <v>-</v>
      </c>
      <c r="B579" s="17" t="str">
        <f>IF(ISBLANK(Nomen.complète!Q579),"-",Nomen.complète!Q579)</f>
        <v>-</v>
      </c>
      <c r="C579" s="102" t="str">
        <f>IF(ISBLANK(Nomen.complète!R579),"-",Nomen.complète!R579)</f>
        <v>-</v>
      </c>
      <c r="D579" s="46" t="str">
        <f t="shared" si="8"/>
        <v>-</v>
      </c>
    </row>
    <row r="580" spans="1:4">
      <c r="A580" s="25" t="str">
        <f>IF(ISBLANK(Nomen.complète!P580),"-",Nomen.complète!P580)</f>
        <v>-</v>
      </c>
      <c r="B580" s="17" t="str">
        <f>IF(ISBLANK(Nomen.complète!Q580),"-",Nomen.complète!Q580)</f>
        <v>-</v>
      </c>
      <c r="C580" s="102" t="str">
        <f>IF(ISBLANK(Nomen.complète!R580),"-",Nomen.complète!R580)</f>
        <v>-</v>
      </c>
      <c r="D580" s="46" t="str">
        <f t="shared" si="8"/>
        <v>-</v>
      </c>
    </row>
    <row r="581" spans="1:4">
      <c r="A581" s="25" t="str">
        <f>IF(ISBLANK(Nomen.complète!P581),"-",Nomen.complète!P581)</f>
        <v>-</v>
      </c>
      <c r="B581" s="17" t="str">
        <f>IF(ISBLANK(Nomen.complète!Q581),"-",Nomen.complète!Q581)</f>
        <v>-</v>
      </c>
      <c r="C581" s="102" t="str">
        <f>IF(ISBLANK(Nomen.complète!R581),"-",Nomen.complète!R581)</f>
        <v>-</v>
      </c>
      <c r="D581" s="46" t="str">
        <f t="shared" ref="D581:D644" si="9">IF(B581="-",B581,TRIM(C581)&amp; " (" &amp;B581&amp;")")</f>
        <v>-</v>
      </c>
    </row>
    <row r="582" spans="1:4">
      <c r="A582" s="25" t="str">
        <f>IF(ISBLANK(Nomen.complète!P582),"-",Nomen.complète!P582)</f>
        <v>-</v>
      </c>
      <c r="B582" s="17" t="str">
        <f>IF(ISBLANK(Nomen.complète!Q582),"-",Nomen.complète!Q582)</f>
        <v>-</v>
      </c>
      <c r="C582" s="102" t="str">
        <f>IF(ISBLANK(Nomen.complète!R582),"-",Nomen.complète!R582)</f>
        <v>-</v>
      </c>
      <c r="D582" s="46" t="str">
        <f t="shared" si="9"/>
        <v>-</v>
      </c>
    </row>
    <row r="583" spans="1:4">
      <c r="A583" s="25" t="str">
        <f>IF(ISBLANK(Nomen.complète!P583),"-",Nomen.complète!P583)</f>
        <v>-</v>
      </c>
      <c r="B583" s="17" t="str">
        <f>IF(ISBLANK(Nomen.complète!Q583),"-",Nomen.complète!Q583)</f>
        <v>-</v>
      </c>
      <c r="C583" s="102" t="str">
        <f>IF(ISBLANK(Nomen.complète!R583),"-",Nomen.complète!R583)</f>
        <v>-</v>
      </c>
      <c r="D583" s="46" t="str">
        <f t="shared" si="9"/>
        <v>-</v>
      </c>
    </row>
    <row r="584" spans="1:4">
      <c r="A584" s="25" t="str">
        <f>IF(ISBLANK(Nomen.complète!P584),"-",Nomen.complète!P584)</f>
        <v>-</v>
      </c>
      <c r="B584" s="17" t="str">
        <f>IF(ISBLANK(Nomen.complète!Q584),"-",Nomen.complète!Q584)</f>
        <v>-</v>
      </c>
      <c r="C584" s="102" t="str">
        <f>IF(ISBLANK(Nomen.complète!R584),"-",Nomen.complète!R584)</f>
        <v>-</v>
      </c>
      <c r="D584" s="46" t="str">
        <f t="shared" si="9"/>
        <v>-</v>
      </c>
    </row>
    <row r="585" spans="1:4">
      <c r="A585" s="25" t="str">
        <f>IF(ISBLANK(Nomen.complète!P585),"-",Nomen.complète!P585)</f>
        <v>-</v>
      </c>
      <c r="B585" s="17" t="str">
        <f>IF(ISBLANK(Nomen.complète!Q585),"-",Nomen.complète!Q585)</f>
        <v>-</v>
      </c>
      <c r="C585" s="102" t="str">
        <f>IF(ISBLANK(Nomen.complète!R585),"-",Nomen.complète!R585)</f>
        <v>-</v>
      </c>
      <c r="D585" s="46" t="str">
        <f t="shared" si="9"/>
        <v>-</v>
      </c>
    </row>
    <row r="586" spans="1:4">
      <c r="A586" s="25" t="str">
        <f>IF(ISBLANK(Nomen.complète!P586),"-",Nomen.complète!P586)</f>
        <v>-</v>
      </c>
      <c r="B586" s="17" t="str">
        <f>IF(ISBLANK(Nomen.complète!Q586),"-",Nomen.complète!Q586)</f>
        <v>-</v>
      </c>
      <c r="C586" s="102" t="str">
        <f>IF(ISBLANK(Nomen.complète!R586),"-",Nomen.complète!R586)</f>
        <v>-</v>
      </c>
      <c r="D586" s="46" t="str">
        <f t="shared" si="9"/>
        <v>-</v>
      </c>
    </row>
    <row r="587" spans="1:4">
      <c r="A587" s="25" t="str">
        <f>IF(ISBLANK(Nomen.complète!P587),"-",Nomen.complète!P587)</f>
        <v>-</v>
      </c>
      <c r="B587" s="17" t="str">
        <f>IF(ISBLANK(Nomen.complète!Q587),"-",Nomen.complète!Q587)</f>
        <v>-</v>
      </c>
      <c r="C587" s="102" t="str">
        <f>IF(ISBLANK(Nomen.complète!R587),"-",Nomen.complète!R587)</f>
        <v>-</v>
      </c>
      <c r="D587" s="46" t="str">
        <f t="shared" si="9"/>
        <v>-</v>
      </c>
    </row>
    <row r="588" spans="1:4">
      <c r="A588" s="25" t="str">
        <f>IF(ISBLANK(Nomen.complète!P588),"-",Nomen.complète!P588)</f>
        <v>-</v>
      </c>
      <c r="B588" s="17" t="str">
        <f>IF(ISBLANK(Nomen.complète!Q588),"-",Nomen.complète!Q588)</f>
        <v>-</v>
      </c>
      <c r="C588" s="102" t="str">
        <f>IF(ISBLANK(Nomen.complète!R588),"-",Nomen.complète!R588)</f>
        <v>-</v>
      </c>
      <c r="D588" s="46" t="str">
        <f t="shared" si="9"/>
        <v>-</v>
      </c>
    </row>
    <row r="589" spans="1:4">
      <c r="A589" s="25" t="str">
        <f>IF(ISBLANK(Nomen.complète!P589),"-",Nomen.complète!P589)</f>
        <v>-</v>
      </c>
      <c r="B589" s="17" t="str">
        <f>IF(ISBLANK(Nomen.complète!Q589),"-",Nomen.complète!Q589)</f>
        <v>-</v>
      </c>
      <c r="C589" s="102" t="str">
        <f>IF(ISBLANK(Nomen.complète!R589),"-",Nomen.complète!R589)</f>
        <v>-</v>
      </c>
      <c r="D589" s="46" t="str">
        <f t="shared" si="9"/>
        <v>-</v>
      </c>
    </row>
    <row r="590" spans="1:4">
      <c r="A590" s="25" t="str">
        <f>IF(ISBLANK(Nomen.complète!P590),"-",Nomen.complète!P590)</f>
        <v>-</v>
      </c>
      <c r="B590" s="17" t="str">
        <f>IF(ISBLANK(Nomen.complète!Q590),"-",Nomen.complète!Q590)</f>
        <v>-</v>
      </c>
      <c r="C590" s="102" t="str">
        <f>IF(ISBLANK(Nomen.complète!R590),"-",Nomen.complète!R590)</f>
        <v>-</v>
      </c>
      <c r="D590" s="46" t="str">
        <f t="shared" si="9"/>
        <v>-</v>
      </c>
    </row>
    <row r="591" spans="1:4">
      <c r="A591" s="25" t="str">
        <f>IF(ISBLANK(Nomen.complète!P591),"-",Nomen.complète!P591)</f>
        <v>-</v>
      </c>
      <c r="B591" s="17" t="str">
        <f>IF(ISBLANK(Nomen.complète!Q591),"-",Nomen.complète!Q591)</f>
        <v>-</v>
      </c>
      <c r="C591" s="102" t="str">
        <f>IF(ISBLANK(Nomen.complète!R591),"-",Nomen.complète!R591)</f>
        <v>-</v>
      </c>
      <c r="D591" s="46" t="str">
        <f t="shared" si="9"/>
        <v>-</v>
      </c>
    </row>
    <row r="592" spans="1:4">
      <c r="A592" s="25" t="str">
        <f>IF(ISBLANK(Nomen.complète!P592),"-",Nomen.complète!P592)</f>
        <v>-</v>
      </c>
      <c r="B592" s="17" t="str">
        <f>IF(ISBLANK(Nomen.complète!Q592),"-",Nomen.complète!Q592)</f>
        <v>-</v>
      </c>
      <c r="C592" s="102" t="str">
        <f>IF(ISBLANK(Nomen.complète!R592),"-",Nomen.complète!R592)</f>
        <v>-</v>
      </c>
      <c r="D592" s="46" t="str">
        <f t="shared" si="9"/>
        <v>-</v>
      </c>
    </row>
    <row r="593" spans="1:4">
      <c r="A593" s="25" t="str">
        <f>IF(ISBLANK(Nomen.complète!P593),"-",Nomen.complète!P593)</f>
        <v>-</v>
      </c>
      <c r="B593" s="17" t="str">
        <f>IF(ISBLANK(Nomen.complète!Q593),"-",Nomen.complète!Q593)</f>
        <v>-</v>
      </c>
      <c r="C593" s="102" t="str">
        <f>IF(ISBLANK(Nomen.complète!R593),"-",Nomen.complète!R593)</f>
        <v>-</v>
      </c>
      <c r="D593" s="46" t="str">
        <f t="shared" si="9"/>
        <v>-</v>
      </c>
    </row>
    <row r="594" spans="1:4">
      <c r="A594" s="25" t="str">
        <f>IF(ISBLANK(Nomen.complète!P594),"-",Nomen.complète!P594)</f>
        <v>-</v>
      </c>
      <c r="B594" s="17" t="str">
        <f>IF(ISBLANK(Nomen.complète!Q594),"-",Nomen.complète!Q594)</f>
        <v>-</v>
      </c>
      <c r="C594" s="102" t="str">
        <f>IF(ISBLANK(Nomen.complète!R594),"-",Nomen.complète!R594)</f>
        <v>-</v>
      </c>
      <c r="D594" s="46" t="str">
        <f t="shared" si="9"/>
        <v>-</v>
      </c>
    </row>
    <row r="595" spans="1:4">
      <c r="A595" s="25" t="str">
        <f>IF(ISBLANK(Nomen.complète!P595),"-",Nomen.complète!P595)</f>
        <v>-</v>
      </c>
      <c r="B595" s="17" t="str">
        <f>IF(ISBLANK(Nomen.complète!Q595),"-",Nomen.complète!Q595)</f>
        <v>-</v>
      </c>
      <c r="C595" s="102" t="str">
        <f>IF(ISBLANK(Nomen.complète!R595),"-",Nomen.complète!R595)</f>
        <v>-</v>
      </c>
      <c r="D595" s="46" t="str">
        <f t="shared" si="9"/>
        <v>-</v>
      </c>
    </row>
    <row r="596" spans="1:4">
      <c r="A596" s="25" t="str">
        <f>IF(ISBLANK(Nomen.complète!P596),"-",Nomen.complète!P596)</f>
        <v>-</v>
      </c>
      <c r="B596" s="17" t="str">
        <f>IF(ISBLANK(Nomen.complète!Q596),"-",Nomen.complète!Q596)</f>
        <v>-</v>
      </c>
      <c r="C596" s="102" t="str">
        <f>IF(ISBLANK(Nomen.complète!R596),"-",Nomen.complète!R596)</f>
        <v>-</v>
      </c>
      <c r="D596" s="46" t="str">
        <f t="shared" si="9"/>
        <v>-</v>
      </c>
    </row>
    <row r="597" spans="1:4">
      <c r="A597" s="25" t="str">
        <f>IF(ISBLANK(Nomen.complète!P597),"-",Nomen.complète!P597)</f>
        <v>-</v>
      </c>
      <c r="B597" s="17" t="str">
        <f>IF(ISBLANK(Nomen.complète!Q597),"-",Nomen.complète!Q597)</f>
        <v>-</v>
      </c>
      <c r="C597" s="102" t="str">
        <f>IF(ISBLANK(Nomen.complète!R597),"-",Nomen.complète!R597)</f>
        <v>-</v>
      </c>
      <c r="D597" s="46" t="str">
        <f t="shared" si="9"/>
        <v>-</v>
      </c>
    </row>
    <row r="598" spans="1:4">
      <c r="A598" s="25" t="str">
        <f>IF(ISBLANK(Nomen.complète!P598),"-",Nomen.complète!P598)</f>
        <v>-</v>
      </c>
      <c r="B598" s="17" t="str">
        <f>IF(ISBLANK(Nomen.complète!Q598),"-",Nomen.complète!Q598)</f>
        <v>-</v>
      </c>
      <c r="C598" s="102" t="str">
        <f>IF(ISBLANK(Nomen.complète!R598),"-",Nomen.complète!R598)</f>
        <v>-</v>
      </c>
      <c r="D598" s="46" t="str">
        <f t="shared" si="9"/>
        <v>-</v>
      </c>
    </row>
    <row r="599" spans="1:4">
      <c r="A599" s="25" t="str">
        <f>IF(ISBLANK(Nomen.complète!P599),"-",Nomen.complète!P599)</f>
        <v>-</v>
      </c>
      <c r="B599" s="17" t="str">
        <f>IF(ISBLANK(Nomen.complète!Q599),"-",Nomen.complète!Q599)</f>
        <v>-</v>
      </c>
      <c r="C599" s="102" t="str">
        <f>IF(ISBLANK(Nomen.complète!R599),"-",Nomen.complète!R599)</f>
        <v>-</v>
      </c>
      <c r="D599" s="46" t="str">
        <f t="shared" si="9"/>
        <v>-</v>
      </c>
    </row>
    <row r="600" spans="1:4">
      <c r="A600" s="25" t="str">
        <f>IF(ISBLANK(Nomen.complète!P600),"-",Nomen.complète!P600)</f>
        <v>-</v>
      </c>
      <c r="B600" s="17" t="str">
        <f>IF(ISBLANK(Nomen.complète!Q600),"-",Nomen.complète!Q600)</f>
        <v>-</v>
      </c>
      <c r="C600" s="102" t="str">
        <f>IF(ISBLANK(Nomen.complète!R600),"-",Nomen.complète!R600)</f>
        <v>-</v>
      </c>
      <c r="D600" s="46" t="str">
        <f t="shared" si="9"/>
        <v>-</v>
      </c>
    </row>
    <row r="601" spans="1:4">
      <c r="A601" s="25" t="str">
        <f>IF(ISBLANK(Nomen.complète!P601),"-",Nomen.complète!P601)</f>
        <v>-</v>
      </c>
      <c r="B601" s="17" t="str">
        <f>IF(ISBLANK(Nomen.complète!Q601),"-",Nomen.complète!Q601)</f>
        <v>-</v>
      </c>
      <c r="C601" s="102" t="str">
        <f>IF(ISBLANK(Nomen.complète!R601),"-",Nomen.complète!R601)</f>
        <v>-</v>
      </c>
      <c r="D601" s="46" t="str">
        <f t="shared" si="9"/>
        <v>-</v>
      </c>
    </row>
    <row r="602" spans="1:4">
      <c r="A602" s="25" t="str">
        <f>IF(ISBLANK(Nomen.complète!P602),"-",Nomen.complète!P602)</f>
        <v>-</v>
      </c>
      <c r="B602" s="17" t="str">
        <f>IF(ISBLANK(Nomen.complète!Q602),"-",Nomen.complète!Q602)</f>
        <v>-</v>
      </c>
      <c r="C602" s="102" t="str">
        <f>IF(ISBLANK(Nomen.complète!R602),"-",Nomen.complète!R602)</f>
        <v>-</v>
      </c>
      <c r="D602" s="46" t="str">
        <f t="shared" si="9"/>
        <v>-</v>
      </c>
    </row>
    <row r="603" spans="1:4">
      <c r="A603" s="25" t="str">
        <f>IF(ISBLANK(Nomen.complète!P603),"-",Nomen.complète!P603)</f>
        <v>-</v>
      </c>
      <c r="B603" s="17" t="str">
        <f>IF(ISBLANK(Nomen.complète!Q603),"-",Nomen.complète!Q603)</f>
        <v>-</v>
      </c>
      <c r="C603" s="102" t="str">
        <f>IF(ISBLANK(Nomen.complète!R603),"-",Nomen.complète!R603)</f>
        <v>-</v>
      </c>
      <c r="D603" s="46" t="str">
        <f t="shared" si="9"/>
        <v>-</v>
      </c>
    </row>
    <row r="604" spans="1:4">
      <c r="A604" s="25" t="str">
        <f>IF(ISBLANK(Nomen.complète!P604),"-",Nomen.complète!P604)</f>
        <v>-</v>
      </c>
      <c r="B604" s="17" t="str">
        <f>IF(ISBLANK(Nomen.complète!Q604),"-",Nomen.complète!Q604)</f>
        <v>-</v>
      </c>
      <c r="C604" s="102" t="str">
        <f>IF(ISBLANK(Nomen.complète!R604),"-",Nomen.complète!R604)</f>
        <v>-</v>
      </c>
      <c r="D604" s="46" t="str">
        <f t="shared" si="9"/>
        <v>-</v>
      </c>
    </row>
    <row r="605" spans="1:4">
      <c r="A605" s="25" t="str">
        <f>IF(ISBLANK(Nomen.complète!P605),"-",Nomen.complète!P605)</f>
        <v>-</v>
      </c>
      <c r="B605" s="17" t="str">
        <f>IF(ISBLANK(Nomen.complète!Q605),"-",Nomen.complète!Q605)</f>
        <v>-</v>
      </c>
      <c r="C605" s="102" t="str">
        <f>IF(ISBLANK(Nomen.complète!R605),"-",Nomen.complète!R605)</f>
        <v>-</v>
      </c>
      <c r="D605" s="46" t="str">
        <f t="shared" si="9"/>
        <v>-</v>
      </c>
    </row>
    <row r="606" spans="1:4">
      <c r="A606" s="25" t="str">
        <f>IF(ISBLANK(Nomen.complète!P606),"-",Nomen.complète!P606)</f>
        <v>-</v>
      </c>
      <c r="B606" s="17" t="str">
        <f>IF(ISBLANK(Nomen.complète!Q606),"-",Nomen.complète!Q606)</f>
        <v>-</v>
      </c>
      <c r="C606" s="102" t="str">
        <f>IF(ISBLANK(Nomen.complète!R606),"-",Nomen.complète!R606)</f>
        <v>-</v>
      </c>
      <c r="D606" s="46" t="str">
        <f t="shared" si="9"/>
        <v>-</v>
      </c>
    </row>
    <row r="607" spans="1:4">
      <c r="A607" s="25" t="str">
        <f>IF(ISBLANK(Nomen.complète!P607),"-",Nomen.complète!P607)</f>
        <v>-</v>
      </c>
      <c r="B607" s="17" t="str">
        <f>IF(ISBLANK(Nomen.complète!Q607),"-",Nomen.complète!Q607)</f>
        <v>-</v>
      </c>
      <c r="C607" s="102" t="str">
        <f>IF(ISBLANK(Nomen.complète!R607),"-",Nomen.complète!R607)</f>
        <v>-</v>
      </c>
      <c r="D607" s="46" t="str">
        <f t="shared" si="9"/>
        <v>-</v>
      </c>
    </row>
    <row r="608" spans="1:4">
      <c r="A608" s="25" t="str">
        <f>IF(ISBLANK(Nomen.complète!P608),"-",Nomen.complète!P608)</f>
        <v>-</v>
      </c>
      <c r="B608" s="17" t="str">
        <f>IF(ISBLANK(Nomen.complète!Q608),"-",Nomen.complète!Q608)</f>
        <v>-</v>
      </c>
      <c r="C608" s="102" t="str">
        <f>IF(ISBLANK(Nomen.complète!R608),"-",Nomen.complète!R608)</f>
        <v>-</v>
      </c>
      <c r="D608" s="46" t="str">
        <f t="shared" si="9"/>
        <v>-</v>
      </c>
    </row>
    <row r="609" spans="1:4">
      <c r="A609" s="25" t="str">
        <f>IF(ISBLANK(Nomen.complète!P609),"-",Nomen.complète!P609)</f>
        <v>-</v>
      </c>
      <c r="B609" s="17" t="str">
        <f>IF(ISBLANK(Nomen.complète!Q609),"-",Nomen.complète!Q609)</f>
        <v>-</v>
      </c>
      <c r="C609" s="102" t="str">
        <f>IF(ISBLANK(Nomen.complète!R609),"-",Nomen.complète!R609)</f>
        <v>-</v>
      </c>
      <c r="D609" s="46" t="str">
        <f t="shared" si="9"/>
        <v>-</v>
      </c>
    </row>
    <row r="610" spans="1:4">
      <c r="A610" s="25" t="str">
        <f>IF(ISBLANK(Nomen.complète!P610),"-",Nomen.complète!P610)</f>
        <v>-</v>
      </c>
      <c r="B610" s="17" t="str">
        <f>IF(ISBLANK(Nomen.complète!Q610),"-",Nomen.complète!Q610)</f>
        <v>-</v>
      </c>
      <c r="C610" s="102" t="str">
        <f>IF(ISBLANK(Nomen.complète!R610),"-",Nomen.complète!R610)</f>
        <v>-</v>
      </c>
      <c r="D610" s="46" t="str">
        <f t="shared" si="9"/>
        <v>-</v>
      </c>
    </row>
    <row r="611" spans="1:4">
      <c r="A611" s="25" t="str">
        <f>IF(ISBLANK(Nomen.complète!P611),"-",Nomen.complète!P611)</f>
        <v>-</v>
      </c>
      <c r="B611" s="17" t="str">
        <f>IF(ISBLANK(Nomen.complète!Q611),"-",Nomen.complète!Q611)</f>
        <v>-</v>
      </c>
      <c r="C611" s="102" t="str">
        <f>IF(ISBLANK(Nomen.complète!R611),"-",Nomen.complète!R611)</f>
        <v>-</v>
      </c>
      <c r="D611" s="46" t="str">
        <f t="shared" si="9"/>
        <v>-</v>
      </c>
    </row>
    <row r="612" spans="1:4">
      <c r="A612" s="25" t="str">
        <f>IF(ISBLANK(Nomen.complète!P612),"-",Nomen.complète!P612)</f>
        <v>-</v>
      </c>
      <c r="B612" s="17" t="str">
        <f>IF(ISBLANK(Nomen.complète!Q612),"-",Nomen.complète!Q612)</f>
        <v>-</v>
      </c>
      <c r="C612" s="102" t="str">
        <f>IF(ISBLANK(Nomen.complète!R612),"-",Nomen.complète!R612)</f>
        <v>-</v>
      </c>
      <c r="D612" s="46" t="str">
        <f t="shared" si="9"/>
        <v>-</v>
      </c>
    </row>
    <row r="613" spans="1:4">
      <c r="A613" s="25" t="str">
        <f>IF(ISBLANK(Nomen.complète!P613),"-",Nomen.complète!P613)</f>
        <v>-</v>
      </c>
      <c r="B613" s="17" t="str">
        <f>IF(ISBLANK(Nomen.complète!Q613),"-",Nomen.complète!Q613)</f>
        <v>-</v>
      </c>
      <c r="C613" s="102" t="str">
        <f>IF(ISBLANK(Nomen.complète!R613),"-",Nomen.complète!R613)</f>
        <v>-</v>
      </c>
      <c r="D613" s="46" t="str">
        <f t="shared" si="9"/>
        <v>-</v>
      </c>
    </row>
    <row r="614" spans="1:4">
      <c r="A614" s="25" t="str">
        <f>IF(ISBLANK(Nomen.complète!P614),"-",Nomen.complète!P614)</f>
        <v>-</v>
      </c>
      <c r="B614" s="17" t="str">
        <f>IF(ISBLANK(Nomen.complète!Q614),"-",Nomen.complète!Q614)</f>
        <v>-</v>
      </c>
      <c r="C614" s="102" t="str">
        <f>IF(ISBLANK(Nomen.complète!R614),"-",Nomen.complète!R614)</f>
        <v>-</v>
      </c>
      <c r="D614" s="46" t="str">
        <f t="shared" si="9"/>
        <v>-</v>
      </c>
    </row>
    <row r="615" spans="1:4">
      <c r="A615" s="25" t="str">
        <f>IF(ISBLANK(Nomen.complète!P615),"-",Nomen.complète!P615)</f>
        <v>-</v>
      </c>
      <c r="B615" s="17" t="str">
        <f>IF(ISBLANK(Nomen.complète!Q615),"-",Nomen.complète!Q615)</f>
        <v>-</v>
      </c>
      <c r="C615" s="102" t="str">
        <f>IF(ISBLANK(Nomen.complète!R615),"-",Nomen.complète!R615)</f>
        <v>-</v>
      </c>
      <c r="D615" s="46" t="str">
        <f t="shared" si="9"/>
        <v>-</v>
      </c>
    </row>
    <row r="616" spans="1:4">
      <c r="A616" s="25" t="str">
        <f>IF(ISBLANK(Nomen.complète!P616),"-",Nomen.complète!P616)</f>
        <v>-</v>
      </c>
      <c r="B616" s="17" t="str">
        <f>IF(ISBLANK(Nomen.complète!Q616),"-",Nomen.complète!Q616)</f>
        <v>-</v>
      </c>
      <c r="C616" s="102" t="str">
        <f>IF(ISBLANK(Nomen.complète!R616),"-",Nomen.complète!R616)</f>
        <v>-</v>
      </c>
      <c r="D616" s="46" t="str">
        <f t="shared" si="9"/>
        <v>-</v>
      </c>
    </row>
    <row r="617" spans="1:4">
      <c r="A617" s="25" t="str">
        <f>IF(ISBLANK(Nomen.complète!P617),"-",Nomen.complète!P617)</f>
        <v>-</v>
      </c>
      <c r="B617" s="17" t="str">
        <f>IF(ISBLANK(Nomen.complète!Q617),"-",Nomen.complète!Q617)</f>
        <v>-</v>
      </c>
      <c r="C617" s="102" t="str">
        <f>IF(ISBLANK(Nomen.complète!R617),"-",Nomen.complète!R617)</f>
        <v>-</v>
      </c>
      <c r="D617" s="46" t="str">
        <f t="shared" si="9"/>
        <v>-</v>
      </c>
    </row>
    <row r="618" spans="1:4">
      <c r="A618" s="25" t="str">
        <f>IF(ISBLANK(Nomen.complète!P618),"-",Nomen.complète!P618)</f>
        <v>-</v>
      </c>
      <c r="B618" s="17" t="str">
        <f>IF(ISBLANK(Nomen.complète!Q618),"-",Nomen.complète!Q618)</f>
        <v>-</v>
      </c>
      <c r="C618" s="102" t="str">
        <f>IF(ISBLANK(Nomen.complète!R618),"-",Nomen.complète!R618)</f>
        <v>-</v>
      </c>
      <c r="D618" s="46" t="str">
        <f t="shared" si="9"/>
        <v>-</v>
      </c>
    </row>
    <row r="619" spans="1:4">
      <c r="A619" s="25" t="str">
        <f>IF(ISBLANK(Nomen.complète!P619),"-",Nomen.complète!P619)</f>
        <v>-</v>
      </c>
      <c r="B619" s="17" t="str">
        <f>IF(ISBLANK(Nomen.complète!Q619),"-",Nomen.complète!Q619)</f>
        <v>-</v>
      </c>
      <c r="C619" s="102" t="str">
        <f>IF(ISBLANK(Nomen.complète!R619),"-",Nomen.complète!R619)</f>
        <v>-</v>
      </c>
      <c r="D619" s="46" t="str">
        <f t="shared" si="9"/>
        <v>-</v>
      </c>
    </row>
    <row r="620" spans="1:4">
      <c r="A620" s="25" t="str">
        <f>IF(ISBLANK(Nomen.complète!P620),"-",Nomen.complète!P620)</f>
        <v>-</v>
      </c>
      <c r="B620" s="17" t="str">
        <f>IF(ISBLANK(Nomen.complète!Q620),"-",Nomen.complète!Q620)</f>
        <v>-</v>
      </c>
      <c r="C620" s="102" t="str">
        <f>IF(ISBLANK(Nomen.complète!R620),"-",Nomen.complète!R620)</f>
        <v>-</v>
      </c>
      <c r="D620" s="46" t="str">
        <f t="shared" si="9"/>
        <v>-</v>
      </c>
    </row>
    <row r="621" spans="1:4">
      <c r="A621" s="25" t="str">
        <f>IF(ISBLANK(Nomen.complète!P621),"-",Nomen.complète!P621)</f>
        <v>-</v>
      </c>
      <c r="B621" s="17" t="str">
        <f>IF(ISBLANK(Nomen.complète!Q621),"-",Nomen.complète!Q621)</f>
        <v>-</v>
      </c>
      <c r="C621" s="102" t="str">
        <f>IF(ISBLANK(Nomen.complète!R621),"-",Nomen.complète!R621)</f>
        <v>-</v>
      </c>
      <c r="D621" s="46" t="str">
        <f t="shared" si="9"/>
        <v>-</v>
      </c>
    </row>
    <row r="622" spans="1:4">
      <c r="A622" s="25" t="str">
        <f>IF(ISBLANK(Nomen.complète!P622),"-",Nomen.complète!P622)</f>
        <v>-</v>
      </c>
      <c r="B622" s="17" t="str">
        <f>IF(ISBLANK(Nomen.complète!Q622),"-",Nomen.complète!Q622)</f>
        <v>-</v>
      </c>
      <c r="C622" s="102" t="str">
        <f>IF(ISBLANK(Nomen.complète!R622),"-",Nomen.complète!R622)</f>
        <v>-</v>
      </c>
      <c r="D622" s="46" t="str">
        <f t="shared" si="9"/>
        <v>-</v>
      </c>
    </row>
    <row r="623" spans="1:4">
      <c r="A623" s="25" t="str">
        <f>IF(ISBLANK(Nomen.complète!P623),"-",Nomen.complète!P623)</f>
        <v>-</v>
      </c>
      <c r="B623" s="17" t="str">
        <f>IF(ISBLANK(Nomen.complète!Q623),"-",Nomen.complète!Q623)</f>
        <v>-</v>
      </c>
      <c r="C623" s="102" t="str">
        <f>IF(ISBLANK(Nomen.complète!R623),"-",Nomen.complète!R623)</f>
        <v>-</v>
      </c>
      <c r="D623" s="46" t="str">
        <f t="shared" si="9"/>
        <v>-</v>
      </c>
    </row>
    <row r="624" spans="1:4">
      <c r="A624" s="25" t="str">
        <f>IF(ISBLANK(Nomen.complète!P624),"-",Nomen.complète!P624)</f>
        <v>-</v>
      </c>
      <c r="B624" s="17" t="str">
        <f>IF(ISBLANK(Nomen.complète!Q624),"-",Nomen.complète!Q624)</f>
        <v>-</v>
      </c>
      <c r="C624" s="102" t="str">
        <f>IF(ISBLANK(Nomen.complète!R624),"-",Nomen.complète!R624)</f>
        <v>-</v>
      </c>
      <c r="D624" s="46" t="str">
        <f t="shared" si="9"/>
        <v>-</v>
      </c>
    </row>
    <row r="625" spans="1:4">
      <c r="A625" s="25" t="str">
        <f>IF(ISBLANK(Nomen.complète!P625),"-",Nomen.complète!P625)</f>
        <v>-</v>
      </c>
      <c r="B625" s="17" t="str">
        <f>IF(ISBLANK(Nomen.complète!Q625),"-",Nomen.complète!Q625)</f>
        <v>-</v>
      </c>
      <c r="C625" s="102" t="str">
        <f>IF(ISBLANK(Nomen.complète!R625),"-",Nomen.complète!R625)</f>
        <v>-</v>
      </c>
      <c r="D625" s="46" t="str">
        <f t="shared" si="9"/>
        <v>-</v>
      </c>
    </row>
    <row r="626" spans="1:4">
      <c r="A626" s="25" t="str">
        <f>IF(ISBLANK(Nomen.complète!P626),"-",Nomen.complète!P626)</f>
        <v>-</v>
      </c>
      <c r="B626" s="17" t="str">
        <f>IF(ISBLANK(Nomen.complète!Q626),"-",Nomen.complète!Q626)</f>
        <v>-</v>
      </c>
      <c r="C626" s="102" t="str">
        <f>IF(ISBLANK(Nomen.complète!R626),"-",Nomen.complète!R626)</f>
        <v>-</v>
      </c>
      <c r="D626" s="46" t="str">
        <f t="shared" si="9"/>
        <v>-</v>
      </c>
    </row>
    <row r="627" spans="1:4">
      <c r="A627" s="25" t="str">
        <f>IF(ISBLANK(Nomen.complète!P627),"-",Nomen.complète!P627)</f>
        <v>-</v>
      </c>
      <c r="B627" s="17" t="str">
        <f>IF(ISBLANK(Nomen.complète!Q627),"-",Nomen.complète!Q627)</f>
        <v>-</v>
      </c>
      <c r="C627" s="102" t="str">
        <f>IF(ISBLANK(Nomen.complète!R627),"-",Nomen.complète!R627)</f>
        <v>-</v>
      </c>
      <c r="D627" s="46" t="str">
        <f t="shared" si="9"/>
        <v>-</v>
      </c>
    </row>
    <row r="628" spans="1:4">
      <c r="A628" s="25" t="str">
        <f>IF(ISBLANK(Nomen.complète!P628),"-",Nomen.complète!P628)</f>
        <v>-</v>
      </c>
      <c r="B628" s="17" t="str">
        <f>IF(ISBLANK(Nomen.complète!Q628),"-",Nomen.complète!Q628)</f>
        <v>-</v>
      </c>
      <c r="C628" s="102" t="str">
        <f>IF(ISBLANK(Nomen.complète!R628),"-",Nomen.complète!R628)</f>
        <v>-</v>
      </c>
      <c r="D628" s="46" t="str">
        <f t="shared" si="9"/>
        <v>-</v>
      </c>
    </row>
    <row r="629" spans="1:4">
      <c r="A629" s="25" t="str">
        <f>IF(ISBLANK(Nomen.complète!P629),"-",Nomen.complète!P629)</f>
        <v>-</v>
      </c>
      <c r="B629" s="17" t="str">
        <f>IF(ISBLANK(Nomen.complète!Q629),"-",Nomen.complète!Q629)</f>
        <v>-</v>
      </c>
      <c r="C629" s="102" t="str">
        <f>IF(ISBLANK(Nomen.complète!R629),"-",Nomen.complète!R629)</f>
        <v>-</v>
      </c>
      <c r="D629" s="46" t="str">
        <f t="shared" si="9"/>
        <v>-</v>
      </c>
    </row>
    <row r="630" spans="1:4">
      <c r="A630" s="25" t="str">
        <f>IF(ISBLANK(Nomen.complète!P630),"-",Nomen.complète!P630)</f>
        <v>-</v>
      </c>
      <c r="B630" s="17" t="str">
        <f>IF(ISBLANK(Nomen.complète!Q630),"-",Nomen.complète!Q630)</f>
        <v>-</v>
      </c>
      <c r="C630" s="102" t="str">
        <f>IF(ISBLANK(Nomen.complète!R630),"-",Nomen.complète!R630)</f>
        <v>-</v>
      </c>
      <c r="D630" s="46" t="str">
        <f t="shared" si="9"/>
        <v>-</v>
      </c>
    </row>
    <row r="631" spans="1:4">
      <c r="A631" s="25" t="str">
        <f>IF(ISBLANK(Nomen.complète!P631),"-",Nomen.complète!P631)</f>
        <v>-</v>
      </c>
      <c r="B631" s="17" t="str">
        <f>IF(ISBLANK(Nomen.complète!Q631),"-",Nomen.complète!Q631)</f>
        <v>-</v>
      </c>
      <c r="C631" s="102" t="str">
        <f>IF(ISBLANK(Nomen.complète!R631),"-",Nomen.complète!R631)</f>
        <v>-</v>
      </c>
      <c r="D631" s="46" t="str">
        <f t="shared" si="9"/>
        <v>-</v>
      </c>
    </row>
    <row r="632" spans="1:4">
      <c r="A632" s="25" t="str">
        <f>IF(ISBLANK(Nomen.complète!P632),"-",Nomen.complète!P632)</f>
        <v>-</v>
      </c>
      <c r="B632" s="17" t="str">
        <f>IF(ISBLANK(Nomen.complète!Q632),"-",Nomen.complète!Q632)</f>
        <v>-</v>
      </c>
      <c r="C632" s="102" t="str">
        <f>IF(ISBLANK(Nomen.complète!R632),"-",Nomen.complète!R632)</f>
        <v>-</v>
      </c>
      <c r="D632" s="46" t="str">
        <f t="shared" si="9"/>
        <v>-</v>
      </c>
    </row>
    <row r="633" spans="1:4">
      <c r="A633" s="25" t="str">
        <f>IF(ISBLANK(Nomen.complète!P633),"-",Nomen.complète!P633)</f>
        <v>-</v>
      </c>
      <c r="B633" s="17" t="str">
        <f>IF(ISBLANK(Nomen.complète!Q633),"-",Nomen.complète!Q633)</f>
        <v>-</v>
      </c>
      <c r="C633" s="102" t="str">
        <f>IF(ISBLANK(Nomen.complète!R633),"-",Nomen.complète!R633)</f>
        <v>-</v>
      </c>
      <c r="D633" s="46" t="str">
        <f t="shared" si="9"/>
        <v>-</v>
      </c>
    </row>
    <row r="634" spans="1:4">
      <c r="A634" s="25" t="str">
        <f>IF(ISBLANK(Nomen.complète!P634),"-",Nomen.complète!P634)</f>
        <v>-</v>
      </c>
      <c r="B634" s="17" t="str">
        <f>IF(ISBLANK(Nomen.complète!Q634),"-",Nomen.complète!Q634)</f>
        <v>-</v>
      </c>
      <c r="C634" s="102" t="str">
        <f>IF(ISBLANK(Nomen.complète!R634),"-",Nomen.complète!R634)</f>
        <v>-</v>
      </c>
      <c r="D634" s="46" t="str">
        <f t="shared" si="9"/>
        <v>-</v>
      </c>
    </row>
    <row r="635" spans="1:4">
      <c r="A635" s="25" t="str">
        <f>IF(ISBLANK(Nomen.complète!P635),"-",Nomen.complète!P635)</f>
        <v>-</v>
      </c>
      <c r="B635" s="17" t="str">
        <f>IF(ISBLANK(Nomen.complète!Q635),"-",Nomen.complète!Q635)</f>
        <v>-</v>
      </c>
      <c r="C635" s="102" t="str">
        <f>IF(ISBLANK(Nomen.complète!R635),"-",Nomen.complète!R635)</f>
        <v>-</v>
      </c>
      <c r="D635" s="46" t="str">
        <f t="shared" si="9"/>
        <v>-</v>
      </c>
    </row>
    <row r="636" spans="1:4">
      <c r="A636" s="25" t="str">
        <f>IF(ISBLANK(Nomen.complète!P636),"-",Nomen.complète!P636)</f>
        <v>-</v>
      </c>
      <c r="B636" s="17" t="str">
        <f>IF(ISBLANK(Nomen.complète!Q636),"-",Nomen.complète!Q636)</f>
        <v>-</v>
      </c>
      <c r="C636" s="102" t="str">
        <f>IF(ISBLANK(Nomen.complète!R636),"-",Nomen.complète!R636)</f>
        <v>-</v>
      </c>
      <c r="D636" s="46" t="str">
        <f t="shared" si="9"/>
        <v>-</v>
      </c>
    </row>
    <row r="637" spans="1:4">
      <c r="A637" s="25" t="str">
        <f>IF(ISBLANK(Nomen.complète!P637),"-",Nomen.complète!P637)</f>
        <v>-</v>
      </c>
      <c r="B637" s="17" t="str">
        <f>IF(ISBLANK(Nomen.complète!Q637),"-",Nomen.complète!Q637)</f>
        <v>-</v>
      </c>
      <c r="C637" s="102" t="str">
        <f>IF(ISBLANK(Nomen.complète!R637),"-",Nomen.complète!R637)</f>
        <v>-</v>
      </c>
      <c r="D637" s="46" t="str">
        <f t="shared" si="9"/>
        <v>-</v>
      </c>
    </row>
    <row r="638" spans="1:4">
      <c r="A638" s="25" t="str">
        <f>IF(ISBLANK(Nomen.complète!P638),"-",Nomen.complète!P638)</f>
        <v>-</v>
      </c>
      <c r="B638" s="17" t="str">
        <f>IF(ISBLANK(Nomen.complète!Q638),"-",Nomen.complète!Q638)</f>
        <v>-</v>
      </c>
      <c r="C638" s="102" t="str">
        <f>IF(ISBLANK(Nomen.complète!R638),"-",Nomen.complète!R638)</f>
        <v>-</v>
      </c>
      <c r="D638" s="46" t="str">
        <f t="shared" si="9"/>
        <v>-</v>
      </c>
    </row>
    <row r="639" spans="1:4">
      <c r="A639" s="25" t="str">
        <f>IF(ISBLANK(Nomen.complète!P639),"-",Nomen.complète!P639)</f>
        <v>-</v>
      </c>
      <c r="B639" s="17" t="str">
        <f>IF(ISBLANK(Nomen.complète!Q639),"-",Nomen.complète!Q639)</f>
        <v>-</v>
      </c>
      <c r="C639" s="102" t="str">
        <f>IF(ISBLANK(Nomen.complète!R639),"-",Nomen.complète!R639)</f>
        <v>-</v>
      </c>
      <c r="D639" s="46" t="str">
        <f t="shared" si="9"/>
        <v>-</v>
      </c>
    </row>
    <row r="640" spans="1:4">
      <c r="A640" s="25" t="str">
        <f>IF(ISBLANK(Nomen.complète!P640),"-",Nomen.complète!P640)</f>
        <v>-</v>
      </c>
      <c r="B640" s="17" t="str">
        <f>IF(ISBLANK(Nomen.complète!Q640),"-",Nomen.complète!Q640)</f>
        <v>-</v>
      </c>
      <c r="C640" s="102" t="str">
        <f>IF(ISBLANK(Nomen.complète!R640),"-",Nomen.complète!R640)</f>
        <v>-</v>
      </c>
      <c r="D640" s="46" t="str">
        <f t="shared" si="9"/>
        <v>-</v>
      </c>
    </row>
    <row r="641" spans="1:4">
      <c r="A641" s="25" t="str">
        <f>IF(ISBLANK(Nomen.complète!P641),"-",Nomen.complète!P641)</f>
        <v>-</v>
      </c>
      <c r="B641" s="17" t="str">
        <f>IF(ISBLANK(Nomen.complète!Q641),"-",Nomen.complète!Q641)</f>
        <v>-</v>
      </c>
      <c r="C641" s="102" t="str">
        <f>IF(ISBLANK(Nomen.complète!R641),"-",Nomen.complète!R641)</f>
        <v>-</v>
      </c>
      <c r="D641" s="46" t="str">
        <f t="shared" si="9"/>
        <v>-</v>
      </c>
    </row>
    <row r="642" spans="1:4">
      <c r="A642" s="25" t="str">
        <f>IF(ISBLANK(Nomen.complète!P642),"-",Nomen.complète!P642)</f>
        <v>-</v>
      </c>
      <c r="B642" s="17" t="str">
        <f>IF(ISBLANK(Nomen.complète!Q642),"-",Nomen.complète!Q642)</f>
        <v>-</v>
      </c>
      <c r="C642" s="102" t="str">
        <f>IF(ISBLANK(Nomen.complète!R642),"-",Nomen.complète!R642)</f>
        <v>-</v>
      </c>
      <c r="D642" s="46" t="str">
        <f t="shared" si="9"/>
        <v>-</v>
      </c>
    </row>
    <row r="643" spans="1:4">
      <c r="A643" s="25" t="str">
        <f>IF(ISBLANK(Nomen.complète!P643),"-",Nomen.complète!P643)</f>
        <v>-</v>
      </c>
      <c r="B643" s="17" t="str">
        <f>IF(ISBLANK(Nomen.complète!Q643),"-",Nomen.complète!Q643)</f>
        <v>-</v>
      </c>
      <c r="C643" s="102" t="str">
        <f>IF(ISBLANK(Nomen.complète!R643),"-",Nomen.complète!R643)</f>
        <v>-</v>
      </c>
      <c r="D643" s="46" t="str">
        <f t="shared" si="9"/>
        <v>-</v>
      </c>
    </row>
    <row r="644" spans="1:4">
      <c r="A644" s="25" t="str">
        <f>IF(ISBLANK(Nomen.complète!P644),"-",Nomen.complète!P644)</f>
        <v>-</v>
      </c>
      <c r="B644" s="17" t="str">
        <f>IF(ISBLANK(Nomen.complète!Q644),"-",Nomen.complète!Q644)</f>
        <v>-</v>
      </c>
      <c r="C644" s="102" t="str">
        <f>IF(ISBLANK(Nomen.complète!R644),"-",Nomen.complète!R644)</f>
        <v>-</v>
      </c>
      <c r="D644" s="46" t="str">
        <f t="shared" si="9"/>
        <v>-</v>
      </c>
    </row>
    <row r="645" spans="1:4">
      <c r="A645" s="25" t="str">
        <f>IF(ISBLANK(Nomen.complète!P645),"-",Nomen.complète!P645)</f>
        <v>-</v>
      </c>
      <c r="B645" s="17" t="str">
        <f>IF(ISBLANK(Nomen.complète!Q645),"-",Nomen.complète!Q645)</f>
        <v>-</v>
      </c>
      <c r="C645" s="102" t="str">
        <f>IF(ISBLANK(Nomen.complète!R645),"-",Nomen.complète!R645)</f>
        <v>-</v>
      </c>
      <c r="D645" s="46" t="str">
        <f t="shared" ref="D645:D708" si="10">IF(B645="-",B645,TRIM(C645)&amp; " (" &amp;B645&amp;")")</f>
        <v>-</v>
      </c>
    </row>
    <row r="646" spans="1:4">
      <c r="A646" s="25" t="str">
        <f>IF(ISBLANK(Nomen.complète!P646),"-",Nomen.complète!P646)</f>
        <v>-</v>
      </c>
      <c r="B646" s="17" t="str">
        <f>IF(ISBLANK(Nomen.complète!Q646),"-",Nomen.complète!Q646)</f>
        <v>-</v>
      </c>
      <c r="C646" s="102" t="str">
        <f>IF(ISBLANK(Nomen.complète!R646),"-",Nomen.complète!R646)</f>
        <v>-</v>
      </c>
      <c r="D646" s="46" t="str">
        <f t="shared" si="10"/>
        <v>-</v>
      </c>
    </row>
    <row r="647" spans="1:4">
      <c r="A647" s="25" t="str">
        <f>IF(ISBLANK(Nomen.complète!P647),"-",Nomen.complète!P647)</f>
        <v>-</v>
      </c>
      <c r="B647" s="17" t="str">
        <f>IF(ISBLANK(Nomen.complète!Q647),"-",Nomen.complète!Q647)</f>
        <v>-</v>
      </c>
      <c r="C647" s="102" t="str">
        <f>IF(ISBLANK(Nomen.complète!R647),"-",Nomen.complète!R647)</f>
        <v>-</v>
      </c>
      <c r="D647" s="46" t="str">
        <f t="shared" si="10"/>
        <v>-</v>
      </c>
    </row>
    <row r="648" spans="1:4">
      <c r="A648" s="25" t="str">
        <f>IF(ISBLANK(Nomen.complète!P648),"-",Nomen.complète!P648)</f>
        <v>-</v>
      </c>
      <c r="B648" s="17" t="str">
        <f>IF(ISBLANK(Nomen.complète!Q648),"-",Nomen.complète!Q648)</f>
        <v>-</v>
      </c>
      <c r="C648" s="102" t="str">
        <f>IF(ISBLANK(Nomen.complète!R648),"-",Nomen.complète!R648)</f>
        <v>-</v>
      </c>
      <c r="D648" s="46" t="str">
        <f t="shared" si="10"/>
        <v>-</v>
      </c>
    </row>
    <row r="649" spans="1:4">
      <c r="A649" s="25" t="str">
        <f>IF(ISBLANK(Nomen.complète!P649),"-",Nomen.complète!P649)</f>
        <v>-</v>
      </c>
      <c r="B649" s="17" t="str">
        <f>IF(ISBLANK(Nomen.complète!Q649),"-",Nomen.complète!Q649)</f>
        <v>-</v>
      </c>
      <c r="C649" s="102" t="str">
        <f>IF(ISBLANK(Nomen.complète!R649),"-",Nomen.complète!R649)</f>
        <v>-</v>
      </c>
      <c r="D649" s="46" t="str">
        <f t="shared" si="10"/>
        <v>-</v>
      </c>
    </row>
    <row r="650" spans="1:4">
      <c r="A650" s="25" t="str">
        <f>IF(ISBLANK(Nomen.complète!P650),"-",Nomen.complète!P650)</f>
        <v>-</v>
      </c>
      <c r="B650" s="17" t="str">
        <f>IF(ISBLANK(Nomen.complète!Q650),"-",Nomen.complète!Q650)</f>
        <v>-</v>
      </c>
      <c r="C650" s="102" t="str">
        <f>IF(ISBLANK(Nomen.complète!R650),"-",Nomen.complète!R650)</f>
        <v>-</v>
      </c>
      <c r="D650" s="46" t="str">
        <f t="shared" si="10"/>
        <v>-</v>
      </c>
    </row>
    <row r="651" spans="1:4">
      <c r="A651" s="25" t="str">
        <f>IF(ISBLANK(Nomen.complète!P651),"-",Nomen.complète!P651)</f>
        <v>-</v>
      </c>
      <c r="B651" s="17" t="str">
        <f>IF(ISBLANK(Nomen.complète!Q651),"-",Nomen.complète!Q651)</f>
        <v>-</v>
      </c>
      <c r="C651" s="102" t="str">
        <f>IF(ISBLANK(Nomen.complète!R651),"-",Nomen.complète!R651)</f>
        <v>-</v>
      </c>
      <c r="D651" s="46" t="str">
        <f t="shared" si="10"/>
        <v>-</v>
      </c>
    </row>
    <row r="652" spans="1:4">
      <c r="A652" s="25" t="str">
        <f>IF(ISBLANK(Nomen.complète!P652),"-",Nomen.complète!P652)</f>
        <v>-</v>
      </c>
      <c r="B652" s="17" t="str">
        <f>IF(ISBLANK(Nomen.complète!Q652),"-",Nomen.complète!Q652)</f>
        <v>-</v>
      </c>
      <c r="C652" s="102" t="str">
        <f>IF(ISBLANK(Nomen.complète!R652),"-",Nomen.complète!R652)</f>
        <v>-</v>
      </c>
      <c r="D652" s="46" t="str">
        <f t="shared" si="10"/>
        <v>-</v>
      </c>
    </row>
    <row r="653" spans="1:4">
      <c r="A653" s="25" t="str">
        <f>IF(ISBLANK(Nomen.complète!P653),"-",Nomen.complète!P653)</f>
        <v>-</v>
      </c>
      <c r="B653" s="17" t="str">
        <f>IF(ISBLANK(Nomen.complète!Q653),"-",Nomen.complète!Q653)</f>
        <v>-</v>
      </c>
      <c r="C653" s="102" t="str">
        <f>IF(ISBLANK(Nomen.complète!R653),"-",Nomen.complète!R653)</f>
        <v>-</v>
      </c>
      <c r="D653" s="46" t="str">
        <f t="shared" si="10"/>
        <v>-</v>
      </c>
    </row>
    <row r="654" spans="1:4">
      <c r="A654" s="25" t="str">
        <f>IF(ISBLANK(Nomen.complète!P654),"-",Nomen.complète!P654)</f>
        <v>-</v>
      </c>
      <c r="B654" s="17" t="str">
        <f>IF(ISBLANK(Nomen.complète!Q654),"-",Nomen.complète!Q654)</f>
        <v>-</v>
      </c>
      <c r="C654" s="102" t="str">
        <f>IF(ISBLANK(Nomen.complète!R654),"-",Nomen.complète!R654)</f>
        <v>-</v>
      </c>
      <c r="D654" s="46" t="str">
        <f t="shared" si="10"/>
        <v>-</v>
      </c>
    </row>
    <row r="655" spans="1:4">
      <c r="A655" s="25" t="str">
        <f>IF(ISBLANK(Nomen.complète!P655),"-",Nomen.complète!P655)</f>
        <v>-</v>
      </c>
      <c r="B655" s="17" t="str">
        <f>IF(ISBLANK(Nomen.complète!Q655),"-",Nomen.complète!Q655)</f>
        <v>-</v>
      </c>
      <c r="C655" s="102" t="str">
        <f>IF(ISBLANK(Nomen.complète!R655),"-",Nomen.complète!R655)</f>
        <v>-</v>
      </c>
      <c r="D655" s="46" t="str">
        <f t="shared" si="10"/>
        <v>-</v>
      </c>
    </row>
    <row r="656" spans="1:4">
      <c r="A656" s="25" t="str">
        <f>IF(ISBLANK(Nomen.complète!P656),"-",Nomen.complète!P656)</f>
        <v>-</v>
      </c>
      <c r="B656" s="17" t="str">
        <f>IF(ISBLANK(Nomen.complète!Q656),"-",Nomen.complète!Q656)</f>
        <v>-</v>
      </c>
      <c r="C656" s="102" t="str">
        <f>IF(ISBLANK(Nomen.complète!R656),"-",Nomen.complète!R656)</f>
        <v>-</v>
      </c>
      <c r="D656" s="46" t="str">
        <f t="shared" si="10"/>
        <v>-</v>
      </c>
    </row>
    <row r="657" spans="1:4">
      <c r="A657" s="25" t="str">
        <f>IF(ISBLANK(Nomen.complète!P657),"-",Nomen.complète!P657)</f>
        <v>-</v>
      </c>
      <c r="B657" s="17" t="str">
        <f>IF(ISBLANK(Nomen.complète!Q657),"-",Nomen.complète!Q657)</f>
        <v>-</v>
      </c>
      <c r="C657" s="102" t="str">
        <f>IF(ISBLANK(Nomen.complète!R657),"-",Nomen.complète!R657)</f>
        <v>-</v>
      </c>
      <c r="D657" s="46" t="str">
        <f t="shared" si="10"/>
        <v>-</v>
      </c>
    </row>
    <row r="658" spans="1:4">
      <c r="A658" s="25" t="str">
        <f>IF(ISBLANK(Nomen.complète!P658),"-",Nomen.complète!P658)</f>
        <v>-</v>
      </c>
      <c r="B658" s="17" t="str">
        <f>IF(ISBLANK(Nomen.complète!Q658),"-",Nomen.complète!Q658)</f>
        <v>-</v>
      </c>
      <c r="C658" s="102" t="str">
        <f>IF(ISBLANK(Nomen.complète!R658),"-",Nomen.complète!R658)</f>
        <v>-</v>
      </c>
      <c r="D658" s="46" t="str">
        <f t="shared" si="10"/>
        <v>-</v>
      </c>
    </row>
    <row r="659" spans="1:4">
      <c r="A659" s="25" t="str">
        <f>IF(ISBLANK(Nomen.complète!P659),"-",Nomen.complète!P659)</f>
        <v>-</v>
      </c>
      <c r="B659" s="17" t="str">
        <f>IF(ISBLANK(Nomen.complète!Q659),"-",Nomen.complète!Q659)</f>
        <v>-</v>
      </c>
      <c r="C659" s="102" t="str">
        <f>IF(ISBLANK(Nomen.complète!R659),"-",Nomen.complète!R659)</f>
        <v>-</v>
      </c>
      <c r="D659" s="46" t="str">
        <f t="shared" si="10"/>
        <v>-</v>
      </c>
    </row>
    <row r="660" spans="1:4">
      <c r="A660" s="25" t="str">
        <f>IF(ISBLANK(Nomen.complète!P660),"-",Nomen.complète!P660)</f>
        <v>-</v>
      </c>
      <c r="B660" s="17" t="str">
        <f>IF(ISBLANK(Nomen.complète!Q660),"-",Nomen.complète!Q660)</f>
        <v>-</v>
      </c>
      <c r="C660" s="102" t="str">
        <f>IF(ISBLANK(Nomen.complète!R660),"-",Nomen.complète!R660)</f>
        <v>-</v>
      </c>
      <c r="D660" s="46" t="str">
        <f t="shared" si="10"/>
        <v>-</v>
      </c>
    </row>
    <row r="661" spans="1:4">
      <c r="A661" s="25" t="str">
        <f>IF(ISBLANK(Nomen.complète!P661),"-",Nomen.complète!P661)</f>
        <v>-</v>
      </c>
      <c r="B661" s="17" t="str">
        <f>IF(ISBLANK(Nomen.complète!Q661),"-",Nomen.complète!Q661)</f>
        <v>-</v>
      </c>
      <c r="C661" s="102" t="str">
        <f>IF(ISBLANK(Nomen.complète!R661),"-",Nomen.complète!R661)</f>
        <v>-</v>
      </c>
      <c r="D661" s="46" t="str">
        <f t="shared" si="10"/>
        <v>-</v>
      </c>
    </row>
    <row r="662" spans="1:4">
      <c r="A662" s="25" t="str">
        <f>IF(ISBLANK(Nomen.complète!P662),"-",Nomen.complète!P662)</f>
        <v>-</v>
      </c>
      <c r="B662" s="17" t="str">
        <f>IF(ISBLANK(Nomen.complète!Q662),"-",Nomen.complète!Q662)</f>
        <v>-</v>
      </c>
      <c r="C662" s="102" t="str">
        <f>IF(ISBLANK(Nomen.complète!R662),"-",Nomen.complète!R662)</f>
        <v>-</v>
      </c>
      <c r="D662" s="46" t="str">
        <f t="shared" si="10"/>
        <v>-</v>
      </c>
    </row>
    <row r="663" spans="1:4">
      <c r="A663" s="25" t="str">
        <f>IF(ISBLANK(Nomen.complète!P663),"-",Nomen.complète!P663)</f>
        <v>-</v>
      </c>
      <c r="B663" s="17" t="str">
        <f>IF(ISBLANK(Nomen.complète!Q663),"-",Nomen.complète!Q663)</f>
        <v>-</v>
      </c>
      <c r="C663" s="102" t="str">
        <f>IF(ISBLANK(Nomen.complète!R663),"-",Nomen.complète!R663)</f>
        <v>-</v>
      </c>
      <c r="D663" s="46" t="str">
        <f t="shared" si="10"/>
        <v>-</v>
      </c>
    </row>
    <row r="664" spans="1:4">
      <c r="A664" s="25" t="str">
        <f>IF(ISBLANK(Nomen.complète!P664),"-",Nomen.complète!P664)</f>
        <v>-</v>
      </c>
      <c r="B664" s="17" t="str">
        <f>IF(ISBLANK(Nomen.complète!Q664),"-",Nomen.complète!Q664)</f>
        <v>-</v>
      </c>
      <c r="C664" s="102" t="str">
        <f>IF(ISBLANK(Nomen.complète!R664),"-",Nomen.complète!R664)</f>
        <v>-</v>
      </c>
      <c r="D664" s="46" t="str">
        <f t="shared" si="10"/>
        <v>-</v>
      </c>
    </row>
    <row r="665" spans="1:4">
      <c r="A665" s="25" t="str">
        <f>IF(ISBLANK(Nomen.complète!P665),"-",Nomen.complète!P665)</f>
        <v>-</v>
      </c>
      <c r="B665" s="17" t="str">
        <f>IF(ISBLANK(Nomen.complète!Q665),"-",Nomen.complète!Q665)</f>
        <v>-</v>
      </c>
      <c r="C665" s="102" t="str">
        <f>IF(ISBLANK(Nomen.complète!R665),"-",Nomen.complète!R665)</f>
        <v>-</v>
      </c>
      <c r="D665" s="46" t="str">
        <f t="shared" si="10"/>
        <v>-</v>
      </c>
    </row>
    <row r="666" spans="1:4">
      <c r="A666" s="25" t="str">
        <f>IF(ISBLANK(Nomen.complète!P666),"-",Nomen.complète!P666)</f>
        <v>-</v>
      </c>
      <c r="B666" s="17" t="str">
        <f>IF(ISBLANK(Nomen.complète!Q666),"-",Nomen.complète!Q666)</f>
        <v>-</v>
      </c>
      <c r="C666" s="102" t="str">
        <f>IF(ISBLANK(Nomen.complète!R666),"-",Nomen.complète!R666)</f>
        <v>-</v>
      </c>
      <c r="D666" s="46" t="str">
        <f t="shared" si="10"/>
        <v>-</v>
      </c>
    </row>
    <row r="667" spans="1:4">
      <c r="A667" s="25" t="str">
        <f>IF(ISBLANK(Nomen.complète!P667),"-",Nomen.complète!P667)</f>
        <v>-</v>
      </c>
      <c r="B667" s="17" t="str">
        <f>IF(ISBLANK(Nomen.complète!Q667),"-",Nomen.complète!Q667)</f>
        <v>-</v>
      </c>
      <c r="C667" s="102" t="str">
        <f>IF(ISBLANK(Nomen.complète!R667),"-",Nomen.complète!R667)</f>
        <v>-</v>
      </c>
      <c r="D667" s="46" t="str">
        <f t="shared" si="10"/>
        <v>-</v>
      </c>
    </row>
    <row r="668" spans="1:4">
      <c r="A668" s="25" t="str">
        <f>IF(ISBLANK(Nomen.complète!P668),"-",Nomen.complète!P668)</f>
        <v>-</v>
      </c>
      <c r="B668" s="17" t="str">
        <f>IF(ISBLANK(Nomen.complète!Q668),"-",Nomen.complète!Q668)</f>
        <v>-</v>
      </c>
      <c r="C668" s="102" t="str">
        <f>IF(ISBLANK(Nomen.complète!R668),"-",Nomen.complète!R668)</f>
        <v>-</v>
      </c>
      <c r="D668" s="46" t="str">
        <f t="shared" si="10"/>
        <v>-</v>
      </c>
    </row>
    <row r="669" spans="1:4">
      <c r="A669" s="25" t="str">
        <f>IF(ISBLANK(Nomen.complète!P669),"-",Nomen.complète!P669)</f>
        <v>-</v>
      </c>
      <c r="B669" s="17" t="str">
        <f>IF(ISBLANK(Nomen.complète!Q669),"-",Nomen.complète!Q669)</f>
        <v>-</v>
      </c>
      <c r="C669" s="102" t="str">
        <f>IF(ISBLANK(Nomen.complète!R669),"-",Nomen.complète!R669)</f>
        <v>-</v>
      </c>
      <c r="D669" s="46" t="str">
        <f t="shared" si="10"/>
        <v>-</v>
      </c>
    </row>
    <row r="670" spans="1:4">
      <c r="A670" s="25" t="str">
        <f>IF(ISBLANK(Nomen.complète!P670),"-",Nomen.complète!P670)</f>
        <v>-</v>
      </c>
      <c r="B670" s="17" t="str">
        <f>IF(ISBLANK(Nomen.complète!Q670),"-",Nomen.complète!Q670)</f>
        <v>-</v>
      </c>
      <c r="C670" s="102" t="str">
        <f>IF(ISBLANK(Nomen.complète!R670),"-",Nomen.complète!R670)</f>
        <v>-</v>
      </c>
      <c r="D670" s="46" t="str">
        <f t="shared" si="10"/>
        <v>-</v>
      </c>
    </row>
    <row r="671" spans="1:4">
      <c r="A671" s="25" t="str">
        <f>IF(ISBLANK(Nomen.complète!P671),"-",Nomen.complète!P671)</f>
        <v>-</v>
      </c>
      <c r="B671" s="17" t="str">
        <f>IF(ISBLANK(Nomen.complète!Q671),"-",Nomen.complète!Q671)</f>
        <v>-</v>
      </c>
      <c r="C671" s="102" t="str">
        <f>IF(ISBLANK(Nomen.complète!R671),"-",Nomen.complète!R671)</f>
        <v>-</v>
      </c>
      <c r="D671" s="46" t="str">
        <f t="shared" si="10"/>
        <v>-</v>
      </c>
    </row>
    <row r="672" spans="1:4">
      <c r="A672" s="25" t="str">
        <f>IF(ISBLANK(Nomen.complète!P672),"-",Nomen.complète!P672)</f>
        <v>-</v>
      </c>
      <c r="B672" s="17" t="str">
        <f>IF(ISBLANK(Nomen.complète!Q672),"-",Nomen.complète!Q672)</f>
        <v>-</v>
      </c>
      <c r="C672" s="102" t="str">
        <f>IF(ISBLANK(Nomen.complète!R672),"-",Nomen.complète!R672)</f>
        <v>-</v>
      </c>
      <c r="D672" s="46" t="str">
        <f t="shared" si="10"/>
        <v>-</v>
      </c>
    </row>
    <row r="673" spans="1:4">
      <c r="A673" s="25" t="str">
        <f>IF(ISBLANK(Nomen.complète!P673),"-",Nomen.complète!P673)</f>
        <v>-</v>
      </c>
      <c r="B673" s="17" t="str">
        <f>IF(ISBLANK(Nomen.complète!Q673),"-",Nomen.complète!Q673)</f>
        <v>-</v>
      </c>
      <c r="C673" s="102" t="str">
        <f>IF(ISBLANK(Nomen.complète!R673),"-",Nomen.complète!R673)</f>
        <v>-</v>
      </c>
      <c r="D673" s="46" t="str">
        <f t="shared" si="10"/>
        <v>-</v>
      </c>
    </row>
    <row r="674" spans="1:4">
      <c r="A674" s="25" t="str">
        <f>IF(ISBLANK(Nomen.complète!P674),"-",Nomen.complète!P674)</f>
        <v>-</v>
      </c>
      <c r="B674" s="17" t="str">
        <f>IF(ISBLANK(Nomen.complète!Q674),"-",Nomen.complète!Q674)</f>
        <v>-</v>
      </c>
      <c r="C674" s="102" t="str">
        <f>IF(ISBLANK(Nomen.complète!R674),"-",Nomen.complète!R674)</f>
        <v>-</v>
      </c>
      <c r="D674" s="46" t="str">
        <f t="shared" si="10"/>
        <v>-</v>
      </c>
    </row>
    <row r="675" spans="1:4">
      <c r="A675" s="25" t="str">
        <f>IF(ISBLANK(Nomen.complète!P675),"-",Nomen.complète!P675)</f>
        <v>-</v>
      </c>
      <c r="B675" s="17" t="str">
        <f>IF(ISBLANK(Nomen.complète!Q675),"-",Nomen.complète!Q675)</f>
        <v>-</v>
      </c>
      <c r="C675" s="102" t="str">
        <f>IF(ISBLANK(Nomen.complète!R675),"-",Nomen.complète!R675)</f>
        <v>-</v>
      </c>
      <c r="D675" s="46" t="str">
        <f t="shared" si="10"/>
        <v>-</v>
      </c>
    </row>
    <row r="676" spans="1:4">
      <c r="A676" s="25" t="str">
        <f>IF(ISBLANK(Nomen.complète!P676),"-",Nomen.complète!P676)</f>
        <v>-</v>
      </c>
      <c r="B676" s="17" t="str">
        <f>IF(ISBLANK(Nomen.complète!Q676),"-",Nomen.complète!Q676)</f>
        <v>-</v>
      </c>
      <c r="C676" s="102" t="str">
        <f>IF(ISBLANK(Nomen.complète!R676),"-",Nomen.complète!R676)</f>
        <v>-</v>
      </c>
      <c r="D676" s="46" t="str">
        <f t="shared" si="10"/>
        <v>-</v>
      </c>
    </row>
    <row r="677" spans="1:4">
      <c r="A677" s="25" t="str">
        <f>IF(ISBLANK(Nomen.complète!P677),"-",Nomen.complète!P677)</f>
        <v>-</v>
      </c>
      <c r="B677" s="17" t="str">
        <f>IF(ISBLANK(Nomen.complète!Q677),"-",Nomen.complète!Q677)</f>
        <v>-</v>
      </c>
      <c r="C677" s="102" t="str">
        <f>IF(ISBLANK(Nomen.complète!R677),"-",Nomen.complète!R677)</f>
        <v>-</v>
      </c>
      <c r="D677" s="46" t="str">
        <f t="shared" si="10"/>
        <v>-</v>
      </c>
    </row>
    <row r="678" spans="1:4">
      <c r="A678" s="25" t="str">
        <f>IF(ISBLANK(Nomen.complète!P678),"-",Nomen.complète!P678)</f>
        <v>-</v>
      </c>
      <c r="B678" s="17" t="str">
        <f>IF(ISBLANK(Nomen.complète!Q678),"-",Nomen.complète!Q678)</f>
        <v>-</v>
      </c>
      <c r="C678" s="102" t="str">
        <f>IF(ISBLANK(Nomen.complète!R678),"-",Nomen.complète!R678)</f>
        <v>-</v>
      </c>
      <c r="D678" s="46" t="str">
        <f t="shared" si="10"/>
        <v>-</v>
      </c>
    </row>
    <row r="679" spans="1:4">
      <c r="A679" s="25" t="str">
        <f>IF(ISBLANK(Nomen.complète!P679),"-",Nomen.complète!P679)</f>
        <v>-</v>
      </c>
      <c r="B679" s="17" t="str">
        <f>IF(ISBLANK(Nomen.complète!Q679),"-",Nomen.complète!Q679)</f>
        <v>-</v>
      </c>
      <c r="C679" s="102" t="str">
        <f>IF(ISBLANK(Nomen.complète!R679),"-",Nomen.complète!R679)</f>
        <v>-</v>
      </c>
      <c r="D679" s="46" t="str">
        <f t="shared" si="10"/>
        <v>-</v>
      </c>
    </row>
    <row r="680" spans="1:4">
      <c r="A680" s="25" t="str">
        <f>IF(ISBLANK(Nomen.complète!P680),"-",Nomen.complète!P680)</f>
        <v>-</v>
      </c>
      <c r="B680" s="17" t="str">
        <f>IF(ISBLANK(Nomen.complète!Q680),"-",Nomen.complète!Q680)</f>
        <v>-</v>
      </c>
      <c r="C680" s="102" t="str">
        <f>IF(ISBLANK(Nomen.complète!R680),"-",Nomen.complète!R680)</f>
        <v>-</v>
      </c>
      <c r="D680" s="46" t="str">
        <f t="shared" si="10"/>
        <v>-</v>
      </c>
    </row>
    <row r="681" spans="1:4">
      <c r="A681" s="25" t="str">
        <f>IF(ISBLANK(Nomen.complète!P681),"-",Nomen.complète!P681)</f>
        <v>-</v>
      </c>
      <c r="B681" s="17" t="str">
        <f>IF(ISBLANK(Nomen.complète!Q681),"-",Nomen.complète!Q681)</f>
        <v>-</v>
      </c>
      <c r="C681" s="102" t="str">
        <f>IF(ISBLANK(Nomen.complète!R681),"-",Nomen.complète!R681)</f>
        <v>-</v>
      </c>
      <c r="D681" s="46" t="str">
        <f t="shared" si="10"/>
        <v>-</v>
      </c>
    </row>
    <row r="682" spans="1:4">
      <c r="A682" s="25" t="str">
        <f>IF(ISBLANK(Nomen.complète!P682),"-",Nomen.complète!P682)</f>
        <v>-</v>
      </c>
      <c r="B682" s="17" t="str">
        <f>IF(ISBLANK(Nomen.complète!Q682),"-",Nomen.complète!Q682)</f>
        <v>-</v>
      </c>
      <c r="C682" s="102" t="str">
        <f>IF(ISBLANK(Nomen.complète!R682),"-",Nomen.complète!R682)</f>
        <v>-</v>
      </c>
      <c r="D682" s="46" t="str">
        <f t="shared" si="10"/>
        <v>-</v>
      </c>
    </row>
    <row r="683" spans="1:4">
      <c r="A683" s="25" t="str">
        <f>IF(ISBLANK(Nomen.complète!P683),"-",Nomen.complète!P683)</f>
        <v>-</v>
      </c>
      <c r="B683" s="17" t="str">
        <f>IF(ISBLANK(Nomen.complète!Q683),"-",Nomen.complète!Q683)</f>
        <v>-</v>
      </c>
      <c r="C683" s="102" t="str">
        <f>IF(ISBLANK(Nomen.complète!R683),"-",Nomen.complète!R683)</f>
        <v>-</v>
      </c>
      <c r="D683" s="46" t="str">
        <f t="shared" si="10"/>
        <v>-</v>
      </c>
    </row>
    <row r="684" spans="1:4">
      <c r="A684" s="25" t="str">
        <f>IF(ISBLANK(Nomen.complète!P684),"-",Nomen.complète!P684)</f>
        <v>-</v>
      </c>
      <c r="B684" s="17" t="str">
        <f>IF(ISBLANK(Nomen.complète!Q684),"-",Nomen.complète!Q684)</f>
        <v>-</v>
      </c>
      <c r="C684" s="102" t="str">
        <f>IF(ISBLANK(Nomen.complète!R684),"-",Nomen.complète!R684)</f>
        <v>-</v>
      </c>
      <c r="D684" s="46" t="str">
        <f t="shared" si="10"/>
        <v>-</v>
      </c>
    </row>
    <row r="685" spans="1:4">
      <c r="A685" s="25" t="str">
        <f>IF(ISBLANK(Nomen.complète!P685),"-",Nomen.complète!P685)</f>
        <v>-</v>
      </c>
      <c r="B685" s="17" t="str">
        <f>IF(ISBLANK(Nomen.complète!Q685),"-",Nomen.complète!Q685)</f>
        <v>-</v>
      </c>
      <c r="C685" s="102" t="str">
        <f>IF(ISBLANK(Nomen.complète!R685),"-",Nomen.complète!R685)</f>
        <v>-</v>
      </c>
      <c r="D685" s="46" t="str">
        <f t="shared" si="10"/>
        <v>-</v>
      </c>
    </row>
    <row r="686" spans="1:4">
      <c r="A686" s="25" t="str">
        <f>IF(ISBLANK(Nomen.complète!P686),"-",Nomen.complète!P686)</f>
        <v>-</v>
      </c>
      <c r="B686" s="17" t="str">
        <f>IF(ISBLANK(Nomen.complète!Q686),"-",Nomen.complète!Q686)</f>
        <v>-</v>
      </c>
      <c r="C686" s="102" t="str">
        <f>IF(ISBLANK(Nomen.complète!R686),"-",Nomen.complète!R686)</f>
        <v>-</v>
      </c>
      <c r="D686" s="46" t="str">
        <f t="shared" si="10"/>
        <v>-</v>
      </c>
    </row>
    <row r="687" spans="1:4">
      <c r="A687" s="25" t="str">
        <f>IF(ISBLANK(Nomen.complète!P687),"-",Nomen.complète!P687)</f>
        <v>-</v>
      </c>
      <c r="B687" s="17" t="str">
        <f>IF(ISBLANK(Nomen.complète!Q687),"-",Nomen.complète!Q687)</f>
        <v>-</v>
      </c>
      <c r="C687" s="102" t="str">
        <f>IF(ISBLANK(Nomen.complète!R687),"-",Nomen.complète!R687)</f>
        <v>-</v>
      </c>
      <c r="D687" s="46" t="str">
        <f t="shared" si="10"/>
        <v>-</v>
      </c>
    </row>
    <row r="688" spans="1:4">
      <c r="A688" s="25" t="str">
        <f>IF(ISBLANK(Nomen.complète!P688),"-",Nomen.complète!P688)</f>
        <v>-</v>
      </c>
      <c r="B688" s="17" t="str">
        <f>IF(ISBLANK(Nomen.complète!Q688),"-",Nomen.complète!Q688)</f>
        <v>-</v>
      </c>
      <c r="C688" s="102" t="str">
        <f>IF(ISBLANK(Nomen.complète!R688),"-",Nomen.complète!R688)</f>
        <v>-</v>
      </c>
      <c r="D688" s="46" t="str">
        <f t="shared" si="10"/>
        <v>-</v>
      </c>
    </row>
    <row r="689" spans="1:4">
      <c r="A689" s="25" t="str">
        <f>IF(ISBLANK(Nomen.complète!P689),"-",Nomen.complète!P689)</f>
        <v>-</v>
      </c>
      <c r="B689" s="17" t="str">
        <f>IF(ISBLANK(Nomen.complète!Q689),"-",Nomen.complète!Q689)</f>
        <v>-</v>
      </c>
      <c r="C689" s="102" t="str">
        <f>IF(ISBLANK(Nomen.complète!R689),"-",Nomen.complète!R689)</f>
        <v>-</v>
      </c>
      <c r="D689" s="46" t="str">
        <f t="shared" si="10"/>
        <v>-</v>
      </c>
    </row>
    <row r="690" spans="1:4">
      <c r="A690" s="25" t="str">
        <f>IF(ISBLANK(Nomen.complète!P690),"-",Nomen.complète!P690)</f>
        <v>-</v>
      </c>
      <c r="B690" s="17" t="str">
        <f>IF(ISBLANK(Nomen.complète!Q690),"-",Nomen.complète!Q690)</f>
        <v>-</v>
      </c>
      <c r="C690" s="102" t="str">
        <f>IF(ISBLANK(Nomen.complète!R690),"-",Nomen.complète!R690)</f>
        <v>-</v>
      </c>
      <c r="D690" s="46" t="str">
        <f t="shared" si="10"/>
        <v>-</v>
      </c>
    </row>
    <row r="691" spans="1:4">
      <c r="A691" s="25" t="str">
        <f>IF(ISBLANK(Nomen.complète!P691),"-",Nomen.complète!P691)</f>
        <v>-</v>
      </c>
      <c r="B691" s="17" t="str">
        <f>IF(ISBLANK(Nomen.complète!Q691),"-",Nomen.complète!Q691)</f>
        <v>-</v>
      </c>
      <c r="C691" s="102" t="str">
        <f>IF(ISBLANK(Nomen.complète!R691),"-",Nomen.complète!R691)</f>
        <v>-</v>
      </c>
      <c r="D691" s="46" t="str">
        <f t="shared" si="10"/>
        <v>-</v>
      </c>
    </row>
    <row r="692" spans="1:4">
      <c r="A692" s="25" t="str">
        <f>IF(ISBLANK(Nomen.complète!P692),"-",Nomen.complète!P692)</f>
        <v>-</v>
      </c>
      <c r="B692" s="17" t="str">
        <f>IF(ISBLANK(Nomen.complète!Q692),"-",Nomen.complète!Q692)</f>
        <v>-</v>
      </c>
      <c r="C692" s="102" t="str">
        <f>IF(ISBLANK(Nomen.complète!R692),"-",Nomen.complète!R692)</f>
        <v>-</v>
      </c>
      <c r="D692" s="46" t="str">
        <f t="shared" si="10"/>
        <v>-</v>
      </c>
    </row>
    <row r="693" spans="1:4">
      <c r="A693" s="25" t="str">
        <f>IF(ISBLANK(Nomen.complète!P693),"-",Nomen.complète!P693)</f>
        <v>-</v>
      </c>
      <c r="B693" s="17" t="str">
        <f>IF(ISBLANK(Nomen.complète!Q693),"-",Nomen.complète!Q693)</f>
        <v>-</v>
      </c>
      <c r="C693" s="102" t="str">
        <f>IF(ISBLANK(Nomen.complète!R693),"-",Nomen.complète!R693)</f>
        <v>-</v>
      </c>
      <c r="D693" s="46" t="str">
        <f t="shared" si="10"/>
        <v>-</v>
      </c>
    </row>
    <row r="694" spans="1:4">
      <c r="A694" s="25" t="str">
        <f>IF(ISBLANK(Nomen.complète!P694),"-",Nomen.complète!P694)</f>
        <v>-</v>
      </c>
      <c r="B694" s="17" t="str">
        <f>IF(ISBLANK(Nomen.complète!Q694),"-",Nomen.complète!Q694)</f>
        <v>-</v>
      </c>
      <c r="C694" s="102" t="str">
        <f>IF(ISBLANK(Nomen.complète!R694),"-",Nomen.complète!R694)</f>
        <v>-</v>
      </c>
      <c r="D694" s="46" t="str">
        <f t="shared" si="10"/>
        <v>-</v>
      </c>
    </row>
    <row r="695" spans="1:4">
      <c r="A695" s="25" t="str">
        <f>IF(ISBLANK(Nomen.complète!P695),"-",Nomen.complète!P695)</f>
        <v>-</v>
      </c>
      <c r="B695" s="17" t="str">
        <f>IF(ISBLANK(Nomen.complète!Q695),"-",Nomen.complète!Q695)</f>
        <v>-</v>
      </c>
      <c r="C695" s="102" t="str">
        <f>IF(ISBLANK(Nomen.complète!R695),"-",Nomen.complète!R695)</f>
        <v>-</v>
      </c>
      <c r="D695" s="46" t="str">
        <f t="shared" si="10"/>
        <v>-</v>
      </c>
    </row>
    <row r="696" spans="1:4">
      <c r="A696" s="25" t="str">
        <f>IF(ISBLANK(Nomen.complète!P696),"-",Nomen.complète!P696)</f>
        <v>-</v>
      </c>
      <c r="B696" s="17" t="str">
        <f>IF(ISBLANK(Nomen.complète!Q696),"-",Nomen.complète!Q696)</f>
        <v>-</v>
      </c>
      <c r="C696" s="102" t="str">
        <f>IF(ISBLANK(Nomen.complète!R696),"-",Nomen.complète!R696)</f>
        <v>-</v>
      </c>
      <c r="D696" s="46" t="str">
        <f t="shared" si="10"/>
        <v>-</v>
      </c>
    </row>
    <row r="697" spans="1:4">
      <c r="A697" s="25" t="str">
        <f>IF(ISBLANK(Nomen.complète!P697),"-",Nomen.complète!P697)</f>
        <v>-</v>
      </c>
      <c r="B697" s="17" t="str">
        <f>IF(ISBLANK(Nomen.complète!Q697),"-",Nomen.complète!Q697)</f>
        <v>-</v>
      </c>
      <c r="C697" s="102" t="str">
        <f>IF(ISBLANK(Nomen.complète!R697),"-",Nomen.complète!R697)</f>
        <v>-</v>
      </c>
      <c r="D697" s="46" t="str">
        <f t="shared" si="10"/>
        <v>-</v>
      </c>
    </row>
    <row r="698" spans="1:4">
      <c r="A698" s="25" t="str">
        <f>IF(ISBLANK(Nomen.complète!P698),"-",Nomen.complète!P698)</f>
        <v>-</v>
      </c>
      <c r="B698" s="17" t="str">
        <f>IF(ISBLANK(Nomen.complète!Q698),"-",Nomen.complète!Q698)</f>
        <v>-</v>
      </c>
      <c r="C698" s="102" t="str">
        <f>IF(ISBLANK(Nomen.complète!R698),"-",Nomen.complète!R698)</f>
        <v>-</v>
      </c>
      <c r="D698" s="46" t="str">
        <f t="shared" si="10"/>
        <v>-</v>
      </c>
    </row>
    <row r="699" spans="1:4">
      <c r="A699" s="25" t="str">
        <f>IF(ISBLANK(Nomen.complète!P699),"-",Nomen.complète!P699)</f>
        <v>-</v>
      </c>
      <c r="B699" s="17" t="str">
        <f>IF(ISBLANK(Nomen.complète!Q699),"-",Nomen.complète!Q699)</f>
        <v>-</v>
      </c>
      <c r="C699" s="102" t="str">
        <f>IF(ISBLANK(Nomen.complète!R699),"-",Nomen.complète!R699)</f>
        <v>-</v>
      </c>
      <c r="D699" s="46" t="str">
        <f t="shared" si="10"/>
        <v>-</v>
      </c>
    </row>
    <row r="700" spans="1:4">
      <c r="A700" s="25" t="str">
        <f>IF(ISBLANK(Nomen.complète!P700),"-",Nomen.complète!P700)</f>
        <v>-</v>
      </c>
      <c r="B700" s="17" t="str">
        <f>IF(ISBLANK(Nomen.complète!Q700),"-",Nomen.complète!Q700)</f>
        <v>-</v>
      </c>
      <c r="C700" s="102" t="str">
        <f>IF(ISBLANK(Nomen.complète!R700),"-",Nomen.complète!R700)</f>
        <v>-</v>
      </c>
      <c r="D700" s="46" t="str">
        <f t="shared" si="10"/>
        <v>-</v>
      </c>
    </row>
    <row r="701" spans="1:4">
      <c r="A701" s="25" t="str">
        <f>IF(ISBLANK(Nomen.complète!P701),"-",Nomen.complète!P701)</f>
        <v>-</v>
      </c>
      <c r="B701" s="17" t="str">
        <f>IF(ISBLANK(Nomen.complète!Q701),"-",Nomen.complète!Q701)</f>
        <v>-</v>
      </c>
      <c r="C701" s="102" t="str">
        <f>IF(ISBLANK(Nomen.complète!R701),"-",Nomen.complète!R701)</f>
        <v>-</v>
      </c>
      <c r="D701" s="46" t="str">
        <f t="shared" si="10"/>
        <v>-</v>
      </c>
    </row>
    <row r="702" spans="1:4">
      <c r="A702" s="25" t="str">
        <f>IF(ISBLANK(Nomen.complète!P702),"-",Nomen.complète!P702)</f>
        <v>-</v>
      </c>
      <c r="B702" s="17" t="str">
        <f>IF(ISBLANK(Nomen.complète!Q702),"-",Nomen.complète!Q702)</f>
        <v>-</v>
      </c>
      <c r="C702" s="102" t="str">
        <f>IF(ISBLANK(Nomen.complète!R702),"-",Nomen.complète!R702)</f>
        <v>-</v>
      </c>
      <c r="D702" s="46" t="str">
        <f t="shared" si="10"/>
        <v>-</v>
      </c>
    </row>
    <row r="703" spans="1:4">
      <c r="A703" s="25" t="str">
        <f>IF(ISBLANK(Nomen.complète!P703),"-",Nomen.complète!P703)</f>
        <v>-</v>
      </c>
      <c r="B703" s="17" t="str">
        <f>IF(ISBLANK(Nomen.complète!Q703),"-",Nomen.complète!Q703)</f>
        <v>-</v>
      </c>
      <c r="C703" s="102" t="str">
        <f>IF(ISBLANK(Nomen.complète!R703),"-",Nomen.complète!R703)</f>
        <v>-</v>
      </c>
      <c r="D703" s="46" t="str">
        <f t="shared" si="10"/>
        <v>-</v>
      </c>
    </row>
    <row r="704" spans="1:4">
      <c r="A704" s="25" t="str">
        <f>IF(ISBLANK(Nomen.complète!P704),"-",Nomen.complète!P704)</f>
        <v>-</v>
      </c>
      <c r="B704" s="17" t="str">
        <f>IF(ISBLANK(Nomen.complète!Q704),"-",Nomen.complète!Q704)</f>
        <v>-</v>
      </c>
      <c r="C704" s="102" t="str">
        <f>IF(ISBLANK(Nomen.complète!R704),"-",Nomen.complète!R704)</f>
        <v>-</v>
      </c>
      <c r="D704" s="46" t="str">
        <f t="shared" si="10"/>
        <v>-</v>
      </c>
    </row>
    <row r="705" spans="1:4">
      <c r="A705" s="25" t="str">
        <f>IF(ISBLANK(Nomen.complète!P705),"-",Nomen.complète!P705)</f>
        <v>-</v>
      </c>
      <c r="B705" s="17" t="str">
        <f>IF(ISBLANK(Nomen.complète!Q705),"-",Nomen.complète!Q705)</f>
        <v>-</v>
      </c>
      <c r="C705" s="102" t="str">
        <f>IF(ISBLANK(Nomen.complète!R705),"-",Nomen.complète!R705)</f>
        <v>-</v>
      </c>
      <c r="D705" s="46" t="str">
        <f t="shared" si="10"/>
        <v>-</v>
      </c>
    </row>
    <row r="706" spans="1:4">
      <c r="A706" s="25" t="str">
        <f>IF(ISBLANK(Nomen.complète!P706),"-",Nomen.complète!P706)</f>
        <v>-</v>
      </c>
      <c r="B706" s="17" t="str">
        <f>IF(ISBLANK(Nomen.complète!Q706),"-",Nomen.complète!Q706)</f>
        <v>-</v>
      </c>
      <c r="C706" s="102" t="str">
        <f>IF(ISBLANK(Nomen.complète!R706),"-",Nomen.complète!R706)</f>
        <v>-</v>
      </c>
      <c r="D706" s="46" t="str">
        <f t="shared" si="10"/>
        <v>-</v>
      </c>
    </row>
    <row r="707" spans="1:4">
      <c r="A707" s="25" t="str">
        <f>IF(ISBLANK(Nomen.complète!P707),"-",Nomen.complète!P707)</f>
        <v>-</v>
      </c>
      <c r="B707" s="17" t="str">
        <f>IF(ISBLANK(Nomen.complète!Q707),"-",Nomen.complète!Q707)</f>
        <v>-</v>
      </c>
      <c r="C707" s="102" t="str">
        <f>IF(ISBLANK(Nomen.complète!R707),"-",Nomen.complète!R707)</f>
        <v>-</v>
      </c>
      <c r="D707" s="46" t="str">
        <f t="shared" si="10"/>
        <v>-</v>
      </c>
    </row>
    <row r="708" spans="1:4">
      <c r="A708" s="25" t="str">
        <f>IF(ISBLANK(Nomen.complète!P708),"-",Nomen.complète!P708)</f>
        <v>-</v>
      </c>
      <c r="B708" s="17" t="str">
        <f>IF(ISBLANK(Nomen.complète!Q708),"-",Nomen.complète!Q708)</f>
        <v>-</v>
      </c>
      <c r="C708" s="102" t="str">
        <f>IF(ISBLANK(Nomen.complète!R708),"-",Nomen.complète!R708)</f>
        <v>-</v>
      </c>
      <c r="D708" s="46" t="str">
        <f t="shared" si="10"/>
        <v>-</v>
      </c>
    </row>
    <row r="709" spans="1:4">
      <c r="A709" s="25" t="str">
        <f>IF(ISBLANK(Nomen.complète!P709),"-",Nomen.complète!P709)</f>
        <v>-</v>
      </c>
      <c r="B709" s="17" t="str">
        <f>IF(ISBLANK(Nomen.complète!Q709),"-",Nomen.complète!Q709)</f>
        <v>-</v>
      </c>
      <c r="C709" s="102" t="str">
        <f>IF(ISBLANK(Nomen.complète!R709),"-",Nomen.complète!R709)</f>
        <v>-</v>
      </c>
      <c r="D709" s="46" t="str">
        <f t="shared" ref="D709:D772" si="11">IF(B709="-",B709,TRIM(C709)&amp; " (" &amp;B709&amp;")")</f>
        <v>-</v>
      </c>
    </row>
    <row r="710" spans="1:4">
      <c r="A710" s="25" t="str">
        <f>IF(ISBLANK(Nomen.complète!P710),"-",Nomen.complète!P710)</f>
        <v>-</v>
      </c>
      <c r="B710" s="17" t="str">
        <f>IF(ISBLANK(Nomen.complète!Q710),"-",Nomen.complète!Q710)</f>
        <v>-</v>
      </c>
      <c r="C710" s="102" t="str">
        <f>IF(ISBLANK(Nomen.complète!R710),"-",Nomen.complète!R710)</f>
        <v>-</v>
      </c>
      <c r="D710" s="46" t="str">
        <f t="shared" si="11"/>
        <v>-</v>
      </c>
    </row>
    <row r="711" spans="1:4">
      <c r="A711" s="25" t="str">
        <f>IF(ISBLANK(Nomen.complète!P711),"-",Nomen.complète!P711)</f>
        <v>-</v>
      </c>
      <c r="B711" s="17" t="str">
        <f>IF(ISBLANK(Nomen.complète!Q711),"-",Nomen.complète!Q711)</f>
        <v>-</v>
      </c>
      <c r="C711" s="102" t="str">
        <f>IF(ISBLANK(Nomen.complète!R711),"-",Nomen.complète!R711)</f>
        <v>-</v>
      </c>
      <c r="D711" s="46" t="str">
        <f t="shared" si="11"/>
        <v>-</v>
      </c>
    </row>
    <row r="712" spans="1:4">
      <c r="A712" s="25" t="str">
        <f>IF(ISBLANK(Nomen.complète!P712),"-",Nomen.complète!P712)</f>
        <v>-</v>
      </c>
      <c r="B712" s="17" t="str">
        <f>IF(ISBLANK(Nomen.complète!Q712),"-",Nomen.complète!Q712)</f>
        <v>-</v>
      </c>
      <c r="C712" s="102" t="str">
        <f>IF(ISBLANK(Nomen.complète!R712),"-",Nomen.complète!R712)</f>
        <v>-</v>
      </c>
      <c r="D712" s="46" t="str">
        <f t="shared" si="11"/>
        <v>-</v>
      </c>
    </row>
    <row r="713" spans="1:4">
      <c r="A713" s="25" t="str">
        <f>IF(ISBLANK(Nomen.complète!P713),"-",Nomen.complète!P713)</f>
        <v>-</v>
      </c>
      <c r="B713" s="17" t="str">
        <f>IF(ISBLANK(Nomen.complète!Q713),"-",Nomen.complète!Q713)</f>
        <v>-</v>
      </c>
      <c r="C713" s="102" t="str">
        <f>IF(ISBLANK(Nomen.complète!R713),"-",Nomen.complète!R713)</f>
        <v>-</v>
      </c>
      <c r="D713" s="46" t="str">
        <f t="shared" si="11"/>
        <v>-</v>
      </c>
    </row>
    <row r="714" spans="1:4">
      <c r="A714" s="25" t="str">
        <f>IF(ISBLANK(Nomen.complète!P714),"-",Nomen.complète!P714)</f>
        <v>-</v>
      </c>
      <c r="B714" s="17" t="str">
        <f>IF(ISBLANK(Nomen.complète!Q714),"-",Nomen.complète!Q714)</f>
        <v>-</v>
      </c>
      <c r="C714" s="102" t="str">
        <f>IF(ISBLANK(Nomen.complète!R714),"-",Nomen.complète!R714)</f>
        <v>-</v>
      </c>
      <c r="D714" s="46" t="str">
        <f t="shared" si="11"/>
        <v>-</v>
      </c>
    </row>
    <row r="715" spans="1:4">
      <c r="A715" s="25" t="str">
        <f>IF(ISBLANK(Nomen.complète!P715),"-",Nomen.complète!P715)</f>
        <v>-</v>
      </c>
      <c r="B715" s="17" t="str">
        <f>IF(ISBLANK(Nomen.complète!Q715),"-",Nomen.complète!Q715)</f>
        <v>-</v>
      </c>
      <c r="C715" s="102" t="str">
        <f>IF(ISBLANK(Nomen.complète!R715),"-",Nomen.complète!R715)</f>
        <v>-</v>
      </c>
      <c r="D715" s="46" t="str">
        <f t="shared" si="11"/>
        <v>-</v>
      </c>
    </row>
    <row r="716" spans="1:4">
      <c r="A716" s="25" t="str">
        <f>IF(ISBLANK(Nomen.complète!P716),"-",Nomen.complète!P716)</f>
        <v>-</v>
      </c>
      <c r="B716" s="17" t="str">
        <f>IF(ISBLANK(Nomen.complète!Q716),"-",Nomen.complète!Q716)</f>
        <v>-</v>
      </c>
      <c r="C716" s="102" t="str">
        <f>IF(ISBLANK(Nomen.complète!R716),"-",Nomen.complète!R716)</f>
        <v>-</v>
      </c>
      <c r="D716" s="46" t="str">
        <f t="shared" si="11"/>
        <v>-</v>
      </c>
    </row>
    <row r="717" spans="1:4">
      <c r="A717" s="25" t="str">
        <f>IF(ISBLANK(Nomen.complète!P717),"-",Nomen.complète!P717)</f>
        <v>-</v>
      </c>
      <c r="B717" s="17" t="str">
        <f>IF(ISBLANK(Nomen.complète!Q717),"-",Nomen.complète!Q717)</f>
        <v>-</v>
      </c>
      <c r="C717" s="102" t="str">
        <f>IF(ISBLANK(Nomen.complète!R717),"-",Nomen.complète!R717)</f>
        <v>-</v>
      </c>
      <c r="D717" s="46" t="str">
        <f t="shared" si="11"/>
        <v>-</v>
      </c>
    </row>
    <row r="718" spans="1:4">
      <c r="A718" s="25" t="str">
        <f>IF(ISBLANK(Nomen.complète!P718),"-",Nomen.complète!P718)</f>
        <v>-</v>
      </c>
      <c r="B718" s="17" t="str">
        <f>IF(ISBLANK(Nomen.complète!Q718),"-",Nomen.complète!Q718)</f>
        <v>-</v>
      </c>
      <c r="C718" s="102" t="str">
        <f>IF(ISBLANK(Nomen.complète!R718),"-",Nomen.complète!R718)</f>
        <v>-</v>
      </c>
      <c r="D718" s="46" t="str">
        <f t="shared" si="11"/>
        <v>-</v>
      </c>
    </row>
    <row r="719" spans="1:4">
      <c r="A719" s="25" t="str">
        <f>IF(ISBLANK(Nomen.complète!P719),"-",Nomen.complète!P719)</f>
        <v>-</v>
      </c>
      <c r="B719" s="17" t="str">
        <f>IF(ISBLANK(Nomen.complète!Q719),"-",Nomen.complète!Q719)</f>
        <v>-</v>
      </c>
      <c r="C719" s="102" t="str">
        <f>IF(ISBLANK(Nomen.complète!R719),"-",Nomen.complète!R719)</f>
        <v>-</v>
      </c>
      <c r="D719" s="46" t="str">
        <f t="shared" si="11"/>
        <v>-</v>
      </c>
    </row>
    <row r="720" spans="1:4">
      <c r="A720" s="25" t="str">
        <f>IF(ISBLANK(Nomen.complète!P720),"-",Nomen.complète!P720)</f>
        <v>-</v>
      </c>
      <c r="B720" s="17" t="str">
        <f>IF(ISBLANK(Nomen.complète!Q720),"-",Nomen.complète!Q720)</f>
        <v>-</v>
      </c>
      <c r="C720" s="102" t="str">
        <f>IF(ISBLANK(Nomen.complète!R720),"-",Nomen.complète!R720)</f>
        <v>-</v>
      </c>
      <c r="D720" s="46" t="str">
        <f t="shared" si="11"/>
        <v>-</v>
      </c>
    </row>
    <row r="721" spans="1:4">
      <c r="A721" s="25" t="str">
        <f>IF(ISBLANK(Nomen.complète!P721),"-",Nomen.complète!P721)</f>
        <v>-</v>
      </c>
      <c r="B721" s="17" t="str">
        <f>IF(ISBLANK(Nomen.complète!Q721),"-",Nomen.complète!Q721)</f>
        <v>-</v>
      </c>
      <c r="C721" s="102" t="str">
        <f>IF(ISBLANK(Nomen.complète!R721),"-",Nomen.complète!R721)</f>
        <v>-</v>
      </c>
      <c r="D721" s="46" t="str">
        <f t="shared" si="11"/>
        <v>-</v>
      </c>
    </row>
    <row r="722" spans="1:4">
      <c r="A722" s="25" t="str">
        <f>IF(ISBLANK(Nomen.complète!P722),"-",Nomen.complète!P722)</f>
        <v>-</v>
      </c>
      <c r="B722" s="17" t="str">
        <f>IF(ISBLANK(Nomen.complète!Q722),"-",Nomen.complète!Q722)</f>
        <v>-</v>
      </c>
      <c r="C722" s="102" t="str">
        <f>IF(ISBLANK(Nomen.complète!R722),"-",Nomen.complète!R722)</f>
        <v>-</v>
      </c>
      <c r="D722" s="46" t="str">
        <f t="shared" si="11"/>
        <v>-</v>
      </c>
    </row>
    <row r="723" spans="1:4">
      <c r="A723" s="25" t="str">
        <f>IF(ISBLANK(Nomen.complète!P723),"-",Nomen.complète!P723)</f>
        <v>-</v>
      </c>
      <c r="B723" s="17" t="str">
        <f>IF(ISBLANK(Nomen.complète!Q723),"-",Nomen.complète!Q723)</f>
        <v>-</v>
      </c>
      <c r="C723" s="102" t="str">
        <f>IF(ISBLANK(Nomen.complète!R723),"-",Nomen.complète!R723)</f>
        <v>-</v>
      </c>
      <c r="D723" s="46" t="str">
        <f t="shared" si="11"/>
        <v>-</v>
      </c>
    </row>
    <row r="724" spans="1:4">
      <c r="A724" s="25" t="str">
        <f>IF(ISBLANK(Nomen.complète!P724),"-",Nomen.complète!P724)</f>
        <v>-</v>
      </c>
      <c r="B724" s="17" t="str">
        <f>IF(ISBLANK(Nomen.complète!Q724),"-",Nomen.complète!Q724)</f>
        <v>-</v>
      </c>
      <c r="C724" s="102" t="str">
        <f>IF(ISBLANK(Nomen.complète!R724),"-",Nomen.complète!R724)</f>
        <v>-</v>
      </c>
      <c r="D724" s="46" t="str">
        <f t="shared" si="11"/>
        <v>-</v>
      </c>
    </row>
    <row r="725" spans="1:4">
      <c r="A725" s="25" t="str">
        <f>IF(ISBLANK(Nomen.complète!P725),"-",Nomen.complète!P725)</f>
        <v>-</v>
      </c>
      <c r="B725" s="17" t="str">
        <f>IF(ISBLANK(Nomen.complète!Q725),"-",Nomen.complète!Q725)</f>
        <v>-</v>
      </c>
      <c r="C725" s="102" t="str">
        <f>IF(ISBLANK(Nomen.complète!R725),"-",Nomen.complète!R725)</f>
        <v>-</v>
      </c>
      <c r="D725" s="46" t="str">
        <f t="shared" si="11"/>
        <v>-</v>
      </c>
    </row>
    <row r="726" spans="1:4">
      <c r="A726" s="25" t="str">
        <f>IF(ISBLANK(Nomen.complète!P726),"-",Nomen.complète!P726)</f>
        <v>-</v>
      </c>
      <c r="B726" s="17" t="str">
        <f>IF(ISBLANK(Nomen.complète!Q726),"-",Nomen.complète!Q726)</f>
        <v>-</v>
      </c>
      <c r="C726" s="102" t="str">
        <f>IF(ISBLANK(Nomen.complète!R726),"-",Nomen.complète!R726)</f>
        <v>-</v>
      </c>
      <c r="D726" s="46" t="str">
        <f t="shared" si="11"/>
        <v>-</v>
      </c>
    </row>
    <row r="727" spans="1:4">
      <c r="A727" s="25" t="str">
        <f>IF(ISBLANK(Nomen.complète!P727),"-",Nomen.complète!P727)</f>
        <v>-</v>
      </c>
      <c r="B727" s="17" t="str">
        <f>IF(ISBLANK(Nomen.complète!Q727),"-",Nomen.complète!Q727)</f>
        <v>-</v>
      </c>
      <c r="C727" s="102" t="str">
        <f>IF(ISBLANK(Nomen.complète!R727),"-",Nomen.complète!R727)</f>
        <v>-</v>
      </c>
      <c r="D727" s="46" t="str">
        <f t="shared" si="11"/>
        <v>-</v>
      </c>
    </row>
    <row r="728" spans="1:4">
      <c r="A728" s="25" t="str">
        <f>IF(ISBLANK(Nomen.complète!P728),"-",Nomen.complète!P728)</f>
        <v>-</v>
      </c>
      <c r="B728" s="17" t="str">
        <f>IF(ISBLANK(Nomen.complète!Q728),"-",Nomen.complète!Q728)</f>
        <v>-</v>
      </c>
      <c r="C728" s="102" t="str">
        <f>IF(ISBLANK(Nomen.complète!R728),"-",Nomen.complète!R728)</f>
        <v>-</v>
      </c>
      <c r="D728" s="46" t="str">
        <f t="shared" si="11"/>
        <v>-</v>
      </c>
    </row>
    <row r="729" spans="1:4">
      <c r="A729" s="25" t="str">
        <f>IF(ISBLANK(Nomen.complète!P729),"-",Nomen.complète!P729)</f>
        <v>-</v>
      </c>
      <c r="B729" s="17" t="str">
        <f>IF(ISBLANK(Nomen.complète!Q729),"-",Nomen.complète!Q729)</f>
        <v>-</v>
      </c>
      <c r="C729" s="102" t="str">
        <f>IF(ISBLANK(Nomen.complète!R729),"-",Nomen.complète!R729)</f>
        <v>-</v>
      </c>
      <c r="D729" s="46" t="str">
        <f t="shared" si="11"/>
        <v>-</v>
      </c>
    </row>
    <row r="730" spans="1:4">
      <c r="A730" s="25" t="str">
        <f>IF(ISBLANK(Nomen.complète!P730),"-",Nomen.complète!P730)</f>
        <v>-</v>
      </c>
      <c r="B730" s="17" t="str">
        <f>IF(ISBLANK(Nomen.complète!Q730),"-",Nomen.complète!Q730)</f>
        <v>-</v>
      </c>
      <c r="C730" s="102" t="str">
        <f>IF(ISBLANK(Nomen.complète!R730),"-",Nomen.complète!R730)</f>
        <v>-</v>
      </c>
      <c r="D730" s="46" t="str">
        <f t="shared" si="11"/>
        <v>-</v>
      </c>
    </row>
    <row r="731" spans="1:4">
      <c r="A731" s="25" t="str">
        <f>IF(ISBLANK(Nomen.complète!P731),"-",Nomen.complète!P731)</f>
        <v>-</v>
      </c>
      <c r="B731" s="17" t="str">
        <f>IF(ISBLANK(Nomen.complète!Q731),"-",Nomen.complète!Q731)</f>
        <v>-</v>
      </c>
      <c r="C731" s="102" t="str">
        <f>IF(ISBLANK(Nomen.complète!R731),"-",Nomen.complète!R731)</f>
        <v>-</v>
      </c>
      <c r="D731" s="46" t="str">
        <f t="shared" si="11"/>
        <v>-</v>
      </c>
    </row>
    <row r="732" spans="1:4">
      <c r="A732" s="25" t="str">
        <f>IF(ISBLANK(Nomen.complète!P732),"-",Nomen.complète!P732)</f>
        <v>-</v>
      </c>
      <c r="B732" s="17" t="str">
        <f>IF(ISBLANK(Nomen.complète!Q732),"-",Nomen.complète!Q732)</f>
        <v>-</v>
      </c>
      <c r="C732" s="102" t="str">
        <f>IF(ISBLANK(Nomen.complète!R732),"-",Nomen.complète!R732)</f>
        <v>-</v>
      </c>
      <c r="D732" s="46" t="str">
        <f t="shared" si="11"/>
        <v>-</v>
      </c>
    </row>
    <row r="733" spans="1:4">
      <c r="A733" s="25" t="str">
        <f>IF(ISBLANK(Nomen.complète!P733),"-",Nomen.complète!P733)</f>
        <v>-</v>
      </c>
      <c r="B733" s="17" t="str">
        <f>IF(ISBLANK(Nomen.complète!Q733),"-",Nomen.complète!Q733)</f>
        <v>-</v>
      </c>
      <c r="C733" s="102" t="str">
        <f>IF(ISBLANK(Nomen.complète!R733),"-",Nomen.complète!R733)</f>
        <v>-</v>
      </c>
      <c r="D733" s="46" t="str">
        <f t="shared" si="11"/>
        <v>-</v>
      </c>
    </row>
    <row r="734" spans="1:4">
      <c r="A734" s="25" t="str">
        <f>IF(ISBLANK(Nomen.complète!P734),"-",Nomen.complète!P734)</f>
        <v>-</v>
      </c>
      <c r="B734" s="17" t="str">
        <f>IF(ISBLANK(Nomen.complète!Q734),"-",Nomen.complète!Q734)</f>
        <v>-</v>
      </c>
      <c r="C734" s="102" t="str">
        <f>IF(ISBLANK(Nomen.complète!R734),"-",Nomen.complète!R734)</f>
        <v>-</v>
      </c>
      <c r="D734" s="46" t="str">
        <f t="shared" si="11"/>
        <v>-</v>
      </c>
    </row>
    <row r="735" spans="1:4">
      <c r="A735" s="25" t="str">
        <f>IF(ISBLANK(Nomen.complète!P735),"-",Nomen.complète!P735)</f>
        <v>-</v>
      </c>
      <c r="B735" s="17" t="str">
        <f>IF(ISBLANK(Nomen.complète!Q735),"-",Nomen.complète!Q735)</f>
        <v>-</v>
      </c>
      <c r="C735" s="102" t="str">
        <f>IF(ISBLANK(Nomen.complète!R735),"-",Nomen.complète!R735)</f>
        <v>-</v>
      </c>
      <c r="D735" s="46" t="str">
        <f t="shared" si="11"/>
        <v>-</v>
      </c>
    </row>
    <row r="736" spans="1:4">
      <c r="A736" s="25" t="str">
        <f>IF(ISBLANK(Nomen.complète!P736),"-",Nomen.complète!P736)</f>
        <v>-</v>
      </c>
      <c r="B736" s="17" t="str">
        <f>IF(ISBLANK(Nomen.complète!Q736),"-",Nomen.complète!Q736)</f>
        <v>-</v>
      </c>
      <c r="C736" s="102" t="str">
        <f>IF(ISBLANK(Nomen.complète!R736),"-",Nomen.complète!R736)</f>
        <v>-</v>
      </c>
      <c r="D736" s="46" t="str">
        <f t="shared" si="11"/>
        <v>-</v>
      </c>
    </row>
    <row r="737" spans="1:4">
      <c r="A737" s="25" t="str">
        <f>IF(ISBLANK(Nomen.complète!P737),"-",Nomen.complète!P737)</f>
        <v>-</v>
      </c>
      <c r="B737" s="17" t="str">
        <f>IF(ISBLANK(Nomen.complète!Q737),"-",Nomen.complète!Q737)</f>
        <v>-</v>
      </c>
      <c r="C737" s="102" t="str">
        <f>IF(ISBLANK(Nomen.complète!R737),"-",Nomen.complète!R737)</f>
        <v>-</v>
      </c>
      <c r="D737" s="46" t="str">
        <f t="shared" si="11"/>
        <v>-</v>
      </c>
    </row>
    <row r="738" spans="1:4">
      <c r="A738" s="25" t="str">
        <f>IF(ISBLANK(Nomen.complète!P738),"-",Nomen.complète!P738)</f>
        <v>-</v>
      </c>
      <c r="B738" s="17" t="str">
        <f>IF(ISBLANK(Nomen.complète!Q738),"-",Nomen.complète!Q738)</f>
        <v>-</v>
      </c>
      <c r="C738" s="102" t="str">
        <f>IF(ISBLANK(Nomen.complète!R738),"-",Nomen.complète!R738)</f>
        <v>-</v>
      </c>
      <c r="D738" s="46" t="str">
        <f t="shared" si="11"/>
        <v>-</v>
      </c>
    </row>
    <row r="739" spans="1:4">
      <c r="A739" s="25" t="str">
        <f>IF(ISBLANK(Nomen.complète!P739),"-",Nomen.complète!P739)</f>
        <v>-</v>
      </c>
      <c r="B739" s="17" t="str">
        <f>IF(ISBLANK(Nomen.complète!Q739),"-",Nomen.complète!Q739)</f>
        <v>-</v>
      </c>
      <c r="C739" s="102" t="str">
        <f>IF(ISBLANK(Nomen.complète!R739),"-",Nomen.complète!R739)</f>
        <v>-</v>
      </c>
      <c r="D739" s="46" t="str">
        <f t="shared" si="11"/>
        <v>-</v>
      </c>
    </row>
    <row r="740" spans="1:4">
      <c r="A740" s="25" t="str">
        <f>IF(ISBLANK(Nomen.complète!P740),"-",Nomen.complète!P740)</f>
        <v>-</v>
      </c>
      <c r="B740" s="17" t="str">
        <f>IF(ISBLANK(Nomen.complète!Q740),"-",Nomen.complète!Q740)</f>
        <v>-</v>
      </c>
      <c r="C740" s="102" t="str">
        <f>IF(ISBLANK(Nomen.complète!R740),"-",Nomen.complète!R740)</f>
        <v>-</v>
      </c>
      <c r="D740" s="46" t="str">
        <f t="shared" si="11"/>
        <v>-</v>
      </c>
    </row>
    <row r="741" spans="1:4">
      <c r="A741" s="25" t="str">
        <f>IF(ISBLANK(Nomen.complète!P741),"-",Nomen.complète!P741)</f>
        <v>-</v>
      </c>
      <c r="B741" s="17" t="str">
        <f>IF(ISBLANK(Nomen.complète!Q741),"-",Nomen.complète!Q741)</f>
        <v>-</v>
      </c>
      <c r="C741" s="102" t="str">
        <f>IF(ISBLANK(Nomen.complète!R741),"-",Nomen.complète!R741)</f>
        <v>-</v>
      </c>
      <c r="D741" s="46" t="str">
        <f t="shared" si="11"/>
        <v>-</v>
      </c>
    </row>
    <row r="742" spans="1:4">
      <c r="A742" s="25" t="str">
        <f>IF(ISBLANK(Nomen.complète!P742),"-",Nomen.complète!P742)</f>
        <v>-</v>
      </c>
      <c r="B742" s="17" t="str">
        <f>IF(ISBLANK(Nomen.complète!Q742),"-",Nomen.complète!Q742)</f>
        <v>-</v>
      </c>
      <c r="C742" s="102" t="str">
        <f>IF(ISBLANK(Nomen.complète!R742),"-",Nomen.complète!R742)</f>
        <v>-</v>
      </c>
      <c r="D742" s="46" t="str">
        <f t="shared" si="11"/>
        <v>-</v>
      </c>
    </row>
    <row r="743" spans="1:4">
      <c r="A743" s="25" t="str">
        <f>IF(ISBLANK(Nomen.complète!P743),"-",Nomen.complète!P743)</f>
        <v>-</v>
      </c>
      <c r="B743" s="17" t="str">
        <f>IF(ISBLANK(Nomen.complète!Q743),"-",Nomen.complète!Q743)</f>
        <v>-</v>
      </c>
      <c r="C743" s="102" t="str">
        <f>IF(ISBLANK(Nomen.complète!R743),"-",Nomen.complète!R743)</f>
        <v>-</v>
      </c>
      <c r="D743" s="46" t="str">
        <f t="shared" si="11"/>
        <v>-</v>
      </c>
    </row>
    <row r="744" spans="1:4">
      <c r="A744" s="25" t="str">
        <f>IF(ISBLANK(Nomen.complète!P744),"-",Nomen.complète!P744)</f>
        <v>-</v>
      </c>
      <c r="B744" s="17" t="str">
        <f>IF(ISBLANK(Nomen.complète!Q744),"-",Nomen.complète!Q744)</f>
        <v>-</v>
      </c>
      <c r="C744" s="102" t="str">
        <f>IF(ISBLANK(Nomen.complète!R744),"-",Nomen.complète!R744)</f>
        <v>-</v>
      </c>
      <c r="D744" s="46" t="str">
        <f t="shared" si="11"/>
        <v>-</v>
      </c>
    </row>
    <row r="745" spans="1:4">
      <c r="A745" s="25" t="str">
        <f>IF(ISBLANK(Nomen.complète!P745),"-",Nomen.complète!P745)</f>
        <v>-</v>
      </c>
      <c r="B745" s="17" t="str">
        <f>IF(ISBLANK(Nomen.complète!Q745),"-",Nomen.complète!Q745)</f>
        <v>-</v>
      </c>
      <c r="C745" s="102" t="str">
        <f>IF(ISBLANK(Nomen.complète!R745),"-",Nomen.complète!R745)</f>
        <v>-</v>
      </c>
      <c r="D745" s="46" t="str">
        <f t="shared" si="11"/>
        <v>-</v>
      </c>
    </row>
    <row r="746" spans="1:4">
      <c r="A746" s="25" t="str">
        <f>IF(ISBLANK(Nomen.complète!P746),"-",Nomen.complète!P746)</f>
        <v>-</v>
      </c>
      <c r="B746" s="17" t="str">
        <f>IF(ISBLANK(Nomen.complète!Q746),"-",Nomen.complète!Q746)</f>
        <v>-</v>
      </c>
      <c r="C746" s="102" t="str">
        <f>IF(ISBLANK(Nomen.complète!R746),"-",Nomen.complète!R746)</f>
        <v>-</v>
      </c>
      <c r="D746" s="46" t="str">
        <f t="shared" si="11"/>
        <v>-</v>
      </c>
    </row>
    <row r="747" spans="1:4">
      <c r="A747" s="25" t="str">
        <f>IF(ISBLANK(Nomen.complète!P747),"-",Nomen.complète!P747)</f>
        <v>-</v>
      </c>
      <c r="B747" s="17" t="str">
        <f>IF(ISBLANK(Nomen.complète!Q747),"-",Nomen.complète!Q747)</f>
        <v>-</v>
      </c>
      <c r="C747" s="102" t="str">
        <f>IF(ISBLANK(Nomen.complète!R747),"-",Nomen.complète!R747)</f>
        <v>-</v>
      </c>
      <c r="D747" s="46" t="str">
        <f t="shared" si="11"/>
        <v>-</v>
      </c>
    </row>
    <row r="748" spans="1:4">
      <c r="A748" s="25" t="str">
        <f>IF(ISBLANK(Nomen.complète!P748),"-",Nomen.complète!P748)</f>
        <v>-</v>
      </c>
      <c r="B748" s="17" t="str">
        <f>IF(ISBLANK(Nomen.complète!Q748),"-",Nomen.complète!Q748)</f>
        <v>-</v>
      </c>
      <c r="C748" s="102" t="str">
        <f>IF(ISBLANK(Nomen.complète!R748),"-",Nomen.complète!R748)</f>
        <v>-</v>
      </c>
      <c r="D748" s="46" t="str">
        <f t="shared" si="11"/>
        <v>-</v>
      </c>
    </row>
    <row r="749" spans="1:4">
      <c r="A749" s="25" t="str">
        <f>IF(ISBLANK(Nomen.complète!P749),"-",Nomen.complète!P749)</f>
        <v>-</v>
      </c>
      <c r="B749" s="17" t="str">
        <f>IF(ISBLANK(Nomen.complète!Q749),"-",Nomen.complète!Q749)</f>
        <v>-</v>
      </c>
      <c r="C749" s="102" t="str">
        <f>IF(ISBLANK(Nomen.complète!R749),"-",Nomen.complète!R749)</f>
        <v>-</v>
      </c>
      <c r="D749" s="46" t="str">
        <f t="shared" si="11"/>
        <v>-</v>
      </c>
    </row>
    <row r="750" spans="1:4">
      <c r="A750" s="25" t="str">
        <f>IF(ISBLANK(Nomen.complète!P750),"-",Nomen.complète!P750)</f>
        <v>-</v>
      </c>
      <c r="B750" s="17" t="str">
        <f>IF(ISBLANK(Nomen.complète!Q750),"-",Nomen.complète!Q750)</f>
        <v>-</v>
      </c>
      <c r="C750" s="102" t="str">
        <f>IF(ISBLANK(Nomen.complète!R750),"-",Nomen.complète!R750)</f>
        <v>-</v>
      </c>
      <c r="D750" s="46" t="str">
        <f t="shared" si="11"/>
        <v>-</v>
      </c>
    </row>
    <row r="751" spans="1:4">
      <c r="A751" s="25" t="str">
        <f>IF(ISBLANK(Nomen.complète!P751),"-",Nomen.complète!P751)</f>
        <v>-</v>
      </c>
      <c r="B751" s="17" t="str">
        <f>IF(ISBLANK(Nomen.complète!Q751),"-",Nomen.complète!Q751)</f>
        <v>-</v>
      </c>
      <c r="C751" s="102" t="str">
        <f>IF(ISBLANK(Nomen.complète!R751),"-",Nomen.complète!R751)</f>
        <v>-</v>
      </c>
      <c r="D751" s="46" t="str">
        <f t="shared" si="11"/>
        <v>-</v>
      </c>
    </row>
    <row r="752" spans="1:4">
      <c r="A752" s="25" t="str">
        <f>IF(ISBLANK(Nomen.complète!P752),"-",Nomen.complète!P752)</f>
        <v>-</v>
      </c>
      <c r="B752" s="17" t="str">
        <f>IF(ISBLANK(Nomen.complète!Q752),"-",Nomen.complète!Q752)</f>
        <v>-</v>
      </c>
      <c r="C752" s="102" t="str">
        <f>IF(ISBLANK(Nomen.complète!R752),"-",Nomen.complète!R752)</f>
        <v>-</v>
      </c>
      <c r="D752" s="46" t="str">
        <f t="shared" si="11"/>
        <v>-</v>
      </c>
    </row>
    <row r="753" spans="1:4">
      <c r="A753" s="25" t="str">
        <f>IF(ISBLANK(Nomen.complète!P753),"-",Nomen.complète!P753)</f>
        <v>-</v>
      </c>
      <c r="B753" s="17" t="str">
        <f>IF(ISBLANK(Nomen.complète!Q753),"-",Nomen.complète!Q753)</f>
        <v>-</v>
      </c>
      <c r="C753" s="102" t="str">
        <f>IF(ISBLANK(Nomen.complète!R753),"-",Nomen.complète!R753)</f>
        <v>-</v>
      </c>
      <c r="D753" s="46" t="str">
        <f t="shared" si="11"/>
        <v>-</v>
      </c>
    </row>
    <row r="754" spans="1:4">
      <c r="A754" s="25" t="str">
        <f>IF(ISBLANK(Nomen.complète!P754),"-",Nomen.complète!P754)</f>
        <v>-</v>
      </c>
      <c r="B754" s="17" t="str">
        <f>IF(ISBLANK(Nomen.complète!Q754),"-",Nomen.complète!Q754)</f>
        <v>-</v>
      </c>
      <c r="C754" s="102" t="str">
        <f>IF(ISBLANK(Nomen.complète!R754),"-",Nomen.complète!R754)</f>
        <v>-</v>
      </c>
      <c r="D754" s="46" t="str">
        <f t="shared" si="11"/>
        <v>-</v>
      </c>
    </row>
    <row r="755" spans="1:4">
      <c r="A755" s="25" t="str">
        <f>IF(ISBLANK(Nomen.complète!P755),"-",Nomen.complète!P755)</f>
        <v>-</v>
      </c>
      <c r="B755" s="17" t="str">
        <f>IF(ISBLANK(Nomen.complète!Q755),"-",Nomen.complète!Q755)</f>
        <v>-</v>
      </c>
      <c r="C755" s="102" t="str">
        <f>IF(ISBLANK(Nomen.complète!R755),"-",Nomen.complète!R755)</f>
        <v>-</v>
      </c>
      <c r="D755" s="46" t="str">
        <f t="shared" si="11"/>
        <v>-</v>
      </c>
    </row>
    <row r="756" spans="1:4">
      <c r="A756" s="25" t="str">
        <f>IF(ISBLANK(Nomen.complète!P756),"-",Nomen.complète!P756)</f>
        <v>-</v>
      </c>
      <c r="B756" s="17" t="str">
        <f>IF(ISBLANK(Nomen.complète!Q756),"-",Nomen.complète!Q756)</f>
        <v>-</v>
      </c>
      <c r="C756" s="102" t="str">
        <f>IF(ISBLANK(Nomen.complète!R756),"-",Nomen.complète!R756)</f>
        <v>-</v>
      </c>
      <c r="D756" s="46" t="str">
        <f t="shared" si="11"/>
        <v>-</v>
      </c>
    </row>
    <row r="757" spans="1:4">
      <c r="A757" s="25" t="str">
        <f>IF(ISBLANK(Nomen.complète!P757),"-",Nomen.complète!P757)</f>
        <v>-</v>
      </c>
      <c r="B757" s="17" t="str">
        <f>IF(ISBLANK(Nomen.complète!Q757),"-",Nomen.complète!Q757)</f>
        <v>-</v>
      </c>
      <c r="C757" s="102" t="str">
        <f>IF(ISBLANK(Nomen.complète!R757),"-",Nomen.complète!R757)</f>
        <v>-</v>
      </c>
      <c r="D757" s="46" t="str">
        <f t="shared" si="11"/>
        <v>-</v>
      </c>
    </row>
    <row r="758" spans="1:4">
      <c r="A758" s="25" t="str">
        <f>IF(ISBLANK(Nomen.complète!P758),"-",Nomen.complète!P758)</f>
        <v>-</v>
      </c>
      <c r="B758" s="17" t="str">
        <f>IF(ISBLANK(Nomen.complète!Q758),"-",Nomen.complète!Q758)</f>
        <v>-</v>
      </c>
      <c r="C758" s="102" t="str">
        <f>IF(ISBLANK(Nomen.complète!R758),"-",Nomen.complète!R758)</f>
        <v>-</v>
      </c>
      <c r="D758" s="46" t="str">
        <f t="shared" si="11"/>
        <v>-</v>
      </c>
    </row>
    <row r="759" spans="1:4">
      <c r="A759" s="25" t="str">
        <f>IF(ISBLANK(Nomen.complète!P759),"-",Nomen.complète!P759)</f>
        <v>-</v>
      </c>
      <c r="B759" s="17" t="str">
        <f>IF(ISBLANK(Nomen.complète!Q759),"-",Nomen.complète!Q759)</f>
        <v>-</v>
      </c>
      <c r="C759" s="102" t="str">
        <f>IF(ISBLANK(Nomen.complète!R759),"-",Nomen.complète!R759)</f>
        <v>-</v>
      </c>
      <c r="D759" s="46" t="str">
        <f t="shared" si="11"/>
        <v>-</v>
      </c>
    </row>
    <row r="760" spans="1:4">
      <c r="A760" s="25" t="str">
        <f>IF(ISBLANK(Nomen.complète!P760),"-",Nomen.complète!P760)</f>
        <v>-</v>
      </c>
      <c r="B760" s="17" t="str">
        <f>IF(ISBLANK(Nomen.complète!Q760),"-",Nomen.complète!Q760)</f>
        <v>-</v>
      </c>
      <c r="C760" s="102" t="str">
        <f>IF(ISBLANK(Nomen.complète!R760),"-",Nomen.complète!R760)</f>
        <v>-</v>
      </c>
      <c r="D760" s="46" t="str">
        <f t="shared" si="11"/>
        <v>-</v>
      </c>
    </row>
    <row r="761" spans="1:4">
      <c r="A761" s="25" t="str">
        <f>IF(ISBLANK(Nomen.complète!P761),"-",Nomen.complète!P761)</f>
        <v>-</v>
      </c>
      <c r="B761" s="17" t="str">
        <f>IF(ISBLANK(Nomen.complète!Q761),"-",Nomen.complète!Q761)</f>
        <v>-</v>
      </c>
      <c r="C761" s="102" t="str">
        <f>IF(ISBLANK(Nomen.complète!R761),"-",Nomen.complète!R761)</f>
        <v>-</v>
      </c>
      <c r="D761" s="46" t="str">
        <f t="shared" si="11"/>
        <v>-</v>
      </c>
    </row>
    <row r="762" spans="1:4">
      <c r="A762" s="25" t="str">
        <f>IF(ISBLANK(Nomen.complète!P762),"-",Nomen.complète!P762)</f>
        <v>-</v>
      </c>
      <c r="B762" s="17" t="str">
        <f>IF(ISBLANK(Nomen.complète!Q762),"-",Nomen.complète!Q762)</f>
        <v>-</v>
      </c>
      <c r="C762" s="102" t="str">
        <f>IF(ISBLANK(Nomen.complète!R762),"-",Nomen.complète!R762)</f>
        <v>-</v>
      </c>
      <c r="D762" s="46" t="str">
        <f t="shared" si="11"/>
        <v>-</v>
      </c>
    </row>
    <row r="763" spans="1:4">
      <c r="A763" s="25" t="str">
        <f>IF(ISBLANK(Nomen.complète!P763),"-",Nomen.complète!P763)</f>
        <v>-</v>
      </c>
      <c r="B763" s="17" t="str">
        <f>IF(ISBLANK(Nomen.complète!Q763),"-",Nomen.complète!Q763)</f>
        <v>-</v>
      </c>
      <c r="C763" s="102" t="str">
        <f>IF(ISBLANK(Nomen.complète!R763),"-",Nomen.complète!R763)</f>
        <v>-</v>
      </c>
      <c r="D763" s="46" t="str">
        <f t="shared" si="11"/>
        <v>-</v>
      </c>
    </row>
    <row r="764" spans="1:4">
      <c r="A764" s="25" t="str">
        <f>IF(ISBLANK(Nomen.complète!P764),"-",Nomen.complète!P764)</f>
        <v>-</v>
      </c>
      <c r="B764" s="17" t="str">
        <f>IF(ISBLANK(Nomen.complète!Q764),"-",Nomen.complète!Q764)</f>
        <v>-</v>
      </c>
      <c r="C764" s="102" t="str">
        <f>IF(ISBLANK(Nomen.complète!R764),"-",Nomen.complète!R764)</f>
        <v>-</v>
      </c>
      <c r="D764" s="46" t="str">
        <f t="shared" si="11"/>
        <v>-</v>
      </c>
    </row>
    <row r="765" spans="1:4">
      <c r="A765" s="25" t="str">
        <f>IF(ISBLANK(Nomen.complète!P765),"-",Nomen.complète!P765)</f>
        <v>-</v>
      </c>
      <c r="B765" s="17" t="str">
        <f>IF(ISBLANK(Nomen.complète!Q765),"-",Nomen.complète!Q765)</f>
        <v>-</v>
      </c>
      <c r="C765" s="102" t="str">
        <f>IF(ISBLANK(Nomen.complète!R765),"-",Nomen.complète!R765)</f>
        <v>-</v>
      </c>
      <c r="D765" s="46" t="str">
        <f t="shared" si="11"/>
        <v>-</v>
      </c>
    </row>
    <row r="766" spans="1:4">
      <c r="A766" s="25" t="str">
        <f>IF(ISBLANK(Nomen.complète!P766),"-",Nomen.complète!P766)</f>
        <v>-</v>
      </c>
      <c r="B766" s="17" t="str">
        <f>IF(ISBLANK(Nomen.complète!Q766),"-",Nomen.complète!Q766)</f>
        <v>-</v>
      </c>
      <c r="C766" s="102" t="str">
        <f>IF(ISBLANK(Nomen.complète!R766),"-",Nomen.complète!R766)</f>
        <v>-</v>
      </c>
      <c r="D766" s="46" t="str">
        <f t="shared" si="11"/>
        <v>-</v>
      </c>
    </row>
    <row r="767" spans="1:4">
      <c r="A767" s="25" t="str">
        <f>IF(ISBLANK(Nomen.complète!P767),"-",Nomen.complète!P767)</f>
        <v>-</v>
      </c>
      <c r="B767" s="17" t="str">
        <f>IF(ISBLANK(Nomen.complète!Q767),"-",Nomen.complète!Q767)</f>
        <v>-</v>
      </c>
      <c r="C767" s="102" t="str">
        <f>IF(ISBLANK(Nomen.complète!R767),"-",Nomen.complète!R767)</f>
        <v>-</v>
      </c>
      <c r="D767" s="46" t="str">
        <f t="shared" si="11"/>
        <v>-</v>
      </c>
    </row>
    <row r="768" spans="1:4">
      <c r="A768" s="25" t="str">
        <f>IF(ISBLANK(Nomen.complète!P768),"-",Nomen.complète!P768)</f>
        <v>-</v>
      </c>
      <c r="B768" s="17" t="str">
        <f>IF(ISBLANK(Nomen.complète!Q768),"-",Nomen.complète!Q768)</f>
        <v>-</v>
      </c>
      <c r="C768" s="102" t="str">
        <f>IF(ISBLANK(Nomen.complète!R768),"-",Nomen.complète!R768)</f>
        <v>-</v>
      </c>
      <c r="D768" s="46" t="str">
        <f t="shared" si="11"/>
        <v>-</v>
      </c>
    </row>
    <row r="769" spans="1:4">
      <c r="A769" s="25" t="str">
        <f>IF(ISBLANK(Nomen.complète!P769),"-",Nomen.complète!P769)</f>
        <v>-</v>
      </c>
      <c r="B769" s="17" t="str">
        <f>IF(ISBLANK(Nomen.complète!Q769),"-",Nomen.complète!Q769)</f>
        <v>-</v>
      </c>
      <c r="C769" s="102" t="str">
        <f>IF(ISBLANK(Nomen.complète!R769),"-",Nomen.complète!R769)</f>
        <v>-</v>
      </c>
      <c r="D769" s="46" t="str">
        <f t="shared" si="11"/>
        <v>-</v>
      </c>
    </row>
    <row r="770" spans="1:4">
      <c r="A770" s="25" t="str">
        <f>IF(ISBLANK(Nomen.complète!P770),"-",Nomen.complète!P770)</f>
        <v>-</v>
      </c>
      <c r="B770" s="17" t="str">
        <f>IF(ISBLANK(Nomen.complète!Q770),"-",Nomen.complète!Q770)</f>
        <v>-</v>
      </c>
      <c r="C770" s="102" t="str">
        <f>IF(ISBLANK(Nomen.complète!R770),"-",Nomen.complète!R770)</f>
        <v>-</v>
      </c>
      <c r="D770" s="46" t="str">
        <f t="shared" si="11"/>
        <v>-</v>
      </c>
    </row>
    <row r="771" spans="1:4">
      <c r="A771" s="25" t="str">
        <f>IF(ISBLANK(Nomen.complète!P771),"-",Nomen.complète!P771)</f>
        <v>-</v>
      </c>
      <c r="B771" s="17" t="str">
        <f>IF(ISBLANK(Nomen.complète!Q771),"-",Nomen.complète!Q771)</f>
        <v>-</v>
      </c>
      <c r="C771" s="102" t="str">
        <f>IF(ISBLANK(Nomen.complète!R771),"-",Nomen.complète!R771)</f>
        <v>-</v>
      </c>
      <c r="D771" s="46" t="str">
        <f t="shared" si="11"/>
        <v>-</v>
      </c>
    </row>
    <row r="772" spans="1:4">
      <c r="A772" s="25" t="str">
        <f>IF(ISBLANK(Nomen.complète!P772),"-",Nomen.complète!P772)</f>
        <v>-</v>
      </c>
      <c r="B772" s="17" t="str">
        <f>IF(ISBLANK(Nomen.complète!Q772),"-",Nomen.complète!Q772)</f>
        <v>-</v>
      </c>
      <c r="C772" s="102" t="str">
        <f>IF(ISBLANK(Nomen.complète!R772),"-",Nomen.complète!R772)</f>
        <v>-</v>
      </c>
      <c r="D772" s="46" t="str">
        <f t="shared" si="11"/>
        <v>-</v>
      </c>
    </row>
    <row r="773" spans="1:4">
      <c r="A773" s="25" t="str">
        <f>IF(ISBLANK(Nomen.complète!P773),"-",Nomen.complète!P773)</f>
        <v>-</v>
      </c>
      <c r="B773" s="17" t="str">
        <f>IF(ISBLANK(Nomen.complète!Q773),"-",Nomen.complète!Q773)</f>
        <v>-</v>
      </c>
      <c r="C773" s="102" t="str">
        <f>IF(ISBLANK(Nomen.complète!R773),"-",Nomen.complète!R773)</f>
        <v>-</v>
      </c>
      <c r="D773" s="46" t="str">
        <f t="shared" ref="D773:D836" si="12">IF(B773="-",B773,TRIM(C773)&amp; " (" &amp;B773&amp;")")</f>
        <v>-</v>
      </c>
    </row>
    <row r="774" spans="1:4">
      <c r="A774" s="25" t="str">
        <f>IF(ISBLANK(Nomen.complète!P774),"-",Nomen.complète!P774)</f>
        <v>-</v>
      </c>
      <c r="B774" s="17" t="str">
        <f>IF(ISBLANK(Nomen.complète!Q774),"-",Nomen.complète!Q774)</f>
        <v>-</v>
      </c>
      <c r="C774" s="102" t="str">
        <f>IF(ISBLANK(Nomen.complète!R774),"-",Nomen.complète!R774)</f>
        <v>-</v>
      </c>
      <c r="D774" s="46" t="str">
        <f t="shared" si="12"/>
        <v>-</v>
      </c>
    </row>
    <row r="775" spans="1:4">
      <c r="A775" s="25" t="str">
        <f>IF(ISBLANK(Nomen.complète!P775),"-",Nomen.complète!P775)</f>
        <v>-</v>
      </c>
      <c r="B775" s="17" t="str">
        <f>IF(ISBLANK(Nomen.complète!Q775),"-",Nomen.complète!Q775)</f>
        <v>-</v>
      </c>
      <c r="C775" s="102" t="str">
        <f>IF(ISBLANK(Nomen.complète!R775),"-",Nomen.complète!R775)</f>
        <v>-</v>
      </c>
      <c r="D775" s="46" t="str">
        <f t="shared" si="12"/>
        <v>-</v>
      </c>
    </row>
    <row r="776" spans="1:4">
      <c r="A776" s="25" t="str">
        <f>IF(ISBLANK(Nomen.complète!P776),"-",Nomen.complète!P776)</f>
        <v>-</v>
      </c>
      <c r="B776" s="17" t="str">
        <f>IF(ISBLANK(Nomen.complète!Q776),"-",Nomen.complète!Q776)</f>
        <v>-</v>
      </c>
      <c r="C776" s="102" t="str">
        <f>IF(ISBLANK(Nomen.complète!R776),"-",Nomen.complète!R776)</f>
        <v>-</v>
      </c>
      <c r="D776" s="46" t="str">
        <f t="shared" si="12"/>
        <v>-</v>
      </c>
    </row>
    <row r="777" spans="1:4">
      <c r="A777" s="25" t="str">
        <f>IF(ISBLANK(Nomen.complète!P777),"-",Nomen.complète!P777)</f>
        <v>-</v>
      </c>
      <c r="B777" s="17" t="str">
        <f>IF(ISBLANK(Nomen.complète!Q777),"-",Nomen.complète!Q777)</f>
        <v>-</v>
      </c>
      <c r="C777" s="102" t="str">
        <f>IF(ISBLANK(Nomen.complète!R777),"-",Nomen.complète!R777)</f>
        <v>-</v>
      </c>
      <c r="D777" s="46" t="str">
        <f t="shared" si="12"/>
        <v>-</v>
      </c>
    </row>
    <row r="778" spans="1:4">
      <c r="A778" s="25" t="str">
        <f>IF(ISBLANK(Nomen.complète!P778),"-",Nomen.complète!P778)</f>
        <v>-</v>
      </c>
      <c r="B778" s="17" t="str">
        <f>IF(ISBLANK(Nomen.complète!Q778),"-",Nomen.complète!Q778)</f>
        <v>-</v>
      </c>
      <c r="C778" s="102" t="str">
        <f>IF(ISBLANK(Nomen.complète!R778),"-",Nomen.complète!R778)</f>
        <v>-</v>
      </c>
      <c r="D778" s="46" t="str">
        <f t="shared" si="12"/>
        <v>-</v>
      </c>
    </row>
    <row r="779" spans="1:4">
      <c r="A779" s="25" t="str">
        <f>IF(ISBLANK(Nomen.complète!P779),"-",Nomen.complète!P779)</f>
        <v>-</v>
      </c>
      <c r="B779" s="17" t="str">
        <f>IF(ISBLANK(Nomen.complète!Q779),"-",Nomen.complète!Q779)</f>
        <v>-</v>
      </c>
      <c r="C779" s="102" t="str">
        <f>IF(ISBLANK(Nomen.complète!R779),"-",Nomen.complète!R779)</f>
        <v>-</v>
      </c>
      <c r="D779" s="46" t="str">
        <f t="shared" si="12"/>
        <v>-</v>
      </c>
    </row>
    <row r="780" spans="1:4">
      <c r="A780" s="25" t="str">
        <f>IF(ISBLANK(Nomen.complète!P780),"-",Nomen.complète!P780)</f>
        <v>-</v>
      </c>
      <c r="B780" s="17" t="str">
        <f>IF(ISBLANK(Nomen.complète!Q780),"-",Nomen.complète!Q780)</f>
        <v>-</v>
      </c>
      <c r="C780" s="102" t="str">
        <f>IF(ISBLANK(Nomen.complète!R780),"-",Nomen.complète!R780)</f>
        <v>-</v>
      </c>
      <c r="D780" s="46" t="str">
        <f t="shared" si="12"/>
        <v>-</v>
      </c>
    </row>
    <row r="781" spans="1:4">
      <c r="A781" s="25" t="str">
        <f>IF(ISBLANK(Nomen.complète!P781),"-",Nomen.complète!P781)</f>
        <v>-</v>
      </c>
      <c r="B781" s="17" t="str">
        <f>IF(ISBLANK(Nomen.complète!Q781),"-",Nomen.complète!Q781)</f>
        <v>-</v>
      </c>
      <c r="C781" s="102" t="str">
        <f>IF(ISBLANK(Nomen.complète!R781),"-",Nomen.complète!R781)</f>
        <v>-</v>
      </c>
      <c r="D781" s="46" t="str">
        <f t="shared" si="12"/>
        <v>-</v>
      </c>
    </row>
    <row r="782" spans="1:4">
      <c r="A782" s="25" t="str">
        <f>IF(ISBLANK(Nomen.complète!P782),"-",Nomen.complète!P782)</f>
        <v>-</v>
      </c>
      <c r="B782" s="17" t="str">
        <f>IF(ISBLANK(Nomen.complète!Q782),"-",Nomen.complète!Q782)</f>
        <v>-</v>
      </c>
      <c r="C782" s="102" t="str">
        <f>IF(ISBLANK(Nomen.complète!R782),"-",Nomen.complète!R782)</f>
        <v>-</v>
      </c>
      <c r="D782" s="46" t="str">
        <f t="shared" si="12"/>
        <v>-</v>
      </c>
    </row>
    <row r="783" spans="1:4">
      <c r="A783" s="25" t="str">
        <f>IF(ISBLANK(Nomen.complète!P783),"-",Nomen.complète!P783)</f>
        <v>-</v>
      </c>
      <c r="B783" s="17" t="str">
        <f>IF(ISBLANK(Nomen.complète!Q783),"-",Nomen.complète!Q783)</f>
        <v>-</v>
      </c>
      <c r="C783" s="102" t="str">
        <f>IF(ISBLANK(Nomen.complète!R783),"-",Nomen.complète!R783)</f>
        <v>-</v>
      </c>
      <c r="D783" s="46" t="str">
        <f t="shared" si="12"/>
        <v>-</v>
      </c>
    </row>
    <row r="784" spans="1:4">
      <c r="A784" s="25" t="str">
        <f>IF(ISBLANK(Nomen.complète!P784),"-",Nomen.complète!P784)</f>
        <v>-</v>
      </c>
      <c r="B784" s="17" t="str">
        <f>IF(ISBLANK(Nomen.complète!Q784),"-",Nomen.complète!Q784)</f>
        <v>-</v>
      </c>
      <c r="C784" s="102" t="str">
        <f>IF(ISBLANK(Nomen.complète!R784),"-",Nomen.complète!R784)</f>
        <v>-</v>
      </c>
      <c r="D784" s="46" t="str">
        <f t="shared" si="12"/>
        <v>-</v>
      </c>
    </row>
    <row r="785" spans="1:4">
      <c r="A785" s="25" t="str">
        <f>IF(ISBLANK(Nomen.complète!P785),"-",Nomen.complète!P785)</f>
        <v>-</v>
      </c>
      <c r="B785" s="17" t="str">
        <f>IF(ISBLANK(Nomen.complète!Q785),"-",Nomen.complète!Q785)</f>
        <v>-</v>
      </c>
      <c r="C785" s="102" t="str">
        <f>IF(ISBLANK(Nomen.complète!R785),"-",Nomen.complète!R785)</f>
        <v>-</v>
      </c>
      <c r="D785" s="46" t="str">
        <f t="shared" si="12"/>
        <v>-</v>
      </c>
    </row>
    <row r="786" spans="1:4">
      <c r="A786" s="25" t="str">
        <f>IF(ISBLANK(Nomen.complète!P786),"-",Nomen.complète!P786)</f>
        <v>-</v>
      </c>
      <c r="B786" s="17" t="str">
        <f>IF(ISBLANK(Nomen.complète!Q786),"-",Nomen.complète!Q786)</f>
        <v>-</v>
      </c>
      <c r="C786" s="102" t="str">
        <f>IF(ISBLANK(Nomen.complète!R786),"-",Nomen.complète!R786)</f>
        <v>-</v>
      </c>
      <c r="D786" s="46" t="str">
        <f t="shared" si="12"/>
        <v>-</v>
      </c>
    </row>
    <row r="787" spans="1:4">
      <c r="A787" s="25" t="str">
        <f>IF(ISBLANK(Nomen.complète!P787),"-",Nomen.complète!P787)</f>
        <v>-</v>
      </c>
      <c r="B787" s="17" t="str">
        <f>IF(ISBLANK(Nomen.complète!Q787),"-",Nomen.complète!Q787)</f>
        <v>-</v>
      </c>
      <c r="C787" s="102" t="str">
        <f>IF(ISBLANK(Nomen.complète!R787),"-",Nomen.complète!R787)</f>
        <v>-</v>
      </c>
      <c r="D787" s="46" t="str">
        <f t="shared" si="12"/>
        <v>-</v>
      </c>
    </row>
    <row r="788" spans="1:4">
      <c r="A788" s="25" t="str">
        <f>IF(ISBLANK(Nomen.complète!P788),"-",Nomen.complète!P788)</f>
        <v>-</v>
      </c>
      <c r="B788" s="17" t="str">
        <f>IF(ISBLANK(Nomen.complète!Q788),"-",Nomen.complète!Q788)</f>
        <v>-</v>
      </c>
      <c r="C788" s="102" t="str">
        <f>IF(ISBLANK(Nomen.complète!R788),"-",Nomen.complète!R788)</f>
        <v>-</v>
      </c>
      <c r="D788" s="46" t="str">
        <f t="shared" si="12"/>
        <v>-</v>
      </c>
    </row>
    <row r="789" spans="1:4">
      <c r="A789" s="25" t="str">
        <f>IF(ISBLANK(Nomen.complète!P789),"-",Nomen.complète!P789)</f>
        <v>-</v>
      </c>
      <c r="B789" s="17" t="str">
        <f>IF(ISBLANK(Nomen.complète!Q789),"-",Nomen.complète!Q789)</f>
        <v>-</v>
      </c>
      <c r="C789" s="102" t="str">
        <f>IF(ISBLANK(Nomen.complète!R789),"-",Nomen.complète!R789)</f>
        <v>-</v>
      </c>
      <c r="D789" s="46" t="str">
        <f t="shared" si="12"/>
        <v>-</v>
      </c>
    </row>
    <row r="790" spans="1:4">
      <c r="A790" s="25" t="str">
        <f>IF(ISBLANK(Nomen.complète!P790),"-",Nomen.complète!P790)</f>
        <v>-</v>
      </c>
      <c r="B790" s="17" t="str">
        <f>IF(ISBLANK(Nomen.complète!Q790),"-",Nomen.complète!Q790)</f>
        <v>-</v>
      </c>
      <c r="C790" s="102" t="str">
        <f>IF(ISBLANK(Nomen.complète!R790),"-",Nomen.complète!R790)</f>
        <v>-</v>
      </c>
      <c r="D790" s="46" t="str">
        <f t="shared" si="12"/>
        <v>-</v>
      </c>
    </row>
    <row r="791" spans="1:4">
      <c r="A791" s="25" t="str">
        <f>IF(ISBLANK(Nomen.complète!P791),"-",Nomen.complète!P791)</f>
        <v>-</v>
      </c>
      <c r="B791" s="17" t="str">
        <f>IF(ISBLANK(Nomen.complète!Q791),"-",Nomen.complète!Q791)</f>
        <v>-</v>
      </c>
      <c r="C791" s="102" t="str">
        <f>IF(ISBLANK(Nomen.complète!R791),"-",Nomen.complète!R791)</f>
        <v>-</v>
      </c>
      <c r="D791" s="46" t="str">
        <f t="shared" si="12"/>
        <v>-</v>
      </c>
    </row>
    <row r="792" spans="1:4">
      <c r="A792" s="25" t="str">
        <f>IF(ISBLANK(Nomen.complète!P792),"-",Nomen.complète!P792)</f>
        <v>-</v>
      </c>
      <c r="B792" s="17" t="str">
        <f>IF(ISBLANK(Nomen.complète!Q792),"-",Nomen.complète!Q792)</f>
        <v>-</v>
      </c>
      <c r="C792" s="102" t="str">
        <f>IF(ISBLANK(Nomen.complète!R792),"-",Nomen.complète!R792)</f>
        <v>-</v>
      </c>
      <c r="D792" s="46" t="str">
        <f t="shared" si="12"/>
        <v>-</v>
      </c>
    </row>
    <row r="793" spans="1:4">
      <c r="A793" s="25" t="str">
        <f>IF(ISBLANK(Nomen.complète!P793),"-",Nomen.complète!P793)</f>
        <v>-</v>
      </c>
      <c r="B793" s="17" t="str">
        <f>IF(ISBLANK(Nomen.complète!Q793),"-",Nomen.complète!Q793)</f>
        <v>-</v>
      </c>
      <c r="C793" s="102" t="str">
        <f>IF(ISBLANK(Nomen.complète!R793),"-",Nomen.complète!R793)</f>
        <v>-</v>
      </c>
      <c r="D793" s="46" t="str">
        <f t="shared" si="12"/>
        <v>-</v>
      </c>
    </row>
    <row r="794" spans="1:4">
      <c r="A794" s="25" t="str">
        <f>IF(ISBLANK(Nomen.complète!P794),"-",Nomen.complète!P794)</f>
        <v>-</v>
      </c>
      <c r="B794" s="17" t="str">
        <f>IF(ISBLANK(Nomen.complète!Q794),"-",Nomen.complète!Q794)</f>
        <v>-</v>
      </c>
      <c r="C794" s="102" t="str">
        <f>IF(ISBLANK(Nomen.complète!R794),"-",Nomen.complète!R794)</f>
        <v>-</v>
      </c>
      <c r="D794" s="46" t="str">
        <f t="shared" si="12"/>
        <v>-</v>
      </c>
    </row>
    <row r="795" spans="1:4">
      <c r="A795" s="25" t="str">
        <f>IF(ISBLANK(Nomen.complète!P795),"-",Nomen.complète!P795)</f>
        <v>-</v>
      </c>
      <c r="B795" s="17" t="str">
        <f>IF(ISBLANK(Nomen.complète!Q795),"-",Nomen.complète!Q795)</f>
        <v>-</v>
      </c>
      <c r="C795" s="102" t="str">
        <f>IF(ISBLANK(Nomen.complète!R795),"-",Nomen.complète!R795)</f>
        <v>-</v>
      </c>
      <c r="D795" s="46" t="str">
        <f t="shared" si="12"/>
        <v>-</v>
      </c>
    </row>
    <row r="796" spans="1:4">
      <c r="A796" s="25" t="str">
        <f>IF(ISBLANK(Nomen.complète!P796),"-",Nomen.complète!P796)</f>
        <v>-</v>
      </c>
      <c r="B796" s="17" t="str">
        <f>IF(ISBLANK(Nomen.complète!Q796),"-",Nomen.complète!Q796)</f>
        <v>-</v>
      </c>
      <c r="C796" s="102" t="str">
        <f>IF(ISBLANK(Nomen.complète!R796),"-",Nomen.complète!R796)</f>
        <v>-</v>
      </c>
      <c r="D796" s="46" t="str">
        <f t="shared" si="12"/>
        <v>-</v>
      </c>
    </row>
    <row r="797" spans="1:4">
      <c r="A797" s="25" t="str">
        <f>IF(ISBLANK(Nomen.complète!P797),"-",Nomen.complète!P797)</f>
        <v>-</v>
      </c>
      <c r="B797" s="17" t="str">
        <f>IF(ISBLANK(Nomen.complète!Q797),"-",Nomen.complète!Q797)</f>
        <v>-</v>
      </c>
      <c r="C797" s="102" t="str">
        <f>IF(ISBLANK(Nomen.complète!R797),"-",Nomen.complète!R797)</f>
        <v>-</v>
      </c>
      <c r="D797" s="46" t="str">
        <f t="shared" si="12"/>
        <v>-</v>
      </c>
    </row>
    <row r="798" spans="1:4">
      <c r="A798" s="25" t="str">
        <f>IF(ISBLANK(Nomen.complète!P798),"-",Nomen.complète!P798)</f>
        <v>-</v>
      </c>
      <c r="B798" s="17" t="str">
        <f>IF(ISBLANK(Nomen.complète!Q798),"-",Nomen.complète!Q798)</f>
        <v>-</v>
      </c>
      <c r="C798" s="102" t="str">
        <f>IF(ISBLANK(Nomen.complète!R798),"-",Nomen.complète!R798)</f>
        <v>-</v>
      </c>
      <c r="D798" s="46" t="str">
        <f t="shared" si="12"/>
        <v>-</v>
      </c>
    </row>
    <row r="799" spans="1:4">
      <c r="A799" s="25" t="str">
        <f>IF(ISBLANK(Nomen.complète!P799),"-",Nomen.complète!P799)</f>
        <v>-</v>
      </c>
      <c r="B799" s="17" t="str">
        <f>IF(ISBLANK(Nomen.complète!Q799),"-",Nomen.complète!Q799)</f>
        <v>-</v>
      </c>
      <c r="C799" s="102" t="str">
        <f>IF(ISBLANK(Nomen.complète!R799),"-",Nomen.complète!R799)</f>
        <v>-</v>
      </c>
      <c r="D799" s="46" t="str">
        <f t="shared" si="12"/>
        <v>-</v>
      </c>
    </row>
    <row r="800" spans="1:4">
      <c r="A800" s="25" t="str">
        <f>IF(ISBLANK(Nomen.complète!P800),"-",Nomen.complète!P800)</f>
        <v>-</v>
      </c>
      <c r="B800" s="17" t="str">
        <f>IF(ISBLANK(Nomen.complète!Q800),"-",Nomen.complète!Q800)</f>
        <v>-</v>
      </c>
      <c r="C800" s="102" t="str">
        <f>IF(ISBLANK(Nomen.complète!R800),"-",Nomen.complète!R800)</f>
        <v>-</v>
      </c>
      <c r="D800" s="46" t="str">
        <f t="shared" si="12"/>
        <v>-</v>
      </c>
    </row>
    <row r="801" spans="1:4">
      <c r="A801" s="25" t="str">
        <f>IF(ISBLANK(Nomen.complète!P801),"-",Nomen.complète!P801)</f>
        <v>-</v>
      </c>
      <c r="B801" s="17" t="str">
        <f>IF(ISBLANK(Nomen.complète!Q801),"-",Nomen.complète!Q801)</f>
        <v>-</v>
      </c>
      <c r="C801" s="102" t="str">
        <f>IF(ISBLANK(Nomen.complète!R801),"-",Nomen.complète!R801)</f>
        <v>-</v>
      </c>
      <c r="D801" s="46" t="str">
        <f t="shared" si="12"/>
        <v>-</v>
      </c>
    </row>
    <row r="802" spans="1:4">
      <c r="A802" s="25" t="str">
        <f>IF(ISBLANK(Nomen.complète!P802),"-",Nomen.complète!P802)</f>
        <v>-</v>
      </c>
      <c r="B802" s="17" t="str">
        <f>IF(ISBLANK(Nomen.complète!Q802),"-",Nomen.complète!Q802)</f>
        <v>-</v>
      </c>
      <c r="C802" s="102" t="str">
        <f>IF(ISBLANK(Nomen.complète!R802),"-",Nomen.complète!R802)</f>
        <v>-</v>
      </c>
      <c r="D802" s="46" t="str">
        <f t="shared" si="12"/>
        <v>-</v>
      </c>
    </row>
    <row r="803" spans="1:4">
      <c r="A803" s="25" t="str">
        <f>IF(ISBLANK(Nomen.complète!P803),"-",Nomen.complète!P803)</f>
        <v>-</v>
      </c>
      <c r="B803" s="17" t="str">
        <f>IF(ISBLANK(Nomen.complète!Q803),"-",Nomen.complète!Q803)</f>
        <v>-</v>
      </c>
      <c r="C803" s="102" t="str">
        <f>IF(ISBLANK(Nomen.complète!R803),"-",Nomen.complète!R803)</f>
        <v>-</v>
      </c>
      <c r="D803" s="46" t="str">
        <f t="shared" si="12"/>
        <v>-</v>
      </c>
    </row>
    <row r="804" spans="1:4">
      <c r="A804" s="25" t="str">
        <f>IF(ISBLANK(Nomen.complète!P804),"-",Nomen.complète!P804)</f>
        <v>-</v>
      </c>
      <c r="B804" s="17" t="str">
        <f>IF(ISBLANK(Nomen.complète!Q804),"-",Nomen.complète!Q804)</f>
        <v>-</v>
      </c>
      <c r="C804" s="102" t="str">
        <f>IF(ISBLANK(Nomen.complète!R804),"-",Nomen.complète!R804)</f>
        <v>-</v>
      </c>
      <c r="D804" s="46" t="str">
        <f t="shared" si="12"/>
        <v>-</v>
      </c>
    </row>
    <row r="805" spans="1:4">
      <c r="A805" s="25" t="str">
        <f>IF(ISBLANK(Nomen.complète!P805),"-",Nomen.complète!P805)</f>
        <v>-</v>
      </c>
      <c r="B805" s="17" t="str">
        <f>IF(ISBLANK(Nomen.complète!Q805),"-",Nomen.complète!Q805)</f>
        <v>-</v>
      </c>
      <c r="C805" s="102" t="str">
        <f>IF(ISBLANK(Nomen.complète!R805),"-",Nomen.complète!R805)</f>
        <v>-</v>
      </c>
      <c r="D805" s="46" t="str">
        <f t="shared" si="12"/>
        <v>-</v>
      </c>
    </row>
    <row r="806" spans="1:4">
      <c r="A806" s="25" t="str">
        <f>IF(ISBLANK(Nomen.complète!P806),"-",Nomen.complète!P806)</f>
        <v>-</v>
      </c>
      <c r="B806" s="17" t="str">
        <f>IF(ISBLANK(Nomen.complète!Q806),"-",Nomen.complète!Q806)</f>
        <v>-</v>
      </c>
      <c r="C806" s="102" t="str">
        <f>IF(ISBLANK(Nomen.complète!R806),"-",Nomen.complète!R806)</f>
        <v>-</v>
      </c>
      <c r="D806" s="46" t="str">
        <f t="shared" si="12"/>
        <v>-</v>
      </c>
    </row>
    <row r="807" spans="1:4">
      <c r="A807" s="25" t="str">
        <f>IF(ISBLANK(Nomen.complète!P807),"-",Nomen.complète!P807)</f>
        <v>-</v>
      </c>
      <c r="B807" s="17" t="str">
        <f>IF(ISBLANK(Nomen.complète!Q807),"-",Nomen.complète!Q807)</f>
        <v>-</v>
      </c>
      <c r="C807" s="102" t="str">
        <f>IF(ISBLANK(Nomen.complète!R807),"-",Nomen.complète!R807)</f>
        <v>-</v>
      </c>
      <c r="D807" s="46" t="str">
        <f t="shared" si="12"/>
        <v>-</v>
      </c>
    </row>
    <row r="808" spans="1:4">
      <c r="A808" s="25" t="str">
        <f>IF(ISBLANK(Nomen.complète!P808),"-",Nomen.complète!P808)</f>
        <v>-</v>
      </c>
      <c r="B808" s="17" t="str">
        <f>IF(ISBLANK(Nomen.complète!Q808),"-",Nomen.complète!Q808)</f>
        <v>-</v>
      </c>
      <c r="C808" s="102" t="str">
        <f>IF(ISBLANK(Nomen.complète!R808),"-",Nomen.complète!R808)</f>
        <v>-</v>
      </c>
      <c r="D808" s="46" t="str">
        <f t="shared" si="12"/>
        <v>-</v>
      </c>
    </row>
    <row r="809" spans="1:4">
      <c r="A809" s="25" t="str">
        <f>IF(ISBLANK(Nomen.complète!P809),"-",Nomen.complète!P809)</f>
        <v>-</v>
      </c>
      <c r="B809" s="17" t="str">
        <f>IF(ISBLANK(Nomen.complète!Q809),"-",Nomen.complète!Q809)</f>
        <v>-</v>
      </c>
      <c r="C809" s="102" t="str">
        <f>IF(ISBLANK(Nomen.complète!R809),"-",Nomen.complète!R809)</f>
        <v>-</v>
      </c>
      <c r="D809" s="46" t="str">
        <f t="shared" si="12"/>
        <v>-</v>
      </c>
    </row>
    <row r="810" spans="1:4">
      <c r="A810" s="25" t="str">
        <f>IF(ISBLANK(Nomen.complète!P810),"-",Nomen.complète!P810)</f>
        <v>-</v>
      </c>
      <c r="B810" s="17" t="str">
        <f>IF(ISBLANK(Nomen.complète!Q810),"-",Nomen.complète!Q810)</f>
        <v>-</v>
      </c>
      <c r="C810" s="102" t="str">
        <f>IF(ISBLANK(Nomen.complète!R810),"-",Nomen.complète!R810)</f>
        <v>-</v>
      </c>
      <c r="D810" s="46" t="str">
        <f t="shared" si="12"/>
        <v>-</v>
      </c>
    </row>
    <row r="811" spans="1:4">
      <c r="A811" s="25" t="str">
        <f>IF(ISBLANK(Nomen.complète!P811),"-",Nomen.complète!P811)</f>
        <v>-</v>
      </c>
      <c r="B811" s="17" t="str">
        <f>IF(ISBLANK(Nomen.complète!Q811),"-",Nomen.complète!Q811)</f>
        <v>-</v>
      </c>
      <c r="C811" s="102" t="str">
        <f>IF(ISBLANK(Nomen.complète!R811),"-",Nomen.complète!R811)</f>
        <v>-</v>
      </c>
      <c r="D811" s="46" t="str">
        <f t="shared" si="12"/>
        <v>-</v>
      </c>
    </row>
    <row r="812" spans="1:4">
      <c r="A812" s="25" t="str">
        <f>IF(ISBLANK(Nomen.complète!P812),"-",Nomen.complète!P812)</f>
        <v>-</v>
      </c>
      <c r="B812" s="17" t="str">
        <f>IF(ISBLANK(Nomen.complète!Q812),"-",Nomen.complète!Q812)</f>
        <v>-</v>
      </c>
      <c r="C812" s="102" t="str">
        <f>IF(ISBLANK(Nomen.complète!R812),"-",Nomen.complète!R812)</f>
        <v>-</v>
      </c>
      <c r="D812" s="46" t="str">
        <f t="shared" si="12"/>
        <v>-</v>
      </c>
    </row>
    <row r="813" spans="1:4">
      <c r="A813" s="25" t="str">
        <f>IF(ISBLANK(Nomen.complète!P813),"-",Nomen.complète!P813)</f>
        <v>-</v>
      </c>
      <c r="B813" s="17" t="str">
        <f>IF(ISBLANK(Nomen.complète!Q813),"-",Nomen.complète!Q813)</f>
        <v>-</v>
      </c>
      <c r="C813" s="102" t="str">
        <f>IF(ISBLANK(Nomen.complète!R813),"-",Nomen.complète!R813)</f>
        <v>-</v>
      </c>
      <c r="D813" s="46" t="str">
        <f t="shared" si="12"/>
        <v>-</v>
      </c>
    </row>
    <row r="814" spans="1:4">
      <c r="A814" s="25" t="str">
        <f>IF(ISBLANK(Nomen.complète!P814),"-",Nomen.complète!P814)</f>
        <v>-</v>
      </c>
      <c r="B814" s="17" t="str">
        <f>IF(ISBLANK(Nomen.complète!Q814),"-",Nomen.complète!Q814)</f>
        <v>-</v>
      </c>
      <c r="C814" s="102" t="str">
        <f>IF(ISBLANK(Nomen.complète!R814),"-",Nomen.complète!R814)</f>
        <v>-</v>
      </c>
      <c r="D814" s="46" t="str">
        <f t="shared" si="12"/>
        <v>-</v>
      </c>
    </row>
    <row r="815" spans="1:4">
      <c r="A815" s="25" t="str">
        <f>IF(ISBLANK(Nomen.complète!P815),"-",Nomen.complète!P815)</f>
        <v>-</v>
      </c>
      <c r="B815" s="17" t="str">
        <f>IF(ISBLANK(Nomen.complète!Q815),"-",Nomen.complète!Q815)</f>
        <v>-</v>
      </c>
      <c r="C815" s="102" t="str">
        <f>IF(ISBLANK(Nomen.complète!R815),"-",Nomen.complète!R815)</f>
        <v>-</v>
      </c>
      <c r="D815" s="46" t="str">
        <f t="shared" si="12"/>
        <v>-</v>
      </c>
    </row>
    <row r="816" spans="1:4">
      <c r="A816" s="25" t="str">
        <f>IF(ISBLANK(Nomen.complète!P816),"-",Nomen.complète!P816)</f>
        <v>-</v>
      </c>
      <c r="B816" s="17" t="str">
        <f>IF(ISBLANK(Nomen.complète!Q816),"-",Nomen.complète!Q816)</f>
        <v>-</v>
      </c>
      <c r="C816" s="102" t="str">
        <f>IF(ISBLANK(Nomen.complète!R816),"-",Nomen.complète!R816)</f>
        <v>-</v>
      </c>
      <c r="D816" s="46" t="str">
        <f t="shared" si="12"/>
        <v>-</v>
      </c>
    </row>
    <row r="817" spans="1:4">
      <c r="A817" s="25" t="str">
        <f>IF(ISBLANK(Nomen.complète!P817),"-",Nomen.complète!P817)</f>
        <v>-</v>
      </c>
      <c r="B817" s="17" t="str">
        <f>IF(ISBLANK(Nomen.complète!Q817),"-",Nomen.complète!Q817)</f>
        <v>-</v>
      </c>
      <c r="C817" s="102" t="str">
        <f>IF(ISBLANK(Nomen.complète!R817),"-",Nomen.complète!R817)</f>
        <v>-</v>
      </c>
      <c r="D817" s="46" t="str">
        <f t="shared" si="12"/>
        <v>-</v>
      </c>
    </row>
    <row r="818" spans="1:4">
      <c r="A818" s="25" t="str">
        <f>IF(ISBLANK(Nomen.complète!P818),"-",Nomen.complète!P818)</f>
        <v>-</v>
      </c>
      <c r="B818" s="17" t="str">
        <f>IF(ISBLANK(Nomen.complète!Q818),"-",Nomen.complète!Q818)</f>
        <v>-</v>
      </c>
      <c r="C818" s="102" t="str">
        <f>IF(ISBLANK(Nomen.complète!R818),"-",Nomen.complète!R818)</f>
        <v>-</v>
      </c>
      <c r="D818" s="46" t="str">
        <f t="shared" si="12"/>
        <v>-</v>
      </c>
    </row>
    <row r="819" spans="1:4">
      <c r="A819" s="25" t="str">
        <f>IF(ISBLANK(Nomen.complète!P819),"-",Nomen.complète!P819)</f>
        <v>-</v>
      </c>
      <c r="B819" s="17" t="str">
        <f>IF(ISBLANK(Nomen.complète!Q819),"-",Nomen.complète!Q819)</f>
        <v>-</v>
      </c>
      <c r="C819" s="102" t="str">
        <f>IF(ISBLANK(Nomen.complète!R819),"-",Nomen.complète!R819)</f>
        <v>-</v>
      </c>
      <c r="D819" s="46" t="str">
        <f t="shared" si="12"/>
        <v>-</v>
      </c>
    </row>
    <row r="820" spans="1:4">
      <c r="A820" s="25" t="str">
        <f>IF(ISBLANK(Nomen.complète!P820),"-",Nomen.complète!P820)</f>
        <v>-</v>
      </c>
      <c r="B820" s="17" t="str">
        <f>IF(ISBLANK(Nomen.complète!Q820),"-",Nomen.complète!Q820)</f>
        <v>-</v>
      </c>
      <c r="C820" s="102" t="str">
        <f>IF(ISBLANK(Nomen.complète!R820),"-",Nomen.complète!R820)</f>
        <v>-</v>
      </c>
      <c r="D820" s="46" t="str">
        <f t="shared" si="12"/>
        <v>-</v>
      </c>
    </row>
    <row r="821" spans="1:4">
      <c r="A821" s="25" t="str">
        <f>IF(ISBLANK(Nomen.complète!P821),"-",Nomen.complète!P821)</f>
        <v>-</v>
      </c>
      <c r="B821" s="17" t="str">
        <f>IF(ISBLANK(Nomen.complète!Q821),"-",Nomen.complète!Q821)</f>
        <v>-</v>
      </c>
      <c r="C821" s="102" t="str">
        <f>IF(ISBLANK(Nomen.complète!R821),"-",Nomen.complète!R821)</f>
        <v>-</v>
      </c>
      <c r="D821" s="46" t="str">
        <f t="shared" si="12"/>
        <v>-</v>
      </c>
    </row>
    <row r="822" spans="1:4">
      <c r="A822" s="25" t="str">
        <f>IF(ISBLANK(Nomen.complète!P822),"-",Nomen.complète!P822)</f>
        <v>-</v>
      </c>
      <c r="B822" s="17" t="str">
        <f>IF(ISBLANK(Nomen.complète!Q822),"-",Nomen.complète!Q822)</f>
        <v>-</v>
      </c>
      <c r="C822" s="102" t="str">
        <f>IF(ISBLANK(Nomen.complète!R822),"-",Nomen.complète!R822)</f>
        <v>-</v>
      </c>
      <c r="D822" s="46" t="str">
        <f t="shared" si="12"/>
        <v>-</v>
      </c>
    </row>
    <row r="823" spans="1:4">
      <c r="A823" s="25" t="str">
        <f>IF(ISBLANK(Nomen.complète!P823),"-",Nomen.complète!P823)</f>
        <v>-</v>
      </c>
      <c r="B823" s="17" t="str">
        <f>IF(ISBLANK(Nomen.complète!Q823),"-",Nomen.complète!Q823)</f>
        <v>-</v>
      </c>
      <c r="C823" s="102" t="str">
        <f>IF(ISBLANK(Nomen.complète!R823),"-",Nomen.complète!R823)</f>
        <v>-</v>
      </c>
      <c r="D823" s="46" t="str">
        <f t="shared" si="12"/>
        <v>-</v>
      </c>
    </row>
    <row r="824" spans="1:4">
      <c r="A824" s="25" t="str">
        <f>IF(ISBLANK(Nomen.complète!P824),"-",Nomen.complète!P824)</f>
        <v>-</v>
      </c>
      <c r="B824" s="17" t="str">
        <f>IF(ISBLANK(Nomen.complète!Q824),"-",Nomen.complète!Q824)</f>
        <v>-</v>
      </c>
      <c r="C824" s="102" t="str">
        <f>IF(ISBLANK(Nomen.complète!R824),"-",Nomen.complète!R824)</f>
        <v>-</v>
      </c>
      <c r="D824" s="46" t="str">
        <f t="shared" si="12"/>
        <v>-</v>
      </c>
    </row>
    <row r="825" spans="1:4">
      <c r="A825" s="25" t="str">
        <f>IF(ISBLANK(Nomen.complète!P825),"-",Nomen.complète!P825)</f>
        <v>-</v>
      </c>
      <c r="B825" s="17" t="str">
        <f>IF(ISBLANK(Nomen.complète!Q825),"-",Nomen.complète!Q825)</f>
        <v>-</v>
      </c>
      <c r="C825" s="102" t="str">
        <f>IF(ISBLANK(Nomen.complète!R825),"-",Nomen.complète!R825)</f>
        <v>-</v>
      </c>
      <c r="D825" s="46" t="str">
        <f t="shared" si="12"/>
        <v>-</v>
      </c>
    </row>
    <row r="826" spans="1:4">
      <c r="A826" s="25" t="str">
        <f>IF(ISBLANK(Nomen.complète!P826),"-",Nomen.complète!P826)</f>
        <v>-</v>
      </c>
      <c r="B826" s="17" t="str">
        <f>IF(ISBLANK(Nomen.complète!Q826),"-",Nomen.complète!Q826)</f>
        <v>-</v>
      </c>
      <c r="C826" s="102" t="str">
        <f>IF(ISBLANK(Nomen.complète!R826),"-",Nomen.complète!R826)</f>
        <v>-</v>
      </c>
      <c r="D826" s="46" t="str">
        <f t="shared" si="12"/>
        <v>-</v>
      </c>
    </row>
    <row r="827" spans="1:4">
      <c r="A827" s="25" t="str">
        <f>IF(ISBLANK(Nomen.complète!P827),"-",Nomen.complète!P827)</f>
        <v>-</v>
      </c>
      <c r="B827" s="17" t="str">
        <f>IF(ISBLANK(Nomen.complète!Q827),"-",Nomen.complète!Q827)</f>
        <v>-</v>
      </c>
      <c r="C827" s="102" t="str">
        <f>IF(ISBLANK(Nomen.complète!R827),"-",Nomen.complète!R827)</f>
        <v>-</v>
      </c>
      <c r="D827" s="46" t="str">
        <f t="shared" si="12"/>
        <v>-</v>
      </c>
    </row>
    <row r="828" spans="1:4">
      <c r="A828" s="25" t="str">
        <f>IF(ISBLANK(Nomen.complète!P828),"-",Nomen.complète!P828)</f>
        <v>-</v>
      </c>
      <c r="B828" s="17" t="str">
        <f>IF(ISBLANK(Nomen.complète!Q828),"-",Nomen.complète!Q828)</f>
        <v>-</v>
      </c>
      <c r="C828" s="102" t="str">
        <f>IF(ISBLANK(Nomen.complète!R828),"-",Nomen.complète!R828)</f>
        <v>-</v>
      </c>
      <c r="D828" s="46" t="str">
        <f t="shared" si="12"/>
        <v>-</v>
      </c>
    </row>
    <row r="829" spans="1:4">
      <c r="A829" s="25" t="str">
        <f>IF(ISBLANK(Nomen.complète!P829),"-",Nomen.complète!P829)</f>
        <v>-</v>
      </c>
      <c r="B829" s="17" t="str">
        <f>IF(ISBLANK(Nomen.complète!Q829),"-",Nomen.complète!Q829)</f>
        <v>-</v>
      </c>
      <c r="C829" s="102" t="str">
        <f>IF(ISBLANK(Nomen.complète!R829),"-",Nomen.complète!R829)</f>
        <v>-</v>
      </c>
      <c r="D829" s="46" t="str">
        <f t="shared" si="12"/>
        <v>-</v>
      </c>
    </row>
    <row r="830" spans="1:4">
      <c r="A830" s="25" t="str">
        <f>IF(ISBLANK(Nomen.complète!P830),"-",Nomen.complète!P830)</f>
        <v>-</v>
      </c>
      <c r="B830" s="17" t="str">
        <f>IF(ISBLANK(Nomen.complète!Q830),"-",Nomen.complète!Q830)</f>
        <v>-</v>
      </c>
      <c r="C830" s="102" t="str">
        <f>IF(ISBLANK(Nomen.complète!R830),"-",Nomen.complète!R830)</f>
        <v>-</v>
      </c>
      <c r="D830" s="46" t="str">
        <f t="shared" si="12"/>
        <v>-</v>
      </c>
    </row>
    <row r="831" spans="1:4">
      <c r="A831" s="25" t="str">
        <f>IF(ISBLANK(Nomen.complète!P831),"-",Nomen.complète!P831)</f>
        <v>-</v>
      </c>
      <c r="B831" s="17" t="str">
        <f>IF(ISBLANK(Nomen.complète!Q831),"-",Nomen.complète!Q831)</f>
        <v>-</v>
      </c>
      <c r="C831" s="102" t="str">
        <f>IF(ISBLANK(Nomen.complète!R831),"-",Nomen.complète!R831)</f>
        <v>-</v>
      </c>
      <c r="D831" s="46" t="str">
        <f t="shared" si="12"/>
        <v>-</v>
      </c>
    </row>
    <row r="832" spans="1:4">
      <c r="A832" s="25" t="str">
        <f>IF(ISBLANK(Nomen.complète!P832),"-",Nomen.complète!P832)</f>
        <v>-</v>
      </c>
      <c r="B832" s="17" t="str">
        <f>IF(ISBLANK(Nomen.complète!Q832),"-",Nomen.complète!Q832)</f>
        <v>-</v>
      </c>
      <c r="C832" s="102" t="str">
        <f>IF(ISBLANK(Nomen.complète!R832),"-",Nomen.complète!R832)</f>
        <v>-</v>
      </c>
      <c r="D832" s="46" t="str">
        <f t="shared" si="12"/>
        <v>-</v>
      </c>
    </row>
    <row r="833" spans="1:4">
      <c r="A833" s="25" t="str">
        <f>IF(ISBLANK(Nomen.complète!P833),"-",Nomen.complète!P833)</f>
        <v>-</v>
      </c>
      <c r="B833" s="17" t="str">
        <f>IF(ISBLANK(Nomen.complète!Q833),"-",Nomen.complète!Q833)</f>
        <v>-</v>
      </c>
      <c r="C833" s="102" t="str">
        <f>IF(ISBLANK(Nomen.complète!R833),"-",Nomen.complète!R833)</f>
        <v>-</v>
      </c>
      <c r="D833" s="46" t="str">
        <f t="shared" si="12"/>
        <v>-</v>
      </c>
    </row>
    <row r="834" spans="1:4">
      <c r="A834" s="25" t="str">
        <f>IF(ISBLANK(Nomen.complète!P834),"-",Nomen.complète!P834)</f>
        <v>-</v>
      </c>
      <c r="B834" s="17" t="str">
        <f>IF(ISBLANK(Nomen.complète!Q834),"-",Nomen.complète!Q834)</f>
        <v>-</v>
      </c>
      <c r="C834" s="102" t="str">
        <f>IF(ISBLANK(Nomen.complète!R834),"-",Nomen.complète!R834)</f>
        <v>-</v>
      </c>
      <c r="D834" s="46" t="str">
        <f t="shared" si="12"/>
        <v>-</v>
      </c>
    </row>
    <row r="835" spans="1:4">
      <c r="A835" s="25" t="str">
        <f>IF(ISBLANK(Nomen.complète!P835),"-",Nomen.complète!P835)</f>
        <v>-</v>
      </c>
      <c r="B835" s="17" t="str">
        <f>IF(ISBLANK(Nomen.complète!Q835),"-",Nomen.complète!Q835)</f>
        <v>-</v>
      </c>
      <c r="C835" s="102" t="str">
        <f>IF(ISBLANK(Nomen.complète!R835),"-",Nomen.complète!R835)</f>
        <v>-</v>
      </c>
      <c r="D835" s="46" t="str">
        <f t="shared" si="12"/>
        <v>-</v>
      </c>
    </row>
    <row r="836" spans="1:4">
      <c r="A836" s="25" t="str">
        <f>IF(ISBLANK(Nomen.complète!P836),"-",Nomen.complète!P836)</f>
        <v>-</v>
      </c>
      <c r="B836" s="17" t="str">
        <f>IF(ISBLANK(Nomen.complète!Q836),"-",Nomen.complète!Q836)</f>
        <v>-</v>
      </c>
      <c r="C836" s="102" t="str">
        <f>IF(ISBLANK(Nomen.complète!R836),"-",Nomen.complète!R836)</f>
        <v>-</v>
      </c>
      <c r="D836" s="46" t="str">
        <f t="shared" si="12"/>
        <v>-</v>
      </c>
    </row>
    <row r="837" spans="1:4">
      <c r="A837" s="25" t="str">
        <f>IF(ISBLANK(Nomen.complète!P837),"-",Nomen.complète!P837)</f>
        <v>-</v>
      </c>
      <c r="B837" s="17" t="str">
        <f>IF(ISBLANK(Nomen.complète!Q837),"-",Nomen.complète!Q837)</f>
        <v>-</v>
      </c>
      <c r="C837" s="102" t="str">
        <f>IF(ISBLANK(Nomen.complète!R837),"-",Nomen.complète!R837)</f>
        <v>-</v>
      </c>
      <c r="D837" s="46" t="str">
        <f t="shared" ref="D837:D900" si="13">IF(B837="-",B837,TRIM(C837)&amp; " (" &amp;B837&amp;")")</f>
        <v>-</v>
      </c>
    </row>
    <row r="838" spans="1:4">
      <c r="A838" s="25" t="str">
        <f>IF(ISBLANK(Nomen.complète!P838),"-",Nomen.complète!P838)</f>
        <v>-</v>
      </c>
      <c r="B838" s="17" t="str">
        <f>IF(ISBLANK(Nomen.complète!Q838),"-",Nomen.complète!Q838)</f>
        <v>-</v>
      </c>
      <c r="C838" s="102" t="str">
        <f>IF(ISBLANK(Nomen.complète!R838),"-",Nomen.complète!R838)</f>
        <v>-</v>
      </c>
      <c r="D838" s="46" t="str">
        <f t="shared" si="13"/>
        <v>-</v>
      </c>
    </row>
    <row r="839" spans="1:4">
      <c r="A839" s="25" t="str">
        <f>IF(ISBLANK(Nomen.complète!P839),"-",Nomen.complète!P839)</f>
        <v>-</v>
      </c>
      <c r="B839" s="17" t="str">
        <f>IF(ISBLANK(Nomen.complète!Q839),"-",Nomen.complète!Q839)</f>
        <v>-</v>
      </c>
      <c r="C839" s="102" t="str">
        <f>IF(ISBLANK(Nomen.complète!R839),"-",Nomen.complète!R839)</f>
        <v>-</v>
      </c>
      <c r="D839" s="46" t="str">
        <f t="shared" si="13"/>
        <v>-</v>
      </c>
    </row>
    <row r="840" spans="1:4">
      <c r="A840" s="25" t="str">
        <f>IF(ISBLANK(Nomen.complète!P840),"-",Nomen.complète!P840)</f>
        <v>-</v>
      </c>
      <c r="B840" s="17" t="str">
        <f>IF(ISBLANK(Nomen.complète!Q840),"-",Nomen.complète!Q840)</f>
        <v>-</v>
      </c>
      <c r="C840" s="102" t="str">
        <f>IF(ISBLANK(Nomen.complète!R840),"-",Nomen.complète!R840)</f>
        <v>-</v>
      </c>
      <c r="D840" s="46" t="str">
        <f t="shared" si="13"/>
        <v>-</v>
      </c>
    </row>
    <row r="841" spans="1:4">
      <c r="A841" s="25" t="str">
        <f>IF(ISBLANK(Nomen.complète!P841),"-",Nomen.complète!P841)</f>
        <v>-</v>
      </c>
      <c r="B841" s="17" t="str">
        <f>IF(ISBLANK(Nomen.complète!Q841),"-",Nomen.complète!Q841)</f>
        <v>-</v>
      </c>
      <c r="C841" s="102" t="str">
        <f>IF(ISBLANK(Nomen.complète!R841),"-",Nomen.complète!R841)</f>
        <v>-</v>
      </c>
      <c r="D841" s="46" t="str">
        <f t="shared" si="13"/>
        <v>-</v>
      </c>
    </row>
    <row r="842" spans="1:4">
      <c r="A842" s="25" t="str">
        <f>IF(ISBLANK(Nomen.complète!P842),"-",Nomen.complète!P842)</f>
        <v>-</v>
      </c>
      <c r="B842" s="17" t="str">
        <f>IF(ISBLANK(Nomen.complète!Q842),"-",Nomen.complète!Q842)</f>
        <v>-</v>
      </c>
      <c r="C842" s="102" t="str">
        <f>IF(ISBLANK(Nomen.complète!R842),"-",Nomen.complète!R842)</f>
        <v>-</v>
      </c>
      <c r="D842" s="46" t="str">
        <f t="shared" si="13"/>
        <v>-</v>
      </c>
    </row>
    <row r="843" spans="1:4">
      <c r="A843" s="25" t="str">
        <f>IF(ISBLANK(Nomen.complète!P843),"-",Nomen.complète!P843)</f>
        <v>-</v>
      </c>
      <c r="B843" s="17" t="str">
        <f>IF(ISBLANK(Nomen.complète!Q843),"-",Nomen.complète!Q843)</f>
        <v>-</v>
      </c>
      <c r="C843" s="102" t="str">
        <f>IF(ISBLANK(Nomen.complète!R843),"-",Nomen.complète!R843)</f>
        <v>-</v>
      </c>
      <c r="D843" s="46" t="str">
        <f t="shared" si="13"/>
        <v>-</v>
      </c>
    </row>
    <row r="844" spans="1:4">
      <c r="A844" s="25" t="str">
        <f>IF(ISBLANK(Nomen.complète!P844),"-",Nomen.complète!P844)</f>
        <v>-</v>
      </c>
      <c r="B844" s="17" t="str">
        <f>IF(ISBLANK(Nomen.complète!Q844),"-",Nomen.complète!Q844)</f>
        <v>-</v>
      </c>
      <c r="C844" s="102" t="str">
        <f>IF(ISBLANK(Nomen.complète!R844),"-",Nomen.complète!R844)</f>
        <v>-</v>
      </c>
      <c r="D844" s="46" t="str">
        <f t="shared" si="13"/>
        <v>-</v>
      </c>
    </row>
    <row r="845" spans="1:4">
      <c r="A845" s="25" t="str">
        <f>IF(ISBLANK(Nomen.complète!P845),"-",Nomen.complète!P845)</f>
        <v>-</v>
      </c>
      <c r="B845" s="17" t="str">
        <f>IF(ISBLANK(Nomen.complète!Q845),"-",Nomen.complète!Q845)</f>
        <v>-</v>
      </c>
      <c r="C845" s="102" t="str">
        <f>IF(ISBLANK(Nomen.complète!R845),"-",Nomen.complète!R845)</f>
        <v>-</v>
      </c>
      <c r="D845" s="46" t="str">
        <f t="shared" si="13"/>
        <v>-</v>
      </c>
    </row>
    <row r="846" spans="1:4">
      <c r="A846" s="25" t="str">
        <f>IF(ISBLANK(Nomen.complète!P846),"-",Nomen.complète!P846)</f>
        <v>-</v>
      </c>
      <c r="B846" s="17" t="str">
        <f>IF(ISBLANK(Nomen.complète!Q846),"-",Nomen.complète!Q846)</f>
        <v>-</v>
      </c>
      <c r="C846" s="102" t="str">
        <f>IF(ISBLANK(Nomen.complète!R846),"-",Nomen.complète!R846)</f>
        <v>-</v>
      </c>
      <c r="D846" s="46" t="str">
        <f t="shared" si="13"/>
        <v>-</v>
      </c>
    </row>
    <row r="847" spans="1:4">
      <c r="A847" s="25" t="str">
        <f>IF(ISBLANK(Nomen.complète!P847),"-",Nomen.complète!P847)</f>
        <v>-</v>
      </c>
      <c r="B847" s="17" t="str">
        <f>IF(ISBLANK(Nomen.complète!Q847),"-",Nomen.complète!Q847)</f>
        <v>-</v>
      </c>
      <c r="C847" s="102" t="str">
        <f>IF(ISBLANK(Nomen.complète!R847),"-",Nomen.complète!R847)</f>
        <v>-</v>
      </c>
      <c r="D847" s="46" t="str">
        <f t="shared" si="13"/>
        <v>-</v>
      </c>
    </row>
    <row r="848" spans="1:4">
      <c r="A848" s="25" t="str">
        <f>IF(ISBLANK(Nomen.complète!P848),"-",Nomen.complète!P848)</f>
        <v>-</v>
      </c>
      <c r="B848" s="17" t="str">
        <f>IF(ISBLANK(Nomen.complète!Q848),"-",Nomen.complète!Q848)</f>
        <v>-</v>
      </c>
      <c r="C848" s="102" t="str">
        <f>IF(ISBLANK(Nomen.complète!R848),"-",Nomen.complète!R848)</f>
        <v>-</v>
      </c>
      <c r="D848" s="46" t="str">
        <f t="shared" si="13"/>
        <v>-</v>
      </c>
    </row>
    <row r="849" spans="1:4">
      <c r="A849" s="25" t="str">
        <f>IF(ISBLANK(Nomen.complète!P849),"-",Nomen.complète!P849)</f>
        <v>-</v>
      </c>
      <c r="B849" s="17" t="str">
        <f>IF(ISBLANK(Nomen.complète!Q849),"-",Nomen.complète!Q849)</f>
        <v>-</v>
      </c>
      <c r="C849" s="102" t="str">
        <f>IF(ISBLANK(Nomen.complète!R849),"-",Nomen.complète!R849)</f>
        <v>-</v>
      </c>
      <c r="D849" s="46" t="str">
        <f t="shared" si="13"/>
        <v>-</v>
      </c>
    </row>
    <row r="850" spans="1:4">
      <c r="A850" s="25" t="str">
        <f>IF(ISBLANK(Nomen.complète!P850),"-",Nomen.complète!P850)</f>
        <v>-</v>
      </c>
      <c r="B850" s="17" t="str">
        <f>IF(ISBLANK(Nomen.complète!Q850),"-",Nomen.complète!Q850)</f>
        <v>-</v>
      </c>
      <c r="C850" s="102" t="str">
        <f>IF(ISBLANK(Nomen.complète!R850),"-",Nomen.complète!R850)</f>
        <v>-</v>
      </c>
      <c r="D850" s="46" t="str">
        <f t="shared" si="13"/>
        <v>-</v>
      </c>
    </row>
    <row r="851" spans="1:4">
      <c r="A851" s="25" t="str">
        <f>IF(ISBLANK(Nomen.complète!P851),"-",Nomen.complète!P851)</f>
        <v>-</v>
      </c>
      <c r="B851" s="17" t="str">
        <f>IF(ISBLANK(Nomen.complète!Q851),"-",Nomen.complète!Q851)</f>
        <v>-</v>
      </c>
      <c r="C851" s="102" t="str">
        <f>IF(ISBLANK(Nomen.complète!R851),"-",Nomen.complète!R851)</f>
        <v>-</v>
      </c>
      <c r="D851" s="46" t="str">
        <f t="shared" si="13"/>
        <v>-</v>
      </c>
    </row>
    <row r="852" spans="1:4">
      <c r="A852" s="25" t="str">
        <f>IF(ISBLANK(Nomen.complète!P852),"-",Nomen.complète!P852)</f>
        <v>-</v>
      </c>
      <c r="B852" s="17" t="str">
        <f>IF(ISBLANK(Nomen.complète!Q852),"-",Nomen.complète!Q852)</f>
        <v>-</v>
      </c>
      <c r="C852" s="102" t="str">
        <f>IF(ISBLANK(Nomen.complète!R852),"-",Nomen.complète!R852)</f>
        <v>-</v>
      </c>
      <c r="D852" s="46" t="str">
        <f t="shared" si="13"/>
        <v>-</v>
      </c>
    </row>
    <row r="853" spans="1:4">
      <c r="A853" s="25" t="str">
        <f>IF(ISBLANK(Nomen.complète!P853),"-",Nomen.complète!P853)</f>
        <v>-</v>
      </c>
      <c r="B853" s="17" t="str">
        <f>IF(ISBLANK(Nomen.complète!Q853),"-",Nomen.complète!Q853)</f>
        <v>-</v>
      </c>
      <c r="C853" s="102" t="str">
        <f>IF(ISBLANK(Nomen.complète!R853),"-",Nomen.complète!R853)</f>
        <v>-</v>
      </c>
      <c r="D853" s="46" t="str">
        <f t="shared" si="13"/>
        <v>-</v>
      </c>
    </row>
    <row r="854" spans="1:4">
      <c r="A854" s="25" t="str">
        <f>IF(ISBLANK(Nomen.complète!P854),"-",Nomen.complète!P854)</f>
        <v>-</v>
      </c>
      <c r="B854" s="17" t="str">
        <f>IF(ISBLANK(Nomen.complète!Q854),"-",Nomen.complète!Q854)</f>
        <v>-</v>
      </c>
      <c r="C854" s="102" t="str">
        <f>IF(ISBLANK(Nomen.complète!R854),"-",Nomen.complète!R854)</f>
        <v>-</v>
      </c>
      <c r="D854" s="46" t="str">
        <f t="shared" si="13"/>
        <v>-</v>
      </c>
    </row>
    <row r="855" spans="1:4">
      <c r="A855" s="25" t="str">
        <f>IF(ISBLANK(Nomen.complète!P855),"-",Nomen.complète!P855)</f>
        <v>-</v>
      </c>
      <c r="B855" s="17" t="str">
        <f>IF(ISBLANK(Nomen.complète!Q855),"-",Nomen.complète!Q855)</f>
        <v>-</v>
      </c>
      <c r="C855" s="102" t="str">
        <f>IF(ISBLANK(Nomen.complète!R855),"-",Nomen.complète!R855)</f>
        <v>-</v>
      </c>
      <c r="D855" s="46" t="str">
        <f t="shared" si="13"/>
        <v>-</v>
      </c>
    </row>
    <row r="856" spans="1:4">
      <c r="A856" s="25" t="str">
        <f>IF(ISBLANK(Nomen.complète!P856),"-",Nomen.complète!P856)</f>
        <v>-</v>
      </c>
      <c r="B856" s="17" t="str">
        <f>IF(ISBLANK(Nomen.complète!Q856),"-",Nomen.complète!Q856)</f>
        <v>-</v>
      </c>
      <c r="C856" s="102" t="str">
        <f>IF(ISBLANK(Nomen.complète!R856),"-",Nomen.complète!R856)</f>
        <v>-</v>
      </c>
      <c r="D856" s="46" t="str">
        <f t="shared" si="13"/>
        <v>-</v>
      </c>
    </row>
    <row r="857" spans="1:4">
      <c r="A857" s="25" t="str">
        <f>IF(ISBLANK(Nomen.complète!P857),"-",Nomen.complète!P857)</f>
        <v>-</v>
      </c>
      <c r="B857" s="17" t="str">
        <f>IF(ISBLANK(Nomen.complète!Q857),"-",Nomen.complète!Q857)</f>
        <v>-</v>
      </c>
      <c r="C857" s="102" t="str">
        <f>IF(ISBLANK(Nomen.complète!R857),"-",Nomen.complète!R857)</f>
        <v>-</v>
      </c>
      <c r="D857" s="46" t="str">
        <f t="shared" si="13"/>
        <v>-</v>
      </c>
    </row>
    <row r="858" spans="1:4">
      <c r="A858" s="25" t="str">
        <f>IF(ISBLANK(Nomen.complète!P858),"-",Nomen.complète!P858)</f>
        <v>-</v>
      </c>
      <c r="B858" s="17" t="str">
        <f>IF(ISBLANK(Nomen.complète!Q858),"-",Nomen.complète!Q858)</f>
        <v>-</v>
      </c>
      <c r="C858" s="102" t="str">
        <f>IF(ISBLANK(Nomen.complète!R858),"-",Nomen.complète!R858)</f>
        <v>-</v>
      </c>
      <c r="D858" s="46" t="str">
        <f t="shared" si="13"/>
        <v>-</v>
      </c>
    </row>
    <row r="859" spans="1:4">
      <c r="A859" s="25" t="str">
        <f>IF(ISBLANK(Nomen.complète!P859),"-",Nomen.complète!P859)</f>
        <v>-</v>
      </c>
      <c r="B859" s="17" t="str">
        <f>IF(ISBLANK(Nomen.complète!Q859),"-",Nomen.complète!Q859)</f>
        <v>-</v>
      </c>
      <c r="C859" s="102" t="str">
        <f>IF(ISBLANK(Nomen.complète!R859),"-",Nomen.complète!R859)</f>
        <v>-</v>
      </c>
      <c r="D859" s="46" t="str">
        <f t="shared" si="13"/>
        <v>-</v>
      </c>
    </row>
    <row r="860" spans="1:4">
      <c r="A860" s="25" t="str">
        <f>IF(ISBLANK(Nomen.complète!P860),"-",Nomen.complète!P860)</f>
        <v>-</v>
      </c>
      <c r="B860" s="17" t="str">
        <f>IF(ISBLANK(Nomen.complète!Q860),"-",Nomen.complète!Q860)</f>
        <v>-</v>
      </c>
      <c r="C860" s="102" t="str">
        <f>IF(ISBLANK(Nomen.complète!R860),"-",Nomen.complète!R860)</f>
        <v>-</v>
      </c>
      <c r="D860" s="46" t="str">
        <f t="shared" si="13"/>
        <v>-</v>
      </c>
    </row>
    <row r="861" spans="1:4">
      <c r="A861" s="25" t="str">
        <f>IF(ISBLANK(Nomen.complète!P861),"-",Nomen.complète!P861)</f>
        <v>-</v>
      </c>
      <c r="B861" s="17" t="str">
        <f>IF(ISBLANK(Nomen.complète!Q861),"-",Nomen.complète!Q861)</f>
        <v>-</v>
      </c>
      <c r="C861" s="102" t="str">
        <f>IF(ISBLANK(Nomen.complète!R861),"-",Nomen.complète!R861)</f>
        <v>-</v>
      </c>
      <c r="D861" s="46" t="str">
        <f t="shared" si="13"/>
        <v>-</v>
      </c>
    </row>
    <row r="862" spans="1:4">
      <c r="A862" s="25" t="str">
        <f>IF(ISBLANK(Nomen.complète!P862),"-",Nomen.complète!P862)</f>
        <v>-</v>
      </c>
      <c r="B862" s="17" t="str">
        <f>IF(ISBLANK(Nomen.complète!Q862),"-",Nomen.complète!Q862)</f>
        <v>-</v>
      </c>
      <c r="C862" s="102" t="str">
        <f>IF(ISBLANK(Nomen.complète!R862),"-",Nomen.complète!R862)</f>
        <v>-</v>
      </c>
      <c r="D862" s="46" t="str">
        <f t="shared" si="13"/>
        <v>-</v>
      </c>
    </row>
    <row r="863" spans="1:4">
      <c r="A863" s="25" t="str">
        <f>IF(ISBLANK(Nomen.complète!P863),"-",Nomen.complète!P863)</f>
        <v>-</v>
      </c>
      <c r="B863" s="17" t="str">
        <f>IF(ISBLANK(Nomen.complète!Q863),"-",Nomen.complète!Q863)</f>
        <v>-</v>
      </c>
      <c r="C863" s="102" t="str">
        <f>IF(ISBLANK(Nomen.complète!R863),"-",Nomen.complète!R863)</f>
        <v>-</v>
      </c>
      <c r="D863" s="46" t="str">
        <f t="shared" si="13"/>
        <v>-</v>
      </c>
    </row>
    <row r="864" spans="1:4">
      <c r="A864" s="25" t="str">
        <f>IF(ISBLANK(Nomen.complète!P864),"-",Nomen.complète!P864)</f>
        <v>-</v>
      </c>
      <c r="B864" s="17" t="str">
        <f>IF(ISBLANK(Nomen.complète!Q864),"-",Nomen.complète!Q864)</f>
        <v>-</v>
      </c>
      <c r="C864" s="102" t="str">
        <f>IF(ISBLANK(Nomen.complète!R864),"-",Nomen.complète!R864)</f>
        <v>-</v>
      </c>
      <c r="D864" s="46" t="str">
        <f t="shared" si="13"/>
        <v>-</v>
      </c>
    </row>
    <row r="865" spans="1:4">
      <c r="A865" s="25" t="str">
        <f>IF(ISBLANK(Nomen.complète!P865),"-",Nomen.complète!P865)</f>
        <v>-</v>
      </c>
      <c r="B865" s="17" t="str">
        <f>IF(ISBLANK(Nomen.complète!Q865),"-",Nomen.complète!Q865)</f>
        <v>-</v>
      </c>
      <c r="C865" s="102" t="str">
        <f>IF(ISBLANK(Nomen.complète!R865),"-",Nomen.complète!R865)</f>
        <v>-</v>
      </c>
      <c r="D865" s="46" t="str">
        <f t="shared" si="13"/>
        <v>-</v>
      </c>
    </row>
    <row r="866" spans="1:4">
      <c r="A866" s="25" t="str">
        <f>IF(ISBLANK(Nomen.complète!P866),"-",Nomen.complète!P866)</f>
        <v>-</v>
      </c>
      <c r="B866" s="17" t="str">
        <f>IF(ISBLANK(Nomen.complète!Q866),"-",Nomen.complète!Q866)</f>
        <v>-</v>
      </c>
      <c r="C866" s="102" t="str">
        <f>IF(ISBLANK(Nomen.complète!R866),"-",Nomen.complète!R866)</f>
        <v>-</v>
      </c>
      <c r="D866" s="46" t="str">
        <f t="shared" si="13"/>
        <v>-</v>
      </c>
    </row>
    <row r="867" spans="1:4">
      <c r="A867" s="25" t="str">
        <f>IF(ISBLANK(Nomen.complète!P867),"-",Nomen.complète!P867)</f>
        <v>-</v>
      </c>
      <c r="B867" s="17" t="str">
        <f>IF(ISBLANK(Nomen.complète!Q867),"-",Nomen.complète!Q867)</f>
        <v>-</v>
      </c>
      <c r="C867" s="102" t="str">
        <f>IF(ISBLANK(Nomen.complète!R867),"-",Nomen.complète!R867)</f>
        <v>-</v>
      </c>
      <c r="D867" s="46" t="str">
        <f t="shared" si="13"/>
        <v>-</v>
      </c>
    </row>
    <row r="868" spans="1:4">
      <c r="A868" s="25" t="str">
        <f>IF(ISBLANK(Nomen.complète!P868),"-",Nomen.complète!P868)</f>
        <v>-</v>
      </c>
      <c r="B868" s="17" t="str">
        <f>IF(ISBLANK(Nomen.complète!Q868),"-",Nomen.complète!Q868)</f>
        <v>-</v>
      </c>
      <c r="C868" s="102" t="str">
        <f>IF(ISBLANK(Nomen.complète!R868),"-",Nomen.complète!R868)</f>
        <v>-</v>
      </c>
      <c r="D868" s="46" t="str">
        <f t="shared" si="13"/>
        <v>-</v>
      </c>
    </row>
    <row r="869" spans="1:4">
      <c r="A869" s="25" t="str">
        <f>IF(ISBLANK(Nomen.complète!P869),"-",Nomen.complète!P869)</f>
        <v>-</v>
      </c>
      <c r="B869" s="17" t="str">
        <f>IF(ISBLANK(Nomen.complète!Q869),"-",Nomen.complète!Q869)</f>
        <v>-</v>
      </c>
      <c r="C869" s="102" t="str">
        <f>IF(ISBLANK(Nomen.complète!R869),"-",Nomen.complète!R869)</f>
        <v>-</v>
      </c>
      <c r="D869" s="46" t="str">
        <f t="shared" si="13"/>
        <v>-</v>
      </c>
    </row>
    <row r="870" spans="1:4">
      <c r="A870" s="25" t="str">
        <f>IF(ISBLANK(Nomen.complète!P870),"-",Nomen.complète!P870)</f>
        <v>-</v>
      </c>
      <c r="B870" s="17" t="str">
        <f>IF(ISBLANK(Nomen.complète!Q870),"-",Nomen.complète!Q870)</f>
        <v>-</v>
      </c>
      <c r="C870" s="102" t="str">
        <f>IF(ISBLANK(Nomen.complète!R870),"-",Nomen.complète!R870)</f>
        <v>-</v>
      </c>
      <c r="D870" s="46" t="str">
        <f t="shared" si="13"/>
        <v>-</v>
      </c>
    </row>
    <row r="871" spans="1:4">
      <c r="A871" s="25" t="str">
        <f>IF(ISBLANK(Nomen.complète!P871),"-",Nomen.complète!P871)</f>
        <v>-</v>
      </c>
      <c r="B871" s="17" t="str">
        <f>IF(ISBLANK(Nomen.complète!Q871),"-",Nomen.complète!Q871)</f>
        <v>-</v>
      </c>
      <c r="C871" s="102" t="str">
        <f>IF(ISBLANK(Nomen.complète!R871),"-",Nomen.complète!R871)</f>
        <v>-</v>
      </c>
      <c r="D871" s="46" t="str">
        <f t="shared" si="13"/>
        <v>-</v>
      </c>
    </row>
    <row r="872" spans="1:4">
      <c r="A872" s="25" t="str">
        <f>IF(ISBLANK(Nomen.complète!P872),"-",Nomen.complète!P872)</f>
        <v>-</v>
      </c>
      <c r="B872" s="17" t="str">
        <f>IF(ISBLANK(Nomen.complète!Q872),"-",Nomen.complète!Q872)</f>
        <v>-</v>
      </c>
      <c r="C872" s="102" t="str">
        <f>IF(ISBLANK(Nomen.complète!R872),"-",Nomen.complète!R872)</f>
        <v>-</v>
      </c>
      <c r="D872" s="46" t="str">
        <f t="shared" si="13"/>
        <v>-</v>
      </c>
    </row>
    <row r="873" spans="1:4">
      <c r="A873" s="25" t="str">
        <f>IF(ISBLANK(Nomen.complète!P873),"-",Nomen.complète!P873)</f>
        <v>-</v>
      </c>
      <c r="B873" s="17" t="str">
        <f>IF(ISBLANK(Nomen.complète!Q873),"-",Nomen.complète!Q873)</f>
        <v>-</v>
      </c>
      <c r="C873" s="102" t="str">
        <f>IF(ISBLANK(Nomen.complète!R873),"-",Nomen.complète!R873)</f>
        <v>-</v>
      </c>
      <c r="D873" s="46" t="str">
        <f t="shared" si="13"/>
        <v>-</v>
      </c>
    </row>
    <row r="874" spans="1:4">
      <c r="A874" s="25" t="str">
        <f>IF(ISBLANK(Nomen.complète!P874),"-",Nomen.complète!P874)</f>
        <v>-</v>
      </c>
      <c r="B874" s="17" t="str">
        <f>IF(ISBLANK(Nomen.complète!Q874),"-",Nomen.complète!Q874)</f>
        <v>-</v>
      </c>
      <c r="C874" s="102" t="str">
        <f>IF(ISBLANK(Nomen.complète!R874),"-",Nomen.complète!R874)</f>
        <v>-</v>
      </c>
      <c r="D874" s="46" t="str">
        <f t="shared" si="13"/>
        <v>-</v>
      </c>
    </row>
    <row r="875" spans="1:4">
      <c r="A875" s="25" t="str">
        <f>IF(ISBLANK(Nomen.complète!P875),"-",Nomen.complète!P875)</f>
        <v>-</v>
      </c>
      <c r="B875" s="17" t="str">
        <f>IF(ISBLANK(Nomen.complète!Q875),"-",Nomen.complète!Q875)</f>
        <v>-</v>
      </c>
      <c r="C875" s="102" t="str">
        <f>IF(ISBLANK(Nomen.complète!R875),"-",Nomen.complète!R875)</f>
        <v>-</v>
      </c>
      <c r="D875" s="46" t="str">
        <f t="shared" si="13"/>
        <v>-</v>
      </c>
    </row>
    <row r="876" spans="1:4">
      <c r="A876" s="25" t="str">
        <f>IF(ISBLANK(Nomen.complète!P876),"-",Nomen.complète!P876)</f>
        <v>-</v>
      </c>
      <c r="B876" s="17" t="str">
        <f>IF(ISBLANK(Nomen.complète!Q876),"-",Nomen.complète!Q876)</f>
        <v>-</v>
      </c>
      <c r="C876" s="102" t="str">
        <f>IF(ISBLANK(Nomen.complète!R876),"-",Nomen.complète!R876)</f>
        <v>-</v>
      </c>
      <c r="D876" s="46" t="str">
        <f t="shared" si="13"/>
        <v>-</v>
      </c>
    </row>
    <row r="877" spans="1:4">
      <c r="A877" s="25" t="str">
        <f>IF(ISBLANK(Nomen.complète!P877),"-",Nomen.complète!P877)</f>
        <v>-</v>
      </c>
      <c r="B877" s="17" t="str">
        <f>IF(ISBLANK(Nomen.complète!Q877),"-",Nomen.complète!Q877)</f>
        <v>-</v>
      </c>
      <c r="C877" s="102" t="str">
        <f>IF(ISBLANK(Nomen.complète!R877),"-",Nomen.complète!R877)</f>
        <v>-</v>
      </c>
      <c r="D877" s="46" t="str">
        <f t="shared" si="13"/>
        <v>-</v>
      </c>
    </row>
    <row r="878" spans="1:4">
      <c r="A878" s="25" t="str">
        <f>IF(ISBLANK(Nomen.complète!P878),"-",Nomen.complète!P878)</f>
        <v>-</v>
      </c>
      <c r="B878" s="17" t="str">
        <f>IF(ISBLANK(Nomen.complète!Q878),"-",Nomen.complète!Q878)</f>
        <v>-</v>
      </c>
      <c r="C878" s="102" t="str">
        <f>IF(ISBLANK(Nomen.complète!R878),"-",Nomen.complète!R878)</f>
        <v>-</v>
      </c>
      <c r="D878" s="46" t="str">
        <f t="shared" si="13"/>
        <v>-</v>
      </c>
    </row>
    <row r="879" spans="1:4">
      <c r="A879" s="25" t="str">
        <f>IF(ISBLANK(Nomen.complète!P879),"-",Nomen.complète!P879)</f>
        <v>-</v>
      </c>
      <c r="B879" s="17" t="str">
        <f>IF(ISBLANK(Nomen.complète!Q879),"-",Nomen.complète!Q879)</f>
        <v>-</v>
      </c>
      <c r="C879" s="102" t="str">
        <f>IF(ISBLANK(Nomen.complète!R879),"-",Nomen.complète!R879)</f>
        <v>-</v>
      </c>
      <c r="D879" s="46" t="str">
        <f t="shared" si="13"/>
        <v>-</v>
      </c>
    </row>
    <row r="880" spans="1:4">
      <c r="A880" s="25" t="str">
        <f>IF(ISBLANK(Nomen.complète!P880),"-",Nomen.complète!P880)</f>
        <v>-</v>
      </c>
      <c r="B880" s="17" t="str">
        <f>IF(ISBLANK(Nomen.complète!Q880),"-",Nomen.complète!Q880)</f>
        <v>-</v>
      </c>
      <c r="C880" s="102" t="str">
        <f>IF(ISBLANK(Nomen.complète!R880),"-",Nomen.complète!R880)</f>
        <v>-</v>
      </c>
      <c r="D880" s="46" t="str">
        <f t="shared" si="13"/>
        <v>-</v>
      </c>
    </row>
    <row r="881" spans="1:4">
      <c r="A881" s="25" t="str">
        <f>IF(ISBLANK(Nomen.complète!P881),"-",Nomen.complète!P881)</f>
        <v>-</v>
      </c>
      <c r="B881" s="17" t="str">
        <f>IF(ISBLANK(Nomen.complète!Q881),"-",Nomen.complète!Q881)</f>
        <v>-</v>
      </c>
      <c r="C881" s="102" t="str">
        <f>IF(ISBLANK(Nomen.complète!R881),"-",Nomen.complète!R881)</f>
        <v>-</v>
      </c>
      <c r="D881" s="46" t="str">
        <f t="shared" si="13"/>
        <v>-</v>
      </c>
    </row>
    <row r="882" spans="1:4">
      <c r="A882" s="25" t="str">
        <f>IF(ISBLANK(Nomen.complète!P882),"-",Nomen.complète!P882)</f>
        <v>-</v>
      </c>
      <c r="B882" s="17" t="str">
        <f>IF(ISBLANK(Nomen.complète!Q882),"-",Nomen.complète!Q882)</f>
        <v>-</v>
      </c>
      <c r="C882" s="102" t="str">
        <f>IF(ISBLANK(Nomen.complète!R882),"-",Nomen.complète!R882)</f>
        <v>-</v>
      </c>
      <c r="D882" s="46" t="str">
        <f t="shared" si="13"/>
        <v>-</v>
      </c>
    </row>
    <row r="883" spans="1:4">
      <c r="A883" s="25" t="str">
        <f>IF(ISBLANK(Nomen.complète!P883),"-",Nomen.complète!P883)</f>
        <v>-</v>
      </c>
      <c r="B883" s="17" t="str">
        <f>IF(ISBLANK(Nomen.complète!Q883),"-",Nomen.complète!Q883)</f>
        <v>-</v>
      </c>
      <c r="C883" s="102" t="str">
        <f>IF(ISBLANK(Nomen.complète!R883),"-",Nomen.complète!R883)</f>
        <v>-</v>
      </c>
      <c r="D883" s="46" t="str">
        <f t="shared" si="13"/>
        <v>-</v>
      </c>
    </row>
    <row r="884" spans="1:4">
      <c r="A884" s="25" t="str">
        <f>IF(ISBLANK(Nomen.complète!P884),"-",Nomen.complète!P884)</f>
        <v>-</v>
      </c>
      <c r="B884" s="17" t="str">
        <f>IF(ISBLANK(Nomen.complète!Q884),"-",Nomen.complète!Q884)</f>
        <v>-</v>
      </c>
      <c r="C884" s="102" t="str">
        <f>IF(ISBLANK(Nomen.complète!R884),"-",Nomen.complète!R884)</f>
        <v>-</v>
      </c>
      <c r="D884" s="46" t="str">
        <f t="shared" si="13"/>
        <v>-</v>
      </c>
    </row>
    <row r="885" spans="1:4">
      <c r="A885" s="25" t="str">
        <f>IF(ISBLANK(Nomen.complète!P885),"-",Nomen.complète!P885)</f>
        <v>-</v>
      </c>
      <c r="B885" s="17" t="str">
        <f>IF(ISBLANK(Nomen.complète!Q885),"-",Nomen.complète!Q885)</f>
        <v>-</v>
      </c>
      <c r="C885" s="102" t="str">
        <f>IF(ISBLANK(Nomen.complète!R885),"-",Nomen.complète!R885)</f>
        <v>-</v>
      </c>
      <c r="D885" s="46" t="str">
        <f t="shared" si="13"/>
        <v>-</v>
      </c>
    </row>
    <row r="886" spans="1:4">
      <c r="A886" s="25" t="str">
        <f>IF(ISBLANK(Nomen.complète!P886),"-",Nomen.complète!P886)</f>
        <v>-</v>
      </c>
      <c r="B886" s="17" t="str">
        <f>IF(ISBLANK(Nomen.complète!Q886),"-",Nomen.complète!Q886)</f>
        <v>-</v>
      </c>
      <c r="C886" s="102" t="str">
        <f>IF(ISBLANK(Nomen.complète!R886),"-",Nomen.complète!R886)</f>
        <v>-</v>
      </c>
      <c r="D886" s="46" t="str">
        <f t="shared" si="13"/>
        <v>-</v>
      </c>
    </row>
    <row r="887" spans="1:4">
      <c r="A887" s="25" t="str">
        <f>IF(ISBLANK(Nomen.complète!P887),"-",Nomen.complète!P887)</f>
        <v>-</v>
      </c>
      <c r="B887" s="17" t="str">
        <f>IF(ISBLANK(Nomen.complète!Q887),"-",Nomen.complète!Q887)</f>
        <v>-</v>
      </c>
      <c r="C887" s="102" t="str">
        <f>IF(ISBLANK(Nomen.complète!R887),"-",Nomen.complète!R887)</f>
        <v>-</v>
      </c>
      <c r="D887" s="46" t="str">
        <f t="shared" si="13"/>
        <v>-</v>
      </c>
    </row>
    <row r="888" spans="1:4">
      <c r="A888" s="25" t="str">
        <f>IF(ISBLANK(Nomen.complète!P888),"-",Nomen.complète!P888)</f>
        <v>-</v>
      </c>
      <c r="B888" s="17" t="str">
        <f>IF(ISBLANK(Nomen.complète!Q888),"-",Nomen.complète!Q888)</f>
        <v>-</v>
      </c>
      <c r="C888" s="102" t="str">
        <f>IF(ISBLANK(Nomen.complète!R888),"-",Nomen.complète!R888)</f>
        <v>-</v>
      </c>
      <c r="D888" s="46" t="str">
        <f t="shared" si="13"/>
        <v>-</v>
      </c>
    </row>
    <row r="889" spans="1:4">
      <c r="A889" s="25" t="str">
        <f>IF(ISBLANK(Nomen.complète!P889),"-",Nomen.complète!P889)</f>
        <v>-</v>
      </c>
      <c r="B889" s="17" t="str">
        <f>IF(ISBLANK(Nomen.complète!Q889),"-",Nomen.complète!Q889)</f>
        <v>-</v>
      </c>
      <c r="C889" s="102" t="str">
        <f>IF(ISBLANK(Nomen.complète!R889),"-",Nomen.complète!R889)</f>
        <v>-</v>
      </c>
      <c r="D889" s="46" t="str">
        <f t="shared" si="13"/>
        <v>-</v>
      </c>
    </row>
    <row r="890" spans="1:4">
      <c r="A890" s="25" t="str">
        <f>IF(ISBLANK(Nomen.complète!P890),"-",Nomen.complète!P890)</f>
        <v>-</v>
      </c>
      <c r="B890" s="17" t="str">
        <f>IF(ISBLANK(Nomen.complète!Q890),"-",Nomen.complète!Q890)</f>
        <v>-</v>
      </c>
      <c r="C890" s="102" t="str">
        <f>IF(ISBLANK(Nomen.complète!R890),"-",Nomen.complète!R890)</f>
        <v>-</v>
      </c>
      <c r="D890" s="46" t="str">
        <f t="shared" si="13"/>
        <v>-</v>
      </c>
    </row>
    <row r="891" spans="1:4">
      <c r="A891" s="25" t="str">
        <f>IF(ISBLANK(Nomen.complète!P891),"-",Nomen.complète!P891)</f>
        <v>-</v>
      </c>
      <c r="B891" s="17" t="str">
        <f>IF(ISBLANK(Nomen.complète!Q891),"-",Nomen.complète!Q891)</f>
        <v>-</v>
      </c>
      <c r="C891" s="102" t="str">
        <f>IF(ISBLANK(Nomen.complète!R891),"-",Nomen.complète!R891)</f>
        <v>-</v>
      </c>
      <c r="D891" s="46" t="str">
        <f t="shared" si="13"/>
        <v>-</v>
      </c>
    </row>
    <row r="892" spans="1:4">
      <c r="A892" s="25" t="str">
        <f>IF(ISBLANK(Nomen.complète!P892),"-",Nomen.complète!P892)</f>
        <v>-</v>
      </c>
      <c r="B892" s="17" t="str">
        <f>IF(ISBLANK(Nomen.complète!Q892),"-",Nomen.complète!Q892)</f>
        <v>-</v>
      </c>
      <c r="C892" s="102" t="str">
        <f>IF(ISBLANK(Nomen.complète!R892),"-",Nomen.complète!R892)</f>
        <v>-</v>
      </c>
      <c r="D892" s="46" t="str">
        <f t="shared" si="13"/>
        <v>-</v>
      </c>
    </row>
    <row r="893" spans="1:4">
      <c r="A893" s="25" t="str">
        <f>IF(ISBLANK(Nomen.complète!P893),"-",Nomen.complète!P893)</f>
        <v>-</v>
      </c>
      <c r="B893" s="17" t="str">
        <f>IF(ISBLANK(Nomen.complète!Q893),"-",Nomen.complète!Q893)</f>
        <v>-</v>
      </c>
      <c r="C893" s="102" t="str">
        <f>IF(ISBLANK(Nomen.complète!R893),"-",Nomen.complète!R893)</f>
        <v>-</v>
      </c>
      <c r="D893" s="46" t="str">
        <f t="shared" si="13"/>
        <v>-</v>
      </c>
    </row>
    <row r="894" spans="1:4">
      <c r="A894" s="25" t="str">
        <f>IF(ISBLANK(Nomen.complète!P894),"-",Nomen.complète!P894)</f>
        <v>-</v>
      </c>
      <c r="B894" s="17" t="str">
        <f>IF(ISBLANK(Nomen.complète!Q894),"-",Nomen.complète!Q894)</f>
        <v>-</v>
      </c>
      <c r="C894" s="102" t="str">
        <f>IF(ISBLANK(Nomen.complète!R894),"-",Nomen.complète!R894)</f>
        <v>-</v>
      </c>
      <c r="D894" s="46" t="str">
        <f t="shared" si="13"/>
        <v>-</v>
      </c>
    </row>
    <row r="895" spans="1:4">
      <c r="A895" s="25" t="str">
        <f>IF(ISBLANK(Nomen.complète!P895),"-",Nomen.complète!P895)</f>
        <v>-</v>
      </c>
      <c r="B895" s="17" t="str">
        <f>IF(ISBLANK(Nomen.complète!Q895),"-",Nomen.complète!Q895)</f>
        <v>-</v>
      </c>
      <c r="C895" s="102" t="str">
        <f>IF(ISBLANK(Nomen.complète!R895),"-",Nomen.complète!R895)</f>
        <v>-</v>
      </c>
      <c r="D895" s="46" t="str">
        <f t="shared" si="13"/>
        <v>-</v>
      </c>
    </row>
    <row r="896" spans="1:4">
      <c r="A896" s="25" t="str">
        <f>IF(ISBLANK(Nomen.complète!P896),"-",Nomen.complète!P896)</f>
        <v>-</v>
      </c>
      <c r="B896" s="17" t="str">
        <f>IF(ISBLANK(Nomen.complète!Q896),"-",Nomen.complète!Q896)</f>
        <v>-</v>
      </c>
      <c r="C896" s="102" t="str">
        <f>IF(ISBLANK(Nomen.complète!R896),"-",Nomen.complète!R896)</f>
        <v>-</v>
      </c>
      <c r="D896" s="46" t="str">
        <f t="shared" si="13"/>
        <v>-</v>
      </c>
    </row>
    <row r="897" spans="1:4">
      <c r="A897" s="25" t="str">
        <f>IF(ISBLANK(Nomen.complète!P897),"-",Nomen.complète!P897)</f>
        <v>-</v>
      </c>
      <c r="B897" s="17" t="str">
        <f>IF(ISBLANK(Nomen.complète!Q897),"-",Nomen.complète!Q897)</f>
        <v>-</v>
      </c>
      <c r="C897" s="102" t="str">
        <f>IF(ISBLANK(Nomen.complète!R897),"-",Nomen.complète!R897)</f>
        <v>-</v>
      </c>
      <c r="D897" s="46" t="str">
        <f t="shared" si="13"/>
        <v>-</v>
      </c>
    </row>
    <row r="898" spans="1:4">
      <c r="A898" s="25" t="str">
        <f>IF(ISBLANK(Nomen.complète!P898),"-",Nomen.complète!P898)</f>
        <v>-</v>
      </c>
      <c r="B898" s="17" t="str">
        <f>IF(ISBLANK(Nomen.complète!Q898),"-",Nomen.complète!Q898)</f>
        <v>-</v>
      </c>
      <c r="C898" s="102" t="str">
        <f>IF(ISBLANK(Nomen.complète!R898),"-",Nomen.complète!R898)</f>
        <v>-</v>
      </c>
      <c r="D898" s="46" t="str">
        <f t="shared" si="13"/>
        <v>-</v>
      </c>
    </row>
    <row r="899" spans="1:4">
      <c r="A899" s="25" t="str">
        <f>IF(ISBLANK(Nomen.complète!P899),"-",Nomen.complète!P899)</f>
        <v>-</v>
      </c>
      <c r="B899" s="17" t="str">
        <f>IF(ISBLANK(Nomen.complète!Q899),"-",Nomen.complète!Q899)</f>
        <v>-</v>
      </c>
      <c r="C899" s="102" t="str">
        <f>IF(ISBLANK(Nomen.complète!R899),"-",Nomen.complète!R899)</f>
        <v>-</v>
      </c>
      <c r="D899" s="46" t="str">
        <f t="shared" si="13"/>
        <v>-</v>
      </c>
    </row>
    <row r="900" spans="1:4">
      <c r="A900" s="25" t="str">
        <f>IF(ISBLANK(Nomen.complète!P900),"-",Nomen.complète!P900)</f>
        <v>-</v>
      </c>
      <c r="B900" s="17" t="str">
        <f>IF(ISBLANK(Nomen.complète!Q900),"-",Nomen.complète!Q900)</f>
        <v>-</v>
      </c>
      <c r="C900" s="102" t="str">
        <f>IF(ISBLANK(Nomen.complète!R900),"-",Nomen.complète!R900)</f>
        <v>-</v>
      </c>
      <c r="D900" s="46" t="str">
        <f t="shared" si="13"/>
        <v>-</v>
      </c>
    </row>
    <row r="901" spans="1:4">
      <c r="A901" s="25" t="str">
        <f>IF(ISBLANK(Nomen.complète!P901),"-",Nomen.complète!P901)</f>
        <v>-</v>
      </c>
      <c r="B901" s="17" t="str">
        <f>IF(ISBLANK(Nomen.complète!Q901),"-",Nomen.complète!Q901)</f>
        <v>-</v>
      </c>
      <c r="C901" s="102" t="str">
        <f>IF(ISBLANK(Nomen.complète!R901),"-",Nomen.complète!R901)</f>
        <v>-</v>
      </c>
      <c r="D901" s="46" t="str">
        <f t="shared" ref="D901:D950" si="14">IF(B901="-",B901,TRIM(C901)&amp; " (" &amp;B901&amp;")")</f>
        <v>-</v>
      </c>
    </row>
    <row r="902" spans="1:4">
      <c r="A902" s="25" t="str">
        <f>IF(ISBLANK(Nomen.complète!P902),"-",Nomen.complète!P902)</f>
        <v>-</v>
      </c>
      <c r="B902" s="17" t="str">
        <f>IF(ISBLANK(Nomen.complète!Q902),"-",Nomen.complète!Q902)</f>
        <v>-</v>
      </c>
      <c r="C902" s="102" t="str">
        <f>IF(ISBLANK(Nomen.complète!R902),"-",Nomen.complète!R902)</f>
        <v>-</v>
      </c>
      <c r="D902" s="46" t="str">
        <f t="shared" si="14"/>
        <v>-</v>
      </c>
    </row>
    <row r="903" spans="1:4">
      <c r="A903" s="25" t="str">
        <f>IF(ISBLANK(Nomen.complète!P903),"-",Nomen.complète!P903)</f>
        <v>-</v>
      </c>
      <c r="B903" s="17" t="str">
        <f>IF(ISBLANK(Nomen.complète!Q903),"-",Nomen.complète!Q903)</f>
        <v>-</v>
      </c>
      <c r="C903" s="102" t="str">
        <f>IF(ISBLANK(Nomen.complète!R903),"-",Nomen.complète!R903)</f>
        <v>-</v>
      </c>
      <c r="D903" s="46" t="str">
        <f t="shared" si="14"/>
        <v>-</v>
      </c>
    </row>
    <row r="904" spans="1:4">
      <c r="A904" s="25" t="str">
        <f>IF(ISBLANK(Nomen.complète!P904),"-",Nomen.complète!P904)</f>
        <v>-</v>
      </c>
      <c r="B904" s="17" t="str">
        <f>IF(ISBLANK(Nomen.complète!Q904),"-",Nomen.complète!Q904)</f>
        <v>-</v>
      </c>
      <c r="C904" s="102" t="str">
        <f>IF(ISBLANK(Nomen.complète!R904),"-",Nomen.complète!R904)</f>
        <v>-</v>
      </c>
      <c r="D904" s="46" t="str">
        <f t="shared" si="14"/>
        <v>-</v>
      </c>
    </row>
    <row r="905" spans="1:4">
      <c r="A905" s="25" t="str">
        <f>IF(ISBLANK(Nomen.complète!P905),"-",Nomen.complète!P905)</f>
        <v>-</v>
      </c>
      <c r="B905" s="17" t="str">
        <f>IF(ISBLANK(Nomen.complète!Q905),"-",Nomen.complète!Q905)</f>
        <v>-</v>
      </c>
      <c r="C905" s="102" t="str">
        <f>IF(ISBLANK(Nomen.complète!R905),"-",Nomen.complète!R905)</f>
        <v>-</v>
      </c>
      <c r="D905" s="46" t="str">
        <f t="shared" si="14"/>
        <v>-</v>
      </c>
    </row>
    <row r="906" spans="1:4">
      <c r="A906" s="25" t="str">
        <f>IF(ISBLANK(Nomen.complète!P906),"-",Nomen.complète!P906)</f>
        <v>-</v>
      </c>
      <c r="B906" s="17" t="str">
        <f>IF(ISBLANK(Nomen.complète!Q906),"-",Nomen.complète!Q906)</f>
        <v>-</v>
      </c>
      <c r="C906" s="102" t="str">
        <f>IF(ISBLANK(Nomen.complète!R906),"-",Nomen.complète!R906)</f>
        <v>-</v>
      </c>
      <c r="D906" s="46" t="str">
        <f t="shared" si="14"/>
        <v>-</v>
      </c>
    </row>
    <row r="907" spans="1:4">
      <c r="A907" s="25" t="str">
        <f>IF(ISBLANK(Nomen.complète!P907),"-",Nomen.complète!P907)</f>
        <v>-</v>
      </c>
      <c r="B907" s="17" t="str">
        <f>IF(ISBLANK(Nomen.complète!Q907),"-",Nomen.complète!Q907)</f>
        <v>-</v>
      </c>
      <c r="C907" s="102" t="str">
        <f>IF(ISBLANK(Nomen.complète!R907),"-",Nomen.complète!R907)</f>
        <v>-</v>
      </c>
      <c r="D907" s="46" t="str">
        <f t="shared" si="14"/>
        <v>-</v>
      </c>
    </row>
    <row r="908" spans="1:4">
      <c r="A908" s="25" t="str">
        <f>IF(ISBLANK(Nomen.complète!P908),"-",Nomen.complète!P908)</f>
        <v>-</v>
      </c>
      <c r="B908" s="17" t="str">
        <f>IF(ISBLANK(Nomen.complète!Q908),"-",Nomen.complète!Q908)</f>
        <v>-</v>
      </c>
      <c r="C908" s="102" t="str">
        <f>IF(ISBLANK(Nomen.complète!R908),"-",Nomen.complète!R908)</f>
        <v>-</v>
      </c>
      <c r="D908" s="46" t="str">
        <f t="shared" si="14"/>
        <v>-</v>
      </c>
    </row>
    <row r="909" spans="1:4">
      <c r="A909" s="25" t="str">
        <f>IF(ISBLANK(Nomen.complète!P909),"-",Nomen.complète!P909)</f>
        <v>-</v>
      </c>
      <c r="B909" s="17" t="str">
        <f>IF(ISBLANK(Nomen.complète!Q909),"-",Nomen.complète!Q909)</f>
        <v>-</v>
      </c>
      <c r="C909" s="102" t="str">
        <f>IF(ISBLANK(Nomen.complète!R909),"-",Nomen.complète!R909)</f>
        <v>-</v>
      </c>
      <c r="D909" s="46" t="str">
        <f t="shared" si="14"/>
        <v>-</v>
      </c>
    </row>
    <row r="910" spans="1:4">
      <c r="A910" s="25" t="str">
        <f>IF(ISBLANK(Nomen.complète!P910),"-",Nomen.complète!P910)</f>
        <v>-</v>
      </c>
      <c r="B910" s="17" t="str">
        <f>IF(ISBLANK(Nomen.complète!Q910),"-",Nomen.complète!Q910)</f>
        <v>-</v>
      </c>
      <c r="C910" s="102" t="str">
        <f>IF(ISBLANK(Nomen.complète!R910),"-",Nomen.complète!R910)</f>
        <v>-</v>
      </c>
      <c r="D910" s="46" t="str">
        <f t="shared" si="14"/>
        <v>-</v>
      </c>
    </row>
    <row r="911" spans="1:4">
      <c r="A911" s="25" t="str">
        <f>IF(ISBLANK(Nomen.complète!P911),"-",Nomen.complète!P911)</f>
        <v>-</v>
      </c>
      <c r="B911" s="17" t="str">
        <f>IF(ISBLANK(Nomen.complète!Q911),"-",Nomen.complète!Q911)</f>
        <v>-</v>
      </c>
      <c r="C911" s="102" t="str">
        <f>IF(ISBLANK(Nomen.complète!R911),"-",Nomen.complète!R911)</f>
        <v>-</v>
      </c>
      <c r="D911" s="46" t="str">
        <f t="shared" si="14"/>
        <v>-</v>
      </c>
    </row>
    <row r="912" spans="1:4">
      <c r="A912" s="25" t="str">
        <f>IF(ISBLANK(Nomen.complète!P912),"-",Nomen.complète!P912)</f>
        <v>-</v>
      </c>
      <c r="B912" s="17" t="str">
        <f>IF(ISBLANK(Nomen.complète!Q912),"-",Nomen.complète!Q912)</f>
        <v>-</v>
      </c>
      <c r="C912" s="102" t="str">
        <f>IF(ISBLANK(Nomen.complète!R912),"-",Nomen.complète!R912)</f>
        <v>-</v>
      </c>
      <c r="D912" s="46" t="str">
        <f t="shared" si="14"/>
        <v>-</v>
      </c>
    </row>
    <row r="913" spans="1:4">
      <c r="A913" s="25" t="str">
        <f>IF(ISBLANK(Nomen.complète!P913),"-",Nomen.complète!P913)</f>
        <v>-</v>
      </c>
      <c r="B913" s="17" t="str">
        <f>IF(ISBLANK(Nomen.complète!Q913),"-",Nomen.complète!Q913)</f>
        <v>-</v>
      </c>
      <c r="C913" s="102" t="str">
        <f>IF(ISBLANK(Nomen.complète!R913),"-",Nomen.complète!R913)</f>
        <v>-</v>
      </c>
      <c r="D913" s="46" t="str">
        <f t="shared" si="14"/>
        <v>-</v>
      </c>
    </row>
    <row r="914" spans="1:4">
      <c r="A914" s="25" t="str">
        <f>IF(ISBLANK(Nomen.complète!P914),"-",Nomen.complète!P914)</f>
        <v>-</v>
      </c>
      <c r="B914" s="17" t="str">
        <f>IF(ISBLANK(Nomen.complète!Q914),"-",Nomen.complète!Q914)</f>
        <v>-</v>
      </c>
      <c r="C914" s="102" t="str">
        <f>IF(ISBLANK(Nomen.complète!R914),"-",Nomen.complète!R914)</f>
        <v>-</v>
      </c>
      <c r="D914" s="46" t="str">
        <f t="shared" si="14"/>
        <v>-</v>
      </c>
    </row>
    <row r="915" spans="1:4">
      <c r="A915" s="25" t="str">
        <f>IF(ISBLANK(Nomen.complète!P915),"-",Nomen.complète!P915)</f>
        <v>-</v>
      </c>
      <c r="B915" s="17" t="str">
        <f>IF(ISBLANK(Nomen.complète!Q915),"-",Nomen.complète!Q915)</f>
        <v>-</v>
      </c>
      <c r="C915" s="102" t="str">
        <f>IF(ISBLANK(Nomen.complète!R915),"-",Nomen.complète!R915)</f>
        <v>-</v>
      </c>
      <c r="D915" s="46" t="str">
        <f t="shared" si="14"/>
        <v>-</v>
      </c>
    </row>
    <row r="916" spans="1:4">
      <c r="A916" s="25" t="str">
        <f>IF(ISBLANK(Nomen.complète!P916),"-",Nomen.complète!P916)</f>
        <v>-</v>
      </c>
      <c r="B916" s="17" t="str">
        <f>IF(ISBLANK(Nomen.complète!Q916),"-",Nomen.complète!Q916)</f>
        <v>-</v>
      </c>
      <c r="C916" s="102" t="str">
        <f>IF(ISBLANK(Nomen.complète!R916),"-",Nomen.complète!R916)</f>
        <v>-</v>
      </c>
      <c r="D916" s="46" t="str">
        <f t="shared" si="14"/>
        <v>-</v>
      </c>
    </row>
    <row r="917" spans="1:4">
      <c r="A917" s="25" t="str">
        <f>IF(ISBLANK(Nomen.complète!P917),"-",Nomen.complète!P917)</f>
        <v>-</v>
      </c>
      <c r="B917" s="17" t="str">
        <f>IF(ISBLANK(Nomen.complète!Q917),"-",Nomen.complète!Q917)</f>
        <v>-</v>
      </c>
      <c r="C917" s="102" t="str">
        <f>IF(ISBLANK(Nomen.complète!R917),"-",Nomen.complète!R917)</f>
        <v>-</v>
      </c>
      <c r="D917" s="46" t="str">
        <f t="shared" si="14"/>
        <v>-</v>
      </c>
    </row>
    <row r="918" spans="1:4">
      <c r="A918" s="25" t="str">
        <f>IF(ISBLANK(Nomen.complète!P918),"-",Nomen.complète!P918)</f>
        <v>-</v>
      </c>
      <c r="B918" s="17" t="str">
        <f>IF(ISBLANK(Nomen.complète!Q918),"-",Nomen.complète!Q918)</f>
        <v>-</v>
      </c>
      <c r="C918" s="102" t="str">
        <f>IF(ISBLANK(Nomen.complète!R918),"-",Nomen.complète!R918)</f>
        <v>-</v>
      </c>
      <c r="D918" s="46" t="str">
        <f t="shared" si="14"/>
        <v>-</v>
      </c>
    </row>
    <row r="919" spans="1:4">
      <c r="A919" s="25" t="str">
        <f>IF(ISBLANK(Nomen.complète!P919),"-",Nomen.complète!P919)</f>
        <v>-</v>
      </c>
      <c r="B919" s="17" t="str">
        <f>IF(ISBLANK(Nomen.complète!Q919),"-",Nomen.complète!Q919)</f>
        <v>-</v>
      </c>
      <c r="C919" s="102" t="str">
        <f>IF(ISBLANK(Nomen.complète!R919),"-",Nomen.complète!R919)</f>
        <v>-</v>
      </c>
      <c r="D919" s="46" t="str">
        <f t="shared" si="14"/>
        <v>-</v>
      </c>
    </row>
    <row r="920" spans="1:4">
      <c r="A920" s="25" t="str">
        <f>IF(ISBLANK(Nomen.complète!P920),"-",Nomen.complète!P920)</f>
        <v>-</v>
      </c>
      <c r="B920" s="17" t="str">
        <f>IF(ISBLANK(Nomen.complète!Q920),"-",Nomen.complète!Q920)</f>
        <v>-</v>
      </c>
      <c r="C920" s="102" t="str">
        <f>IF(ISBLANK(Nomen.complète!R920),"-",Nomen.complète!R920)</f>
        <v>-</v>
      </c>
      <c r="D920" s="46" t="str">
        <f t="shared" si="14"/>
        <v>-</v>
      </c>
    </row>
    <row r="921" spans="1:4">
      <c r="A921" s="25" t="str">
        <f>IF(ISBLANK(Nomen.complète!P921),"-",Nomen.complète!P921)</f>
        <v>-</v>
      </c>
      <c r="B921" s="17" t="str">
        <f>IF(ISBLANK(Nomen.complète!Q921),"-",Nomen.complète!Q921)</f>
        <v>-</v>
      </c>
      <c r="C921" s="102" t="str">
        <f>IF(ISBLANK(Nomen.complète!R921),"-",Nomen.complète!R921)</f>
        <v>-</v>
      </c>
      <c r="D921" s="46" t="str">
        <f t="shared" si="14"/>
        <v>-</v>
      </c>
    </row>
    <row r="922" spans="1:4">
      <c r="A922" s="25" t="str">
        <f>IF(ISBLANK(Nomen.complète!P922),"-",Nomen.complète!P922)</f>
        <v>-</v>
      </c>
      <c r="B922" s="17" t="str">
        <f>IF(ISBLANK(Nomen.complète!Q922),"-",Nomen.complète!Q922)</f>
        <v>-</v>
      </c>
      <c r="C922" s="102" t="str">
        <f>IF(ISBLANK(Nomen.complète!R922),"-",Nomen.complète!R922)</f>
        <v>-</v>
      </c>
      <c r="D922" s="46" t="str">
        <f t="shared" si="14"/>
        <v>-</v>
      </c>
    </row>
    <row r="923" spans="1:4">
      <c r="A923" s="25" t="str">
        <f>IF(ISBLANK(Nomen.complète!P923),"-",Nomen.complète!P923)</f>
        <v>-</v>
      </c>
      <c r="B923" s="17" t="str">
        <f>IF(ISBLANK(Nomen.complète!Q923),"-",Nomen.complète!Q923)</f>
        <v>-</v>
      </c>
      <c r="C923" s="102" t="str">
        <f>IF(ISBLANK(Nomen.complète!R923),"-",Nomen.complète!R923)</f>
        <v>-</v>
      </c>
      <c r="D923" s="46" t="str">
        <f t="shared" si="14"/>
        <v>-</v>
      </c>
    </row>
    <row r="924" spans="1:4">
      <c r="A924" s="25" t="str">
        <f>IF(ISBLANK(Nomen.complète!P924),"-",Nomen.complète!P924)</f>
        <v>-</v>
      </c>
      <c r="B924" s="17" t="str">
        <f>IF(ISBLANK(Nomen.complète!Q924),"-",Nomen.complète!Q924)</f>
        <v>-</v>
      </c>
      <c r="C924" s="102" t="str">
        <f>IF(ISBLANK(Nomen.complète!R924),"-",Nomen.complète!R924)</f>
        <v>-</v>
      </c>
      <c r="D924" s="46" t="str">
        <f t="shared" si="14"/>
        <v>-</v>
      </c>
    </row>
    <row r="925" spans="1:4">
      <c r="A925" s="25" t="str">
        <f>IF(ISBLANK(Nomen.complète!P925),"-",Nomen.complète!P925)</f>
        <v>-</v>
      </c>
      <c r="B925" s="17" t="str">
        <f>IF(ISBLANK(Nomen.complète!Q925),"-",Nomen.complète!Q925)</f>
        <v>-</v>
      </c>
      <c r="C925" s="102" t="str">
        <f>IF(ISBLANK(Nomen.complète!R925),"-",Nomen.complète!R925)</f>
        <v>-</v>
      </c>
      <c r="D925" s="46" t="str">
        <f t="shared" si="14"/>
        <v>-</v>
      </c>
    </row>
    <row r="926" spans="1:4">
      <c r="A926" s="25" t="str">
        <f>IF(ISBLANK(Nomen.complète!P926),"-",Nomen.complète!P926)</f>
        <v>-</v>
      </c>
      <c r="B926" s="17" t="str">
        <f>IF(ISBLANK(Nomen.complète!Q926),"-",Nomen.complète!Q926)</f>
        <v>-</v>
      </c>
      <c r="C926" s="102" t="str">
        <f>IF(ISBLANK(Nomen.complète!R926),"-",Nomen.complète!R926)</f>
        <v>-</v>
      </c>
      <c r="D926" s="46" t="str">
        <f t="shared" si="14"/>
        <v>-</v>
      </c>
    </row>
    <row r="927" spans="1:4">
      <c r="A927" s="25" t="str">
        <f>IF(ISBLANK(Nomen.complète!P927),"-",Nomen.complète!P927)</f>
        <v>-</v>
      </c>
      <c r="B927" s="17" t="str">
        <f>IF(ISBLANK(Nomen.complète!Q927),"-",Nomen.complète!Q927)</f>
        <v>-</v>
      </c>
      <c r="C927" s="102" t="str">
        <f>IF(ISBLANK(Nomen.complète!R927),"-",Nomen.complète!R927)</f>
        <v>-</v>
      </c>
      <c r="D927" s="46" t="str">
        <f t="shared" si="14"/>
        <v>-</v>
      </c>
    </row>
    <row r="928" spans="1:4">
      <c r="A928" s="25" t="str">
        <f>IF(ISBLANK(Nomen.complète!P928),"-",Nomen.complète!P928)</f>
        <v>-</v>
      </c>
      <c r="B928" s="17" t="str">
        <f>IF(ISBLANK(Nomen.complète!Q928),"-",Nomen.complète!Q928)</f>
        <v>-</v>
      </c>
      <c r="C928" s="102" t="str">
        <f>IF(ISBLANK(Nomen.complète!R928),"-",Nomen.complète!R928)</f>
        <v>-</v>
      </c>
      <c r="D928" s="46" t="str">
        <f t="shared" si="14"/>
        <v>-</v>
      </c>
    </row>
    <row r="929" spans="1:4">
      <c r="A929" s="25" t="str">
        <f>IF(ISBLANK(Nomen.complète!P929),"-",Nomen.complète!P929)</f>
        <v>-</v>
      </c>
      <c r="B929" s="17" t="str">
        <f>IF(ISBLANK(Nomen.complète!Q929),"-",Nomen.complète!Q929)</f>
        <v>-</v>
      </c>
      <c r="C929" s="102" t="str">
        <f>IF(ISBLANK(Nomen.complète!R929),"-",Nomen.complète!R929)</f>
        <v>-</v>
      </c>
      <c r="D929" s="46" t="str">
        <f t="shared" si="14"/>
        <v>-</v>
      </c>
    </row>
    <row r="930" spans="1:4">
      <c r="A930" s="25" t="str">
        <f>IF(ISBLANK(Nomen.complète!P930),"-",Nomen.complète!P930)</f>
        <v>-</v>
      </c>
      <c r="B930" s="17" t="str">
        <f>IF(ISBLANK(Nomen.complète!Q930),"-",Nomen.complète!Q930)</f>
        <v>-</v>
      </c>
      <c r="C930" s="102" t="str">
        <f>IF(ISBLANK(Nomen.complète!R930),"-",Nomen.complète!R930)</f>
        <v>-</v>
      </c>
      <c r="D930" s="46" t="str">
        <f t="shared" si="14"/>
        <v>-</v>
      </c>
    </row>
    <row r="931" spans="1:4">
      <c r="A931" s="25" t="str">
        <f>IF(ISBLANK(Nomen.complète!P931),"-",Nomen.complète!P931)</f>
        <v>-</v>
      </c>
      <c r="B931" s="17" t="str">
        <f>IF(ISBLANK(Nomen.complète!Q931),"-",Nomen.complète!Q931)</f>
        <v>-</v>
      </c>
      <c r="C931" s="102" t="str">
        <f>IF(ISBLANK(Nomen.complète!R931),"-",Nomen.complète!R931)</f>
        <v>-</v>
      </c>
      <c r="D931" s="46" t="str">
        <f t="shared" si="14"/>
        <v>-</v>
      </c>
    </row>
    <row r="932" spans="1:4">
      <c r="A932" s="25" t="str">
        <f>IF(ISBLANK(Nomen.complète!P932),"-",Nomen.complète!P932)</f>
        <v>-</v>
      </c>
      <c r="B932" s="17" t="str">
        <f>IF(ISBLANK(Nomen.complète!Q932),"-",Nomen.complète!Q932)</f>
        <v>-</v>
      </c>
      <c r="C932" s="102" t="str">
        <f>IF(ISBLANK(Nomen.complète!R932),"-",Nomen.complète!R932)</f>
        <v>-</v>
      </c>
      <c r="D932" s="46" t="str">
        <f t="shared" si="14"/>
        <v>-</v>
      </c>
    </row>
    <row r="933" spans="1:4">
      <c r="A933" s="25" t="str">
        <f>IF(ISBLANK(Nomen.complète!P933),"-",Nomen.complète!P933)</f>
        <v>-</v>
      </c>
      <c r="B933" s="17" t="str">
        <f>IF(ISBLANK(Nomen.complète!Q933),"-",Nomen.complète!Q933)</f>
        <v>-</v>
      </c>
      <c r="C933" s="102" t="str">
        <f>IF(ISBLANK(Nomen.complète!R933),"-",Nomen.complète!R933)</f>
        <v>-</v>
      </c>
      <c r="D933" s="46" t="str">
        <f t="shared" si="14"/>
        <v>-</v>
      </c>
    </row>
    <row r="934" spans="1:4">
      <c r="A934" s="25" t="str">
        <f>IF(ISBLANK(Nomen.complète!P934),"-",Nomen.complète!P934)</f>
        <v>-</v>
      </c>
      <c r="B934" s="17" t="str">
        <f>IF(ISBLANK(Nomen.complète!Q934),"-",Nomen.complète!Q934)</f>
        <v>-</v>
      </c>
      <c r="C934" s="102" t="str">
        <f>IF(ISBLANK(Nomen.complète!R934),"-",Nomen.complète!R934)</f>
        <v>-</v>
      </c>
      <c r="D934" s="46" t="str">
        <f t="shared" si="14"/>
        <v>-</v>
      </c>
    </row>
    <row r="935" spans="1:4">
      <c r="A935" s="25" t="str">
        <f>IF(ISBLANK(Nomen.complète!P935),"-",Nomen.complète!P935)</f>
        <v>-</v>
      </c>
      <c r="B935" s="17" t="str">
        <f>IF(ISBLANK(Nomen.complète!Q935),"-",Nomen.complète!Q935)</f>
        <v>-</v>
      </c>
      <c r="C935" s="102" t="str">
        <f>IF(ISBLANK(Nomen.complète!R935),"-",Nomen.complète!R935)</f>
        <v>-</v>
      </c>
      <c r="D935" s="46" t="str">
        <f t="shared" si="14"/>
        <v>-</v>
      </c>
    </row>
    <row r="936" spans="1:4">
      <c r="A936" s="25" t="str">
        <f>IF(ISBLANK(Nomen.complète!P936),"-",Nomen.complète!P936)</f>
        <v>-</v>
      </c>
      <c r="B936" s="17" t="str">
        <f>IF(ISBLANK(Nomen.complète!Q936),"-",Nomen.complète!Q936)</f>
        <v>-</v>
      </c>
      <c r="C936" s="102" t="str">
        <f>IF(ISBLANK(Nomen.complète!R936),"-",Nomen.complète!R936)</f>
        <v>-</v>
      </c>
      <c r="D936" s="46" t="str">
        <f t="shared" si="14"/>
        <v>-</v>
      </c>
    </row>
    <row r="937" spans="1:4">
      <c r="A937" s="25" t="str">
        <f>IF(ISBLANK(Nomen.complète!P937),"-",Nomen.complète!P937)</f>
        <v>-</v>
      </c>
      <c r="B937" s="17" t="str">
        <f>IF(ISBLANK(Nomen.complète!Q937),"-",Nomen.complète!Q937)</f>
        <v>-</v>
      </c>
      <c r="C937" s="102" t="str">
        <f>IF(ISBLANK(Nomen.complète!R937),"-",Nomen.complète!R937)</f>
        <v>-</v>
      </c>
      <c r="D937" s="46" t="str">
        <f t="shared" si="14"/>
        <v>-</v>
      </c>
    </row>
    <row r="938" spans="1:4">
      <c r="A938" s="25" t="str">
        <f>IF(ISBLANK(Nomen.complète!P938),"-",Nomen.complète!P938)</f>
        <v>-</v>
      </c>
      <c r="B938" s="17" t="str">
        <f>IF(ISBLANK(Nomen.complète!Q938),"-",Nomen.complète!Q938)</f>
        <v>-</v>
      </c>
      <c r="C938" s="102" t="str">
        <f>IF(ISBLANK(Nomen.complète!R938),"-",Nomen.complète!R938)</f>
        <v>-</v>
      </c>
      <c r="D938" s="46" t="str">
        <f t="shared" si="14"/>
        <v>-</v>
      </c>
    </row>
    <row r="939" spans="1:4">
      <c r="A939" s="25" t="str">
        <f>IF(ISBLANK(Nomen.complète!P939),"-",Nomen.complète!P939)</f>
        <v>-</v>
      </c>
      <c r="B939" s="17" t="str">
        <f>IF(ISBLANK(Nomen.complète!Q939),"-",Nomen.complète!Q939)</f>
        <v>-</v>
      </c>
      <c r="C939" s="102" t="str">
        <f>IF(ISBLANK(Nomen.complète!R939),"-",Nomen.complète!R939)</f>
        <v>-</v>
      </c>
      <c r="D939" s="46" t="str">
        <f t="shared" si="14"/>
        <v>-</v>
      </c>
    </row>
    <row r="940" spans="1:4">
      <c r="A940" s="25" t="str">
        <f>IF(ISBLANK(Nomen.complète!P940),"-",Nomen.complète!P940)</f>
        <v>-</v>
      </c>
      <c r="B940" s="17" t="str">
        <f>IF(ISBLANK(Nomen.complète!Q940),"-",Nomen.complète!Q940)</f>
        <v>-</v>
      </c>
      <c r="C940" s="102" t="str">
        <f>IF(ISBLANK(Nomen.complète!R940),"-",Nomen.complète!R940)</f>
        <v>-</v>
      </c>
      <c r="D940" s="46" t="str">
        <f t="shared" si="14"/>
        <v>-</v>
      </c>
    </row>
    <row r="941" spans="1:4">
      <c r="A941" s="25" t="str">
        <f>IF(ISBLANK(Nomen.complète!P941),"-",Nomen.complète!P941)</f>
        <v>-</v>
      </c>
      <c r="B941" s="17" t="str">
        <f>IF(ISBLANK(Nomen.complète!Q941),"-",Nomen.complète!Q941)</f>
        <v>-</v>
      </c>
      <c r="C941" s="102" t="str">
        <f>IF(ISBLANK(Nomen.complète!R941),"-",Nomen.complète!R941)</f>
        <v>-</v>
      </c>
      <c r="D941" s="46" t="str">
        <f t="shared" si="14"/>
        <v>-</v>
      </c>
    </row>
    <row r="942" spans="1:4">
      <c r="A942" s="25" t="str">
        <f>IF(ISBLANK(Nomen.complète!P942),"-",Nomen.complète!P942)</f>
        <v>-</v>
      </c>
      <c r="B942" s="17" t="str">
        <f>IF(ISBLANK(Nomen.complète!Q942),"-",Nomen.complète!Q942)</f>
        <v>-</v>
      </c>
      <c r="C942" s="102" t="str">
        <f>IF(ISBLANK(Nomen.complète!R942),"-",Nomen.complète!R942)</f>
        <v>-</v>
      </c>
      <c r="D942" s="46" t="str">
        <f t="shared" si="14"/>
        <v>-</v>
      </c>
    </row>
    <row r="943" spans="1:4">
      <c r="A943" s="25" t="str">
        <f>IF(ISBLANK(Nomen.complète!P943),"-",Nomen.complète!P943)</f>
        <v>-</v>
      </c>
      <c r="B943" s="17" t="str">
        <f>IF(ISBLANK(Nomen.complète!Q943),"-",Nomen.complète!Q943)</f>
        <v>-</v>
      </c>
      <c r="C943" s="102" t="str">
        <f>IF(ISBLANK(Nomen.complète!R943),"-",Nomen.complète!R943)</f>
        <v>-</v>
      </c>
      <c r="D943" s="46" t="str">
        <f t="shared" si="14"/>
        <v>-</v>
      </c>
    </row>
    <row r="944" spans="1:4">
      <c r="A944" s="25" t="str">
        <f>IF(ISBLANK(Nomen.complète!P944),"-",Nomen.complète!P944)</f>
        <v>-</v>
      </c>
      <c r="B944" s="17" t="str">
        <f>IF(ISBLANK(Nomen.complète!Q944),"-",Nomen.complète!Q944)</f>
        <v>-</v>
      </c>
      <c r="C944" s="102" t="str">
        <f>IF(ISBLANK(Nomen.complète!R944),"-",Nomen.complète!R944)</f>
        <v>-</v>
      </c>
      <c r="D944" s="46" t="str">
        <f t="shared" si="14"/>
        <v>-</v>
      </c>
    </row>
    <row r="945" spans="1:4">
      <c r="A945" s="25" t="str">
        <f>IF(ISBLANK(Nomen.complète!P945),"-",Nomen.complète!P945)</f>
        <v>-</v>
      </c>
      <c r="B945" s="17" t="str">
        <f>IF(ISBLANK(Nomen.complète!Q945),"-",Nomen.complète!Q945)</f>
        <v>-</v>
      </c>
      <c r="C945" s="102" t="str">
        <f>IF(ISBLANK(Nomen.complète!R945),"-",Nomen.complète!R945)</f>
        <v>-</v>
      </c>
      <c r="D945" s="46" t="str">
        <f t="shared" si="14"/>
        <v>-</v>
      </c>
    </row>
    <row r="946" spans="1:4">
      <c r="A946" s="25" t="str">
        <f>IF(ISBLANK(Nomen.complète!P946),"-",Nomen.complète!P946)</f>
        <v>-</v>
      </c>
      <c r="B946" s="17" t="str">
        <f>IF(ISBLANK(Nomen.complète!Q946),"-",Nomen.complète!Q946)</f>
        <v>-</v>
      </c>
      <c r="C946" s="102" t="str">
        <f>IF(ISBLANK(Nomen.complète!R946),"-",Nomen.complète!R946)</f>
        <v>-</v>
      </c>
      <c r="D946" s="46" t="str">
        <f t="shared" si="14"/>
        <v>-</v>
      </c>
    </row>
    <row r="947" spans="1:4">
      <c r="A947" s="25" t="str">
        <f>IF(ISBLANK(Nomen.complète!P947),"-",Nomen.complète!P947)</f>
        <v>-</v>
      </c>
      <c r="B947" s="17" t="str">
        <f>IF(ISBLANK(Nomen.complète!Q947),"-",Nomen.complète!Q947)</f>
        <v>-</v>
      </c>
      <c r="C947" s="102" t="str">
        <f>IF(ISBLANK(Nomen.complète!R947),"-",Nomen.complète!R947)</f>
        <v>-</v>
      </c>
      <c r="D947" s="46" t="str">
        <f t="shared" si="14"/>
        <v>-</v>
      </c>
    </row>
    <row r="948" spans="1:4">
      <c r="A948" s="25" t="str">
        <f>IF(ISBLANK(Nomen.complète!P948),"-",Nomen.complète!P948)</f>
        <v>-</v>
      </c>
      <c r="B948" s="17" t="str">
        <f>IF(ISBLANK(Nomen.complète!Q948),"-",Nomen.complète!Q948)</f>
        <v>-</v>
      </c>
      <c r="C948" s="102" t="str">
        <f>IF(ISBLANK(Nomen.complète!R948),"-",Nomen.complète!R948)</f>
        <v>-</v>
      </c>
      <c r="D948" s="46" t="str">
        <f t="shared" si="14"/>
        <v>-</v>
      </c>
    </row>
    <row r="949" spans="1:4">
      <c r="A949" s="25" t="str">
        <f>IF(ISBLANK(Nomen.complète!P949),"-",Nomen.complète!P949)</f>
        <v>-</v>
      </c>
      <c r="B949" s="17" t="str">
        <f>IF(ISBLANK(Nomen.complète!Q949),"-",Nomen.complète!Q949)</f>
        <v>-</v>
      </c>
      <c r="C949" s="102" t="str">
        <f>IF(ISBLANK(Nomen.complète!R949),"-",Nomen.complète!R949)</f>
        <v>-</v>
      </c>
      <c r="D949" s="46" t="str">
        <f t="shared" si="14"/>
        <v>-</v>
      </c>
    </row>
    <row r="950" spans="1:4">
      <c r="A950" s="25" t="str">
        <f>IF(ISBLANK(Nomen.complète!P950),"-",Nomen.complète!P950)</f>
        <v>-</v>
      </c>
      <c r="B950" s="17" t="str">
        <f>IF(ISBLANK(Nomen.complète!Q950),"-",Nomen.complète!Q950)</f>
        <v>-</v>
      </c>
      <c r="C950" s="102" t="str">
        <f>IF(ISBLANK(Nomen.complète!R950),"-",Nomen.complète!R950)</f>
        <v>-</v>
      </c>
      <c r="D950" s="46" t="str">
        <f t="shared" si="14"/>
        <v>-</v>
      </c>
    </row>
    <row r="951" spans="1:4">
      <c r="A951" s="103" t="str">
        <f>IF(ISBLANK('Inst suppl.'!A4),"-",'Inst suppl.'!A4)</f>
        <v>-</v>
      </c>
      <c r="B951" s="104" t="str">
        <f>IF(ISBLANK('Inst suppl.'!B4),"-",'Inst suppl.'!B4)</f>
        <v>-</v>
      </c>
      <c r="C951" s="103" t="str">
        <f>IF(ISBLANK('Inst suppl.'!C4),"-",'Inst suppl.'!C4)</f>
        <v>-</v>
      </c>
      <c r="D951" s="126" t="str">
        <f t="shared" ref="D951:D964" si="15">IF(B951="-",B951,C951&amp; " (" &amp;B951&amp;")")</f>
        <v>-</v>
      </c>
    </row>
    <row r="952" spans="1:4">
      <c r="A952" s="103" t="str">
        <f>IF(ISBLANK('Inst suppl.'!A5),"-",'Inst suppl.'!A5)</f>
        <v>-</v>
      </c>
      <c r="B952" s="104" t="str">
        <f>IF(ISBLANK('Inst suppl.'!B5),"-",'Inst suppl.'!B5)</f>
        <v>-</v>
      </c>
      <c r="C952" s="103" t="str">
        <f>IF(ISBLANK('Inst suppl.'!C5),"-",'Inst suppl.'!C5)</f>
        <v>-</v>
      </c>
      <c r="D952" s="126" t="str">
        <f t="shared" si="15"/>
        <v>-</v>
      </c>
    </row>
    <row r="953" spans="1:4">
      <c r="A953" s="103" t="str">
        <f>IF(ISBLANK('Inst suppl.'!A6),"-",'Inst suppl.'!A6)</f>
        <v>-</v>
      </c>
      <c r="B953" s="104" t="str">
        <f>IF(ISBLANK('Inst suppl.'!B6),"-",'Inst suppl.'!B6)</f>
        <v>-</v>
      </c>
      <c r="C953" s="103" t="str">
        <f>IF(ISBLANK('Inst suppl.'!C6),"-",'Inst suppl.'!C6)</f>
        <v>-</v>
      </c>
      <c r="D953" s="126" t="str">
        <f t="shared" si="15"/>
        <v>-</v>
      </c>
    </row>
    <row r="954" spans="1:4">
      <c r="A954" s="103" t="str">
        <f>IF(ISBLANK('Inst suppl.'!A7),"-",'Inst suppl.'!A7)</f>
        <v>-</v>
      </c>
      <c r="B954" s="104" t="str">
        <f>IF(ISBLANK('Inst suppl.'!B7),"-",'Inst suppl.'!B7)</f>
        <v>-</v>
      </c>
      <c r="C954" s="103" t="str">
        <f>IF(ISBLANK('Inst suppl.'!C7),"-",'Inst suppl.'!C7)</f>
        <v>-</v>
      </c>
      <c r="D954" s="126" t="str">
        <f t="shared" si="15"/>
        <v>-</v>
      </c>
    </row>
    <row r="955" spans="1:4">
      <c r="A955" s="103" t="str">
        <f>IF(ISBLANK('Inst suppl.'!A8),"-",'Inst suppl.'!A8)</f>
        <v>-</v>
      </c>
      <c r="B955" s="104" t="str">
        <f>IF(ISBLANK('Inst suppl.'!B8),"-",'Inst suppl.'!B8)</f>
        <v>-</v>
      </c>
      <c r="C955" s="103" t="str">
        <f>IF(ISBLANK('Inst suppl.'!C8),"-",'Inst suppl.'!C8)</f>
        <v>-</v>
      </c>
      <c r="D955" s="126" t="str">
        <f t="shared" si="15"/>
        <v>-</v>
      </c>
    </row>
    <row r="956" spans="1:4">
      <c r="A956" s="103" t="str">
        <f>IF(ISBLANK('Inst suppl.'!A9),"-",'Inst suppl.'!A9)</f>
        <v>-</v>
      </c>
      <c r="B956" s="104" t="str">
        <f>IF(ISBLANK('Inst suppl.'!B9),"-",'Inst suppl.'!B9)</f>
        <v>-</v>
      </c>
      <c r="C956" s="103" t="str">
        <f>IF(ISBLANK('Inst suppl.'!C9),"-",'Inst suppl.'!C9)</f>
        <v>-</v>
      </c>
      <c r="D956" s="126" t="str">
        <f t="shared" si="15"/>
        <v>-</v>
      </c>
    </row>
    <row r="957" spans="1:4">
      <c r="A957" s="103" t="str">
        <f>IF(ISBLANK('Inst suppl.'!A10),"-",'Inst suppl.'!A10)</f>
        <v>-</v>
      </c>
      <c r="B957" s="104" t="str">
        <f>IF(ISBLANK('Inst suppl.'!B10),"-",'Inst suppl.'!B10)</f>
        <v>-</v>
      </c>
      <c r="C957" s="103" t="str">
        <f>IF(ISBLANK('Inst suppl.'!C10),"-",'Inst suppl.'!C10)</f>
        <v>-</v>
      </c>
      <c r="D957" s="126" t="str">
        <f t="shared" si="15"/>
        <v>-</v>
      </c>
    </row>
    <row r="958" spans="1:4">
      <c r="A958" s="103" t="str">
        <f>IF(ISBLANK('Inst suppl.'!A11),"-",'Inst suppl.'!A11)</f>
        <v>-</v>
      </c>
      <c r="B958" s="104" t="str">
        <f>IF(ISBLANK('Inst suppl.'!B11),"-",'Inst suppl.'!B11)</f>
        <v>-</v>
      </c>
      <c r="C958" s="103" t="str">
        <f>IF(ISBLANK('Inst suppl.'!C11),"-",'Inst suppl.'!C11)</f>
        <v>-</v>
      </c>
      <c r="D958" s="126" t="str">
        <f t="shared" si="15"/>
        <v>-</v>
      </c>
    </row>
    <row r="959" spans="1:4">
      <c r="A959" s="103" t="str">
        <f>IF(ISBLANK('Inst suppl.'!A12),"-",'Inst suppl.'!A12)</f>
        <v>-</v>
      </c>
      <c r="B959" s="104" t="str">
        <f>IF(ISBLANK('Inst suppl.'!B12),"-",'Inst suppl.'!B12)</f>
        <v>-</v>
      </c>
      <c r="C959" s="103" t="str">
        <f>IF(ISBLANK('Inst suppl.'!C12),"-",'Inst suppl.'!C12)</f>
        <v>-</v>
      </c>
      <c r="D959" s="126" t="str">
        <f t="shared" si="15"/>
        <v>-</v>
      </c>
    </row>
    <row r="960" spans="1:4">
      <c r="A960" s="103" t="str">
        <f>IF(ISBLANK('Inst suppl.'!A13),"-",'Inst suppl.'!A13)</f>
        <v>-</v>
      </c>
      <c r="B960" s="104" t="str">
        <f>IF(ISBLANK('Inst suppl.'!B13),"-",'Inst suppl.'!B13)</f>
        <v>-</v>
      </c>
      <c r="C960" s="103" t="str">
        <f>IF(ISBLANK('Inst suppl.'!C13),"-",'Inst suppl.'!C13)</f>
        <v>-</v>
      </c>
      <c r="D960" s="126" t="str">
        <f t="shared" si="15"/>
        <v>-</v>
      </c>
    </row>
    <row r="961" spans="1:4">
      <c r="A961" s="103" t="str">
        <f>IF(ISBLANK('Inst suppl.'!A14),"-",'Inst suppl.'!A14)</f>
        <v>-</v>
      </c>
      <c r="B961" s="104" t="str">
        <f>IF(ISBLANK('Inst suppl.'!B14),"-",'Inst suppl.'!B14)</f>
        <v>-</v>
      </c>
      <c r="C961" s="103" t="str">
        <f>IF(ISBLANK('Inst suppl.'!C14),"-",'Inst suppl.'!C14)</f>
        <v>-</v>
      </c>
      <c r="D961" s="126" t="str">
        <f t="shared" si="15"/>
        <v>-</v>
      </c>
    </row>
    <row r="962" spans="1:4">
      <c r="A962" s="103" t="str">
        <f>IF(ISBLANK('Inst suppl.'!A15),"-",'Inst suppl.'!A15)</f>
        <v>-</v>
      </c>
      <c r="B962" s="104" t="str">
        <f>IF(ISBLANK('Inst suppl.'!B15),"-",'Inst suppl.'!B15)</f>
        <v>-</v>
      </c>
      <c r="C962" s="103" t="str">
        <f>IF(ISBLANK('Inst suppl.'!C15),"-",'Inst suppl.'!C15)</f>
        <v>-</v>
      </c>
      <c r="D962" s="126" t="str">
        <f t="shared" si="15"/>
        <v>-</v>
      </c>
    </row>
    <row r="963" spans="1:4">
      <c r="A963" s="103" t="str">
        <f>IF(ISBLANK('Inst suppl.'!A16),"-",'Inst suppl.'!A16)</f>
        <v>-</v>
      </c>
      <c r="B963" s="104" t="str">
        <f>IF(ISBLANK('Inst suppl.'!B16),"-",'Inst suppl.'!B16)</f>
        <v>-</v>
      </c>
      <c r="C963" s="103" t="str">
        <f>IF(ISBLANK('Inst suppl.'!C16),"-",'Inst suppl.'!C16)</f>
        <v>-</v>
      </c>
      <c r="D963" s="126" t="str">
        <f t="shared" si="15"/>
        <v>-</v>
      </c>
    </row>
    <row r="964" spans="1:4">
      <c r="A964" s="103" t="str">
        <f>IF(ISBLANK('Inst suppl.'!A17),"-",'Inst suppl.'!A17)</f>
        <v>-</v>
      </c>
      <c r="B964" s="104" t="str">
        <f>IF(ISBLANK('Inst suppl.'!B17),"-",'Inst suppl.'!B17)</f>
        <v>-</v>
      </c>
      <c r="C964" s="103" t="str">
        <f>IF(ISBLANK('Inst suppl.'!C17),"-",'Inst suppl.'!C17)</f>
        <v>-</v>
      </c>
      <c r="D964" s="126" t="str">
        <f t="shared" si="15"/>
        <v>-</v>
      </c>
    </row>
    <row r="965" spans="1:4">
      <c r="A965" s="103" t="str">
        <f>IF(ISBLANK('Inst suppl.'!A18),"-",'Inst suppl.'!A18)</f>
        <v>-</v>
      </c>
      <c r="B965" s="104" t="str">
        <f>IF(ISBLANK('Inst suppl.'!B18),"-",'Inst suppl.'!B18)</f>
        <v>-</v>
      </c>
      <c r="C965" s="103" t="str">
        <f>IF(ISBLANK('Inst suppl.'!C18),"-",'Inst suppl.'!C18)</f>
        <v>-</v>
      </c>
      <c r="D965" s="126" t="str">
        <f t="shared" ref="D965:D970" si="16">IF(B965="-",B965,C965&amp; " (" &amp;B965&amp;")")</f>
        <v>-</v>
      </c>
    </row>
    <row r="966" spans="1:4">
      <c r="A966" s="103" t="str">
        <f>IF(ISBLANK('Inst suppl.'!A19),"-",'Inst suppl.'!A19)</f>
        <v>-</v>
      </c>
      <c r="B966" s="104" t="str">
        <f>IF(ISBLANK('Inst suppl.'!B19),"-",'Inst suppl.'!B19)</f>
        <v>-</v>
      </c>
      <c r="C966" s="103" t="str">
        <f>IF(ISBLANK('Inst suppl.'!C19),"-",'Inst suppl.'!C19)</f>
        <v>-</v>
      </c>
      <c r="D966" s="126" t="str">
        <f t="shared" si="16"/>
        <v>-</v>
      </c>
    </row>
    <row r="967" spans="1:4">
      <c r="A967" s="103" t="str">
        <f>IF(ISBLANK('Inst suppl.'!A20),"-",'Inst suppl.'!A20)</f>
        <v>-</v>
      </c>
      <c r="B967" s="104" t="str">
        <f>IF(ISBLANK('Inst suppl.'!B20),"-",'Inst suppl.'!B20)</f>
        <v>-</v>
      </c>
      <c r="C967" s="103" t="str">
        <f>IF(ISBLANK('Inst suppl.'!C20),"-",'Inst suppl.'!C20)</f>
        <v>-</v>
      </c>
      <c r="D967" s="126" t="str">
        <f t="shared" si="16"/>
        <v>-</v>
      </c>
    </row>
    <row r="968" spans="1:4">
      <c r="A968" s="103" t="str">
        <f>IF(ISBLANK('Inst suppl.'!A21),"-",'Inst suppl.'!A21)</f>
        <v>-</v>
      </c>
      <c r="B968" s="104" t="str">
        <f>IF(ISBLANK('Inst suppl.'!B21),"-",'Inst suppl.'!B21)</f>
        <v>-</v>
      </c>
      <c r="C968" s="103" t="str">
        <f>IF(ISBLANK('Inst suppl.'!C21),"-",'Inst suppl.'!C21)</f>
        <v>-</v>
      </c>
      <c r="D968" s="126" t="str">
        <f t="shared" si="16"/>
        <v>-</v>
      </c>
    </row>
    <row r="969" spans="1:4">
      <c r="A969" s="103" t="str">
        <f>IF(ISBLANK('Inst suppl.'!A22),"-",'Inst suppl.'!A22)</f>
        <v>-</v>
      </c>
      <c r="B969" s="104" t="str">
        <f>IF(ISBLANK('Inst suppl.'!B22),"-",'Inst suppl.'!B22)</f>
        <v>-</v>
      </c>
      <c r="C969" s="103" t="str">
        <f>IF(ISBLANK('Inst suppl.'!C22),"-",'Inst suppl.'!C22)</f>
        <v>-</v>
      </c>
      <c r="D969" s="126" t="str">
        <f t="shared" si="16"/>
        <v>-</v>
      </c>
    </row>
    <row r="970" spans="1:4">
      <c r="A970" s="103" t="str">
        <f>IF(ISBLANK('Inst suppl.'!A23),"-",'Inst suppl.'!A23)</f>
        <v>-</v>
      </c>
      <c r="B970" s="104" t="str">
        <f>IF(ISBLANK('Inst suppl.'!B23),"-",'Inst suppl.'!B23)</f>
        <v>-</v>
      </c>
      <c r="C970" s="103" t="str">
        <f>IF(ISBLANK('Inst suppl.'!C23),"-",'Inst suppl.'!C23)</f>
        <v>-</v>
      </c>
      <c r="D970" s="126" t="str">
        <f t="shared" si="16"/>
        <v>-</v>
      </c>
    </row>
  </sheetData>
  <sheetProtection sheet="1" objects="1" scenarios="1"/>
  <phoneticPr fontId="1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indexed="41"/>
  </sheetPr>
  <dimension ref="A1:D24"/>
  <sheetViews>
    <sheetView showGridLines="0" showRowColHeaders="0" workbookViewId="0"/>
  </sheetViews>
  <sheetFormatPr baseColWidth="10" defaultColWidth="11.453125" defaultRowHeight="12.5"/>
  <cols>
    <col min="1" max="2" width="14.453125" style="46" customWidth="1"/>
    <col min="3" max="3" width="67.54296875" style="46" customWidth="1"/>
    <col min="4" max="16384" width="11.453125" style="46"/>
  </cols>
  <sheetData>
    <row r="1" spans="1:4" ht="13">
      <c r="A1" s="67" t="s">
        <v>127</v>
      </c>
      <c r="B1" s="67"/>
      <c r="C1" s="68"/>
      <c r="D1" s="69"/>
    </row>
    <row r="2" spans="1:4" ht="13.5" thickBot="1">
      <c r="A2" s="68"/>
      <c r="B2" s="68"/>
      <c r="C2" s="70"/>
      <c r="D2" s="67"/>
    </row>
    <row r="3" spans="1:4" ht="13">
      <c r="A3" s="71" t="s">
        <v>126</v>
      </c>
      <c r="B3" s="72" t="s">
        <v>4</v>
      </c>
      <c r="C3" s="73" t="s">
        <v>125</v>
      </c>
      <c r="D3" s="67"/>
    </row>
    <row r="4" spans="1:4">
      <c r="A4" s="74"/>
      <c r="B4" s="75"/>
      <c r="C4" s="76"/>
      <c r="D4" s="77"/>
    </row>
    <row r="5" spans="1:4">
      <c r="A5" s="78"/>
      <c r="B5" s="79"/>
      <c r="C5" s="80"/>
      <c r="D5" s="77"/>
    </row>
    <row r="6" spans="1:4">
      <c r="A6" s="78"/>
      <c r="B6" s="79"/>
      <c r="C6" s="80"/>
      <c r="D6" s="77"/>
    </row>
    <row r="7" spans="1:4">
      <c r="A7" s="78"/>
      <c r="B7" s="79"/>
      <c r="C7" s="80"/>
      <c r="D7" s="77"/>
    </row>
    <row r="8" spans="1:4">
      <c r="A8" s="78"/>
      <c r="B8" s="79"/>
      <c r="C8" s="80"/>
      <c r="D8" s="77"/>
    </row>
    <row r="9" spans="1:4">
      <c r="A9" s="78"/>
      <c r="B9" s="79"/>
      <c r="C9" s="80"/>
      <c r="D9" s="77"/>
    </row>
    <row r="10" spans="1:4">
      <c r="A10" s="78"/>
      <c r="B10" s="79"/>
      <c r="C10" s="80"/>
      <c r="D10" s="77"/>
    </row>
    <row r="11" spans="1:4">
      <c r="A11" s="78"/>
      <c r="B11" s="79"/>
      <c r="C11" s="80"/>
      <c r="D11" s="77"/>
    </row>
    <row r="12" spans="1:4">
      <c r="A12" s="78"/>
      <c r="B12" s="79"/>
      <c r="C12" s="80"/>
      <c r="D12" s="77"/>
    </row>
    <row r="13" spans="1:4">
      <c r="A13" s="78"/>
      <c r="B13" s="79"/>
      <c r="C13" s="80"/>
      <c r="D13" s="77"/>
    </row>
    <row r="14" spans="1:4">
      <c r="A14" s="78"/>
      <c r="B14" s="79"/>
      <c r="C14" s="80"/>
      <c r="D14" s="77"/>
    </row>
    <row r="15" spans="1:4">
      <c r="A15" s="78"/>
      <c r="B15" s="79"/>
      <c r="C15" s="80"/>
      <c r="D15" s="77"/>
    </row>
    <row r="16" spans="1:4">
      <c r="A16" s="78"/>
      <c r="B16" s="79"/>
      <c r="C16" s="80"/>
      <c r="D16" s="77"/>
    </row>
    <row r="17" spans="1:4">
      <c r="A17" s="78"/>
      <c r="B17" s="79"/>
      <c r="C17" s="80"/>
      <c r="D17" s="77"/>
    </row>
    <row r="18" spans="1:4">
      <c r="A18" s="78"/>
      <c r="B18" s="79"/>
      <c r="C18" s="80"/>
      <c r="D18" s="77"/>
    </row>
    <row r="19" spans="1:4">
      <c r="A19" s="78"/>
      <c r="B19" s="79"/>
      <c r="C19" s="80"/>
      <c r="D19" s="77"/>
    </row>
    <row r="20" spans="1:4">
      <c r="A20" s="78"/>
      <c r="B20" s="79"/>
      <c r="C20" s="80"/>
      <c r="D20" s="77"/>
    </row>
    <row r="21" spans="1:4">
      <c r="A21" s="78"/>
      <c r="B21" s="79"/>
      <c r="C21" s="80"/>
      <c r="D21" s="77"/>
    </row>
    <row r="22" spans="1:4">
      <c r="A22" s="78"/>
      <c r="B22" s="79"/>
      <c r="C22" s="80"/>
      <c r="D22" s="77"/>
    </row>
    <row r="23" spans="1:4" ht="13" thickBot="1">
      <c r="A23" s="81"/>
      <c r="B23" s="82"/>
      <c r="C23" s="83"/>
      <c r="D23" s="77"/>
    </row>
    <row r="24" spans="1:4">
      <c r="A24" s="77"/>
      <c r="B24" s="77"/>
      <c r="C24" s="77"/>
      <c r="D24" s="77"/>
    </row>
  </sheetData>
  <sheetProtection sheet="1" objects="1" scenarios="1"/>
  <phoneticPr fontId="2" type="noConversion"/>
  <dataValidations count="3">
    <dataValidation allowBlank="1" showInputMessage="1" showErrorMessage="1" prompt="Type de code, p. ex. CH.BUR ou CT.FR" sqref="A3"/>
    <dataValidation allowBlank="1" showInputMessage="1" showErrorMessage="1" prompt="Code de l'institution" sqref="B3"/>
    <dataValidation allowBlank="1" showInputMessage="1" showErrorMessage="1" prompt="Nom de l'institution" sqref="C3"/>
  </dataValidations>
  <pageMargins left="0.78740157499999996" right="0.78740157499999996" top="0.984251969" bottom="0.984251969" header="0.4921259845" footer="0.492125984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indexed="42"/>
  </sheetPr>
  <dimension ref="A1:D170"/>
  <sheetViews>
    <sheetView showGridLines="0" showRowColHeaders="0" workbookViewId="0">
      <pane ySplit="3" topLeftCell="A46" activePane="bottomLeft" state="frozen"/>
      <selection pane="bottomLeft"/>
    </sheetView>
  </sheetViews>
  <sheetFormatPr baseColWidth="10" defaultColWidth="11.453125" defaultRowHeight="12.5"/>
  <cols>
    <col min="1" max="1" width="10" style="47" customWidth="1"/>
    <col min="2" max="2" width="92.81640625" style="46" customWidth="1"/>
    <col min="3" max="3" width="9.1796875" style="100" customWidth="1"/>
    <col min="4" max="4" width="9.1796875" style="100" bestFit="1" customWidth="1"/>
    <col min="5" max="16384" width="11.453125" style="46"/>
  </cols>
  <sheetData>
    <row r="1" spans="1:4" ht="13">
      <c r="A1" s="21" t="s">
        <v>128</v>
      </c>
      <c r="B1" s="13"/>
    </row>
    <row r="2" spans="1:4" ht="13">
      <c r="A2" s="22"/>
      <c r="B2" s="13"/>
    </row>
    <row r="3" spans="1:4" ht="13.5" thickBot="1">
      <c r="A3" s="15" t="s">
        <v>4</v>
      </c>
      <c r="B3" s="112" t="s">
        <v>129</v>
      </c>
      <c r="C3" s="113" t="s">
        <v>130</v>
      </c>
      <c r="D3" s="101" t="s">
        <v>131</v>
      </c>
    </row>
    <row r="4" spans="1:4">
      <c r="A4" s="17">
        <f>IF(ISBLANK(Nomen.complète!S4),"-",Nomen.complète!S4)</f>
        <v>0</v>
      </c>
      <c r="B4" s="18" t="str">
        <f>IF(ISBLANK(Nomen.complète!T4),"-",Nomen.complète!T4)</f>
        <v>### Personnel enseignant ###</v>
      </c>
      <c r="C4" s="102">
        <f>IF(OR(ISBLANK(Nomen.complète!U4),Nomen.complète!U4="."),"-",Nomen.complète!U4)</f>
        <v>0</v>
      </c>
      <c r="D4" s="102">
        <f>IF(OR(ISBLANK(Nomen.complète!V4),Nomen.complète!V4="."),"-",Nomen.complète!V4)</f>
        <v>0</v>
      </c>
    </row>
    <row r="5" spans="1:4">
      <c r="A5" s="17">
        <f>IF(ISBLANK(Nomen.complète!S5),"-",Nomen.complète!S5)</f>
        <v>10365000</v>
      </c>
      <c r="B5" s="18" t="str">
        <f>IF(ISBLANK(Nomen.complète!T5),"-",Nomen.complète!T5)</f>
        <v>Andere Übergangsausbildungen Sek. II – Tertiärstufe</v>
      </c>
      <c r="C5" s="102">
        <f>IF(OR(ISBLANK(Nomen.complète!U5),Nomen.complète!U5="."),"-",Nomen.complète!U5)</f>
        <v>21</v>
      </c>
      <c r="D5" s="102">
        <f>IF(OR(ISBLANK(Nomen.complète!V5),Nomen.complète!V5="."),"-",Nomen.complète!V5)</f>
        <v>25</v>
      </c>
    </row>
    <row r="6" spans="1:4">
      <c r="A6" s="17">
        <f>IF(ISBLANK(Nomen.complète!S6),"-",Nomen.complète!S6)</f>
        <v>10366000</v>
      </c>
      <c r="B6" s="18" t="str">
        <f>IF(ISBLANK(Nomen.complète!T6),"-",Nomen.complète!T6)</f>
        <v>Autres formations complémentaires du sec. II</v>
      </c>
      <c r="C6" s="102">
        <f>IF(OR(ISBLANK(Nomen.complète!U6),Nomen.complète!U6="."),"-",Nomen.complète!U6)</f>
        <v>23</v>
      </c>
      <c r="D6" s="102">
        <f>IF(OR(ISBLANK(Nomen.complète!V6),Nomen.complète!V6="."),"-",Nomen.complète!V6)</f>
        <v>42</v>
      </c>
    </row>
    <row r="7" spans="1:4">
      <c r="A7" s="17">
        <f>IF(ISBLANK(Nomen.complète!S7),"-",Nomen.complète!S7)</f>
        <v>10363000</v>
      </c>
      <c r="B7" s="18" t="str">
        <f>IF(ISBLANK(Nomen.complète!T7),"-",Nomen.complète!T7)</f>
        <v>Autres formations générales</v>
      </c>
      <c r="C7" s="102">
        <f>IF(OR(ISBLANK(Nomen.complète!U7),Nomen.complète!U7="."),"-",Nomen.complète!U7)</f>
        <v>24</v>
      </c>
      <c r="D7" s="102">
        <f>IF(OR(ISBLANK(Nomen.complète!V7),Nomen.complète!V7="."),"-",Nomen.complète!V7)</f>
        <v>25</v>
      </c>
    </row>
    <row r="8" spans="1:4">
      <c r="A8" s="17">
        <f>IF(ISBLANK(Nomen.complète!S8),"-",Nomen.complète!S8)</f>
        <v>1009</v>
      </c>
      <c r="B8" s="18" t="str">
        <f>IF(ISBLANK(Nomen.complète!T8),"-",Nomen.complète!T8)</f>
        <v>Basisstufe Kindergarten und Primarstufe (Klasse)</v>
      </c>
      <c r="C8" s="102">
        <f>IF(OR(ISBLANK(Nomen.complète!U8),Nomen.complète!U8="."),"-",Nomen.complète!U8)</f>
        <v>24</v>
      </c>
      <c r="D8" s="102">
        <f>IF(OR(ISBLANK(Nomen.complète!V8),Nomen.complète!V8="."),"-",Nomen.complète!V8)</f>
        <v>42</v>
      </c>
    </row>
    <row r="9" spans="1:4">
      <c r="A9" s="17">
        <f>IF(ISBLANK(Nomen.complète!S9),"-",Nomen.complète!S9)</f>
        <v>1070</v>
      </c>
      <c r="B9" s="18" t="str">
        <f>IF(ISBLANK(Nomen.complète!T9),"-",Nomen.complète!T9)</f>
        <v>Classe d'introduction</v>
      </c>
      <c r="C9" s="102">
        <f>IF(OR(ISBLANK(Nomen.complète!U9),Nomen.complète!U9="."),"-",Nomen.complète!U9)</f>
        <v>25</v>
      </c>
      <c r="D9" s="102">
        <f>IF(OR(ISBLANK(Nomen.complète!V9),Nomen.complète!V9="."),"-",Nomen.complète!V9)</f>
        <v>29</v>
      </c>
    </row>
    <row r="10" spans="1:4">
      <c r="A10" s="17">
        <f>IF(ISBLANK(Nomen.complète!S10),"-",Nomen.complète!S10)</f>
        <v>1071</v>
      </c>
      <c r="B10" s="18" t="str">
        <f>IF(ISBLANK(Nomen.complète!T10),"-",Nomen.complète!T10)</f>
        <v>Classe de soutien (primaire)</v>
      </c>
      <c r="C10" s="102">
        <f>IF(OR(ISBLANK(Nomen.complète!U10),Nomen.complète!U10="."),"-",Nomen.complète!U10)</f>
        <v>25</v>
      </c>
      <c r="D10" s="102">
        <f>IF(OR(ISBLANK(Nomen.complète!V10),Nomen.complète!V10="."),"-",Nomen.complète!V10)</f>
        <v>29</v>
      </c>
    </row>
    <row r="11" spans="1:4">
      <c r="A11" s="17">
        <f>IF(ISBLANK(Nomen.complète!S11),"-",Nomen.complète!S11)</f>
        <v>1072</v>
      </c>
      <c r="B11" s="18" t="str">
        <f>IF(ISBLANK(Nomen.complète!T11),"-",Nomen.complète!T11)</f>
        <v>Classe de soutien (secondaire)</v>
      </c>
      <c r="C11" s="102">
        <f>IF(OR(ISBLANK(Nomen.complète!U11),Nomen.complète!U11="."),"-",Nomen.complète!U11)</f>
        <v>25</v>
      </c>
      <c r="D11" s="102">
        <f>IF(OR(ISBLANK(Nomen.complète!V11),Nomen.complète!V11="."),"-",Nomen.complète!V11)</f>
        <v>29</v>
      </c>
    </row>
    <row r="12" spans="1:4">
      <c r="A12" s="17">
        <f>IF(ISBLANK(Nomen.complète!S12),"-",Nomen.complète!S12)</f>
        <v>1090</v>
      </c>
      <c r="B12" s="18" t="str">
        <f>IF(ISBLANK(Nomen.complète!T12),"-",Nomen.complète!T12)</f>
        <v>Classes pour allophones CIR+ (degré secondaire I)</v>
      </c>
      <c r="C12" s="102">
        <f>IF(OR(ISBLANK(Nomen.complète!U12),Nomen.complète!U12="."),"-",Nomen.complète!U12)</f>
        <v>25</v>
      </c>
      <c r="D12" s="102">
        <f>IF(OR(ISBLANK(Nomen.complète!V12),Nomen.complète!V12="."),"-",Nomen.complète!V12)</f>
        <v>42</v>
      </c>
    </row>
    <row r="13" spans="1:4">
      <c r="A13" s="17">
        <f>IF(ISBLANK(Nomen.complète!S13),"-",Nomen.complète!S13)</f>
        <v>2110</v>
      </c>
      <c r="B13" s="18" t="str">
        <f>IF(ISBLANK(Nomen.complète!T13),"-",Nomen.complète!T13)</f>
        <v>Degré secondaire I Programme d'enseignement normal: exigences élémentaires</v>
      </c>
      <c r="C13" s="102">
        <f>IF(OR(ISBLANK(Nomen.complète!U13),Nomen.complète!U13="."),"-",Nomen.complète!U13)</f>
        <v>25</v>
      </c>
      <c r="D13" s="102">
        <f>IF(OR(ISBLANK(Nomen.complète!V13),Nomen.complète!V13="."),"-",Nomen.complète!V13)</f>
        <v>42</v>
      </c>
    </row>
    <row r="14" spans="1:4">
      <c r="A14" s="17">
        <f>IF(ISBLANK(Nomen.complète!S14),"-",Nomen.complète!S14)</f>
        <v>2120</v>
      </c>
      <c r="B14" s="18" t="str">
        <f>IF(ISBLANK(Nomen.complète!T14),"-",Nomen.complète!T14)</f>
        <v>Degré secondaire I Programme d'enseignement normal: exigences étendues</v>
      </c>
      <c r="C14" s="102">
        <f>IF(OR(ISBLANK(Nomen.complète!U14),Nomen.complète!U14="."),"-",Nomen.complète!U14)</f>
        <v>24</v>
      </c>
      <c r="D14" s="102">
        <f>IF(OR(ISBLANK(Nomen.complète!V14),Nomen.complète!V14="."),"-",Nomen.complète!V14)</f>
        <v>42</v>
      </c>
    </row>
    <row r="15" spans="1:4">
      <c r="A15" s="17">
        <f>IF(ISBLANK(Nomen.complète!S15),"-",Nomen.complète!S15)</f>
        <v>10320000</v>
      </c>
      <c r="B15" s="18" t="str">
        <f>IF(ISBLANK(Nomen.complète!T15),"-",Nomen.complète!T15)</f>
        <v>Ecole de culture générale (classe)</v>
      </c>
      <c r="C15" s="102">
        <f>IF(OR(ISBLANK(Nomen.complète!U15),Nomen.complète!U15="."),"-",Nomen.complète!U15)</f>
        <v>21</v>
      </c>
      <c r="D15" s="102">
        <f>IF(OR(ISBLANK(Nomen.complète!V15),Nomen.complète!V15="."),"-",Nomen.complète!V15)</f>
        <v>42</v>
      </c>
    </row>
    <row r="16" spans="1:4">
      <c r="A16" s="17">
        <f>IF(ISBLANK(Nomen.complète!S16),"-",Nomen.complète!S16)</f>
        <v>1</v>
      </c>
      <c r="B16" s="18" t="str">
        <f>IF(ISBLANK(Nomen.complète!T16),"-",Nomen.complète!T16)</f>
        <v>Ecole enfantine</v>
      </c>
      <c r="C16" s="102">
        <f>IF(OR(ISBLANK(Nomen.complète!U16),Nomen.complète!U16="."),"-",Nomen.complète!U16)</f>
        <v>23</v>
      </c>
      <c r="D16" s="102">
        <f>IF(OR(ISBLANK(Nomen.complète!V16),Nomen.complète!V16="."),"-",Nomen.complète!V16)</f>
        <v>42</v>
      </c>
    </row>
    <row r="17" spans="1:4">
      <c r="A17" s="17">
        <f>IF(ISBLANK(Nomen.complète!S17),"-",Nomen.complète!S17)</f>
        <v>8</v>
      </c>
      <c r="B17" s="18" t="str">
        <f>IF(ISBLANK(Nomen.complète!T17),"-",Nomen.complète!T17)</f>
        <v>Ecole globale sans sélection (primaire)</v>
      </c>
      <c r="C17" s="102">
        <f>IF(OR(ISBLANK(Nomen.complète!U17),Nomen.complète!U17="."),"-",Nomen.complète!U17)</f>
        <v>23</v>
      </c>
      <c r="D17" s="102">
        <f>IF(OR(ISBLANK(Nomen.complète!V17),Nomen.complète!V17="."),"-",Nomen.complète!V17)</f>
        <v>42</v>
      </c>
    </row>
    <row r="18" spans="1:4">
      <c r="A18" s="17">
        <f>IF(ISBLANK(Nomen.complète!S18),"-",Nomen.complète!S18)</f>
        <v>1005</v>
      </c>
      <c r="B18" s="18" t="str">
        <f>IF(ISBLANK(Nomen.complète!T18),"-",Nomen.complète!T18)</f>
        <v>Ecole globale sans sélection (secondaire)</v>
      </c>
      <c r="C18" s="102">
        <f>IF(OR(ISBLANK(Nomen.complète!U18),Nomen.complète!U18="."),"-",Nomen.complète!U18)</f>
        <v>22</v>
      </c>
      <c r="D18" s="102">
        <f>IF(OR(ISBLANK(Nomen.complète!V18),Nomen.complète!V18="."),"-",Nomen.complète!V18)</f>
        <v>42</v>
      </c>
    </row>
    <row r="19" spans="1:4">
      <c r="A19" s="17">
        <f>IF(ISBLANK(Nomen.complète!S19),"-",Nomen.complète!S19)</f>
        <v>11</v>
      </c>
      <c r="B19" s="18" t="str">
        <f>IF(ISBLANK(Nomen.complète!T19),"-",Nomen.complète!T19)</f>
        <v>Ecole primaire</v>
      </c>
      <c r="C19" s="102">
        <f>IF(OR(ISBLANK(Nomen.complète!U19),Nomen.complète!U19="."),"-",Nomen.complète!U19)</f>
        <v>25</v>
      </c>
      <c r="D19" s="102">
        <f>IF(OR(ISBLANK(Nomen.complète!V19),Nomen.complète!V19="."),"-",Nomen.complète!V19)</f>
        <v>42</v>
      </c>
    </row>
    <row r="20" spans="1:4">
      <c r="A20" s="17">
        <f>IF(ISBLANK(Nomen.complète!S20),"-",Nomen.complète!S20)</f>
        <v>55000020</v>
      </c>
      <c r="B20" s="18" t="str">
        <f>IF(ISBLANK(Nomen.complète!T20),"-",Nomen.complète!T20)</f>
        <v>Formation prof. sup.: examen prof. EP, examen prof. sup.EPS, autres formations prof. sup. (Classe)</v>
      </c>
      <c r="C20" s="102">
        <f>IF(OR(ISBLANK(Nomen.complète!U20),Nomen.complète!U20="."),"-",Nomen.complète!U20)</f>
        <v>20</v>
      </c>
      <c r="D20" s="102">
        <f>IF(OR(ISBLANK(Nomen.complète!V20),Nomen.complète!V20="."),"-",Nomen.complète!V20)</f>
        <v>42</v>
      </c>
    </row>
    <row r="21" spans="1:4">
      <c r="A21" s="17">
        <f>IF(ISBLANK(Nomen.complète!S21),"-",Nomen.complète!S21)</f>
        <v>11000000</v>
      </c>
      <c r="B21" s="18" t="str">
        <f>IF(ISBLANK(Nomen.complète!T21),"-",Nomen.complète!T21)</f>
        <v>Formation professionnelle initiale (Classe)</v>
      </c>
      <c r="C21" s="102">
        <f>IF(OR(ISBLANK(Nomen.complète!U21),Nomen.complète!U21="."),"-",Nomen.complète!U21)</f>
        <v>21</v>
      </c>
      <c r="D21" s="102">
        <f>IF(OR(ISBLANK(Nomen.complète!V21),Nomen.complète!V21="."),"-",Nomen.complète!V21)</f>
        <v>42</v>
      </c>
    </row>
    <row r="22" spans="1:4">
      <c r="A22" s="17">
        <f>IF(ISBLANK(Nomen.complète!S22),"-",Nomen.complète!S22)</f>
        <v>55000000</v>
      </c>
      <c r="B22" s="18" t="str">
        <f>IF(ISBLANK(Nomen.complète!T22),"-",Nomen.complète!T22)</f>
        <v>Formation professionnelle supérieure: sans précision (classe)</v>
      </c>
      <c r="C22" s="102">
        <f>IF(OR(ISBLANK(Nomen.complète!U22),Nomen.complète!U22="."),"-",Nomen.complète!U22)</f>
        <v>21</v>
      </c>
      <c r="D22" s="102">
        <f>IF(OR(ISBLANK(Nomen.complète!V22),Nomen.complète!V22="."),"-",Nomen.complète!V22)</f>
        <v>28</v>
      </c>
    </row>
    <row r="23" spans="1:4">
      <c r="A23" s="17">
        <f>IF(ISBLANK(Nomen.complète!S23),"-",Nomen.complète!S23)</f>
        <v>55000010</v>
      </c>
      <c r="B23" s="18" t="str">
        <f>IF(ISBLANK(Nomen.complète!T23),"-",Nomen.complète!T23)</f>
        <v>Formation professionnelle supérieure: écoles supérieures ES (Classe)</v>
      </c>
      <c r="C23" s="102">
        <f>IF(OR(ISBLANK(Nomen.complète!U23),Nomen.complète!U23="."),"-",Nomen.complète!U23)</f>
        <v>17</v>
      </c>
      <c r="D23" s="102">
        <f>IF(OR(ISBLANK(Nomen.complète!V23),Nomen.complète!V23="."),"-",Nomen.complète!V23)</f>
        <v>42</v>
      </c>
    </row>
    <row r="24" spans="1:4">
      <c r="A24" s="17">
        <f>IF(ISBLANK(Nomen.complète!S24),"-",Nomen.complète!S24)</f>
        <v>52000000</v>
      </c>
      <c r="B24" s="18" t="str">
        <f>IF(ISBLANK(Nomen.complète!T24),"-",Nomen.complète!T24)</f>
        <v>Formation professionnelle élémentaire (Classe)</v>
      </c>
      <c r="C24" s="102">
        <f>IF(OR(ISBLANK(Nomen.complète!U24),Nomen.complète!U24="."),"-",Nomen.complète!U24)</f>
        <v>26</v>
      </c>
      <c r="D24" s="102">
        <f>IF(OR(ISBLANK(Nomen.complète!V24),Nomen.complète!V24="."),"-",Nomen.complète!V24)</f>
        <v>27</v>
      </c>
    </row>
    <row r="25" spans="1:4">
      <c r="A25" s="17">
        <f>IF(ISBLANK(Nomen.complète!S25),"-",Nomen.complète!S25)</f>
        <v>10362000</v>
      </c>
      <c r="B25" s="18" t="str">
        <f>IF(ISBLANK(Nomen.complète!T25),"-",Nomen.complète!T25)</f>
        <v>Formations transitoires sec. I - sec. II</v>
      </c>
      <c r="C25" s="102">
        <f>IF(OR(ISBLANK(Nomen.complète!U25),Nomen.complète!U25="."),"-",Nomen.complète!U25)</f>
        <v>24</v>
      </c>
      <c r="D25" s="102">
        <f>IF(OR(ISBLANK(Nomen.complète!V25),Nomen.complète!V25="."),"-",Nomen.complète!V25)</f>
        <v>42</v>
      </c>
    </row>
    <row r="26" spans="1:4">
      <c r="A26" s="17">
        <f>IF(ISBLANK(Nomen.complète!S26),"-",Nomen.complète!S26)</f>
        <v>10371000</v>
      </c>
      <c r="B26" s="18" t="str">
        <f>IF(ISBLANK(Nomen.complète!T26),"-",Nomen.complète!T26)</f>
        <v>International Baccalaureate</v>
      </c>
      <c r="C26" s="102">
        <f>IF(OR(ISBLANK(Nomen.complète!U26),Nomen.complète!U26="."),"-",Nomen.complète!U26)</f>
        <v>24</v>
      </c>
      <c r="D26" s="102">
        <f>IF(OR(ISBLANK(Nomen.complète!V26),Nomen.complète!V26="."),"-",Nomen.complète!V26)</f>
        <v>25</v>
      </c>
    </row>
    <row r="27" spans="1:4">
      <c r="A27" s="17">
        <f>IF(ISBLANK(Nomen.complète!S27),"-",Nomen.complète!S27)</f>
        <v>10350000</v>
      </c>
      <c r="B27" s="18" t="str">
        <f>IF(ISBLANK(Nomen.complète!T27),"-",Nomen.complète!T27)</f>
        <v>Maturité professionnelle II (classe)</v>
      </c>
      <c r="C27" s="102">
        <f>IF(OR(ISBLANK(Nomen.complète!U27),Nomen.complète!U27="."),"-",Nomen.complète!U27)</f>
        <v>21</v>
      </c>
      <c r="D27" s="102">
        <f>IF(OR(ISBLANK(Nomen.complète!V27),Nomen.complète!V27="."),"-",Nomen.complète!V27)</f>
        <v>28</v>
      </c>
    </row>
    <row r="28" spans="1:4">
      <c r="A28" s="17">
        <f>IF(ISBLANK(Nomen.complète!S28),"-",Nomen.complète!S28)</f>
        <v>10364000</v>
      </c>
      <c r="B28" s="18" t="str">
        <f>IF(ISBLANK(Nomen.complète!T28),"-",Nomen.complète!T28)</f>
        <v>Passerelle Maturité prof. - HEU</v>
      </c>
      <c r="C28" s="102">
        <f>IF(OR(ISBLANK(Nomen.complète!U28),Nomen.complète!U28="."),"-",Nomen.complète!U28)</f>
        <v>21</v>
      </c>
      <c r="D28" s="102">
        <f>IF(OR(ISBLANK(Nomen.complète!V28),Nomen.complète!V28="."),"-",Nomen.complète!V28)</f>
        <v>42</v>
      </c>
    </row>
    <row r="29" spans="1:4">
      <c r="A29" s="17">
        <f>IF(ISBLANK(Nomen.complète!S29),"-",Nomen.complète!S29)</f>
        <v>10364200</v>
      </c>
      <c r="B29" s="18" t="str">
        <f>IF(ISBLANK(Nomen.complète!T29),"-",Nomen.complète!T29)</f>
        <v>Passerelle Maturité prof./spécialisée – HEU</v>
      </c>
      <c r="C29" s="102">
        <f>IF(OR(ISBLANK(Nomen.complète!U29),Nomen.complète!U29="."),"-",Nomen.complète!U29)</f>
        <v>21</v>
      </c>
      <c r="D29" s="102">
        <f>IF(OR(ISBLANK(Nomen.complète!V29),Nomen.complète!V29="."),"-",Nomen.complète!V29)</f>
        <v>27</v>
      </c>
    </row>
    <row r="30" spans="1:4">
      <c r="A30" s="17">
        <f>IF(ISBLANK(Nomen.complète!S30),"-",Nomen.complète!S30)</f>
        <v>9841</v>
      </c>
      <c r="B30" s="18" t="str">
        <f>IF(ISBLANK(Nomen.complète!T30),"-",Nomen.complète!T30)</f>
        <v>Programme étranger: secondaire II - formation générale</v>
      </c>
      <c r="C30" s="102">
        <f>IF(OR(ISBLANK(Nomen.complète!U30),Nomen.complète!U30="."),"-",Nomen.complète!U30)</f>
        <v>21</v>
      </c>
      <c r="D30" s="102">
        <f>IF(OR(ISBLANK(Nomen.complète!V30),Nomen.complète!V30="."),"-",Nomen.complète!V30)</f>
        <v>42</v>
      </c>
    </row>
    <row r="31" spans="1:4">
      <c r="A31" s="17">
        <f>IF(ISBLANK(Nomen.complète!S31),"-",Nomen.complète!S31)</f>
        <v>9842</v>
      </c>
      <c r="B31" s="18" t="str">
        <f>IF(ISBLANK(Nomen.complète!T31),"-",Nomen.complète!T31)</f>
        <v>Programme étranger: secondaire II - formation professionnelle</v>
      </c>
      <c r="C31" s="102">
        <f>IF(OR(ISBLANK(Nomen.complète!U31),Nomen.complète!U31="."),"-",Nomen.complète!U31)</f>
        <v>21</v>
      </c>
      <c r="D31" s="102">
        <f>IF(OR(ISBLANK(Nomen.complète!V31),Nomen.complète!V31="."),"-",Nomen.complète!V31)</f>
        <v>42</v>
      </c>
    </row>
    <row r="32" spans="1:4">
      <c r="A32" s="17">
        <f>IF(ISBLANK(Nomen.complète!S32),"-",Nomen.complète!S32)</f>
        <v>3824</v>
      </c>
      <c r="B32" s="18" t="str">
        <f>IF(ISBLANK(Nomen.complète!T32),"-",Nomen.complète!T32)</f>
        <v>Projet d'intégration de la SAP (classe)</v>
      </c>
      <c r="C32" s="102">
        <f>IF(OR(ISBLANK(Nomen.complète!U32),Nomen.complète!U32="."),"-",Nomen.complète!U32)</f>
        <v>25</v>
      </c>
      <c r="D32" s="102">
        <f>IF(OR(ISBLANK(Nomen.complète!V32),Nomen.complète!V32="."),"-",Nomen.complète!V32)</f>
        <v>42</v>
      </c>
    </row>
    <row r="33" spans="1:4">
      <c r="A33" s="17">
        <f>IF(ISBLANK(Nomen.complète!S33),"-",Nomen.complète!S33)</f>
        <v>1084</v>
      </c>
      <c r="B33" s="18" t="str">
        <f>IF(ISBLANK(Nomen.complète!T33),"-",Nomen.complète!T33)</f>
        <v>Préapprentissage</v>
      </c>
      <c r="C33" s="102">
        <f>IF(OR(ISBLANK(Nomen.complète!U33),Nomen.complète!U33="."),"-",Nomen.complète!U33)</f>
        <v>24</v>
      </c>
      <c r="D33" s="102">
        <f>IF(OR(ISBLANK(Nomen.complète!V33),Nomen.complète!V33="."),"-",Nomen.complète!V33)</f>
        <v>42</v>
      </c>
    </row>
    <row r="34" spans="1:4">
      <c r="A34" s="17">
        <f>IF(ISBLANK(Nomen.complète!S34),"-",Nomen.complète!S34)</f>
        <v>10366100</v>
      </c>
      <c r="B34" s="18" t="str">
        <f>IF(ISBLANK(Nomen.complète!T34),"-",Nomen.complète!T34)</f>
        <v>Préparation aux examens professionnels pour adultes</v>
      </c>
      <c r="C34" s="102">
        <f>IF(OR(ISBLANK(Nomen.complète!U34),Nomen.complète!U34="."),"-",Nomen.complète!U34)</f>
        <v>21</v>
      </c>
      <c r="D34" s="102">
        <f>IF(OR(ISBLANK(Nomen.complète!V34),Nomen.complète!V34="."),"-",Nomen.complète!V34)</f>
        <v>42</v>
      </c>
    </row>
    <row r="35" spans="1:4">
      <c r="A35" s="17">
        <f>IF(ISBLANK(Nomen.complète!S35),"-",Nomen.complète!S35)</f>
        <v>10310000</v>
      </c>
      <c r="B35" s="18" t="str">
        <f>IF(ISBLANK(Nomen.complète!T35),"-",Nomen.complète!T35)</f>
        <v>RRM postobligatoire (classe)</v>
      </c>
      <c r="C35" s="102">
        <f>IF(OR(ISBLANK(Nomen.complète!U35),Nomen.complète!U35="."),"-",Nomen.complète!U35)</f>
        <v>20</v>
      </c>
      <c r="D35" s="102">
        <f>IF(OR(ISBLANK(Nomen.complète!V35),Nomen.complète!V35="."),"-",Nomen.complète!V35)</f>
        <v>30</v>
      </c>
    </row>
    <row r="36" spans="1:4">
      <c r="A36" s="17">
        <f>IF(ISBLANK(Nomen.complète!S36),"-",Nomen.complète!S36)</f>
        <v>99990000</v>
      </c>
      <c r="B36" s="18" t="str">
        <f>IF(ISBLANK(Nomen.complète!T36),"-",Nomen.complète!T36)</f>
        <v>Type d'enseignement de la classe non livré (SdL)</v>
      </c>
      <c r="C36" s="102">
        <f>IF(OR(ISBLANK(Nomen.complète!U36),Nomen.complète!U36="."),"-",Nomen.complète!U36)</f>
        <v>0</v>
      </c>
      <c r="D36" s="102">
        <f>IF(OR(ISBLANK(Nomen.complète!V36),Nomen.complète!V36="."),"-",Nomen.complète!V36)</f>
        <v>0</v>
      </c>
    </row>
    <row r="37" spans="1:4">
      <c r="A37" s="17">
        <f>IF(ISBLANK(Nomen.complète!S37),"-",Nomen.complète!S37)</f>
        <v>96</v>
      </c>
      <c r="B37" s="18" t="str">
        <f>IF(ISBLANK(Nomen.complète!T37),"-",Nomen.complète!T37)</f>
        <v>plan d’études étranger (primaire)</v>
      </c>
      <c r="C37" s="102">
        <f>IF(OR(ISBLANK(Nomen.complète!U37),Nomen.complète!U37="."),"-",Nomen.complète!U37)</f>
        <v>24</v>
      </c>
      <c r="D37" s="102">
        <f>IF(OR(ISBLANK(Nomen.complète!V37),Nomen.complète!V37="."),"-",Nomen.complète!V37)</f>
        <v>30</v>
      </c>
    </row>
    <row r="38" spans="1:4">
      <c r="A38" s="17">
        <f>IF(ISBLANK(Nomen.complète!S38),"-",Nomen.complète!S38)</f>
        <v>97</v>
      </c>
      <c r="B38" s="18" t="str">
        <f>IF(ISBLANK(Nomen.complète!T38),"-",Nomen.complète!T38)</f>
        <v>plan d’études étranger (secondaire I)</v>
      </c>
      <c r="C38" s="102">
        <f>IF(OR(ISBLANK(Nomen.complète!U38),Nomen.complète!U38="."),"-",Nomen.complète!U38)</f>
        <v>22</v>
      </c>
      <c r="D38" s="102">
        <f>IF(OR(ISBLANK(Nomen.complète!V38),Nomen.complète!V38="."),"-",Nomen.complète!V38)</f>
        <v>42</v>
      </c>
    </row>
    <row r="39" spans="1:4">
      <c r="A39" s="17">
        <f>IF(ISBLANK(Nomen.complète!S39),"-",Nomen.complète!S39)</f>
        <v>99</v>
      </c>
      <c r="B39" s="18" t="str">
        <f>IF(ISBLANK(Nomen.complète!T39),"-",Nomen.complète!T39)</f>
        <v>plan d’études étranger (école enfantine)</v>
      </c>
      <c r="C39" s="102">
        <f>IF(OR(ISBLANK(Nomen.complète!U39),Nomen.complète!U39="."),"-",Nomen.complète!U39)</f>
        <v>24</v>
      </c>
      <c r="D39" s="102">
        <f>IF(OR(ISBLANK(Nomen.complète!V39),Nomen.complète!V39="."),"-",Nomen.complète!V39)</f>
        <v>30</v>
      </c>
    </row>
    <row r="40" spans="1:4">
      <c r="A40" s="17">
        <f>IF(ISBLANK(Nomen.complète!S40),"-",Nomen.complète!S40)</f>
        <v>3102</v>
      </c>
      <c r="B40" s="18" t="str">
        <f>IF(ISBLANK(Nomen.complète!T40),"-",Nomen.complète!T40)</f>
        <v>Établissement particulier de la scolarité obligatoire : degré primaire</v>
      </c>
      <c r="C40" s="102">
        <f>IF(OR(ISBLANK(Nomen.complète!U40),Nomen.complète!U40="."),"-",Nomen.complète!U40)</f>
        <v>23</v>
      </c>
      <c r="D40" s="102">
        <f>IF(OR(ISBLANK(Nomen.complète!V40),Nomen.complète!V40="."),"-",Nomen.complète!V40)</f>
        <v>42</v>
      </c>
    </row>
    <row r="41" spans="1:4">
      <c r="A41" s="17">
        <f>IF(ISBLANK(Nomen.complète!S41),"-",Nomen.complète!S41)</f>
        <v>3105</v>
      </c>
      <c r="B41" s="18" t="str">
        <f>IF(ISBLANK(Nomen.complète!T41),"-",Nomen.complète!T41)</f>
        <v>Établissement particulier de la scolarité obligatoire : degré primaire + degré secondaire I</v>
      </c>
      <c r="C41" s="102">
        <f>IF(OR(ISBLANK(Nomen.complète!U41),Nomen.complète!U41="."),"-",Nomen.complète!U41)</f>
        <v>28</v>
      </c>
      <c r="D41" s="102">
        <f>IF(OR(ISBLANK(Nomen.complète!V41),Nomen.complète!V41="."),"-",Nomen.complète!V41)</f>
        <v>42</v>
      </c>
    </row>
    <row r="42" spans="1:4">
      <c r="A42" s="17">
        <f>IF(ISBLANK(Nomen.complète!S42),"-",Nomen.complète!S42)</f>
        <v>3103</v>
      </c>
      <c r="B42" s="18" t="str">
        <f>IF(ISBLANK(Nomen.complète!T42),"-",Nomen.complète!T42)</f>
        <v>Établissement particulier de la scolarité obligatoire : degré secondaire I</v>
      </c>
      <c r="C42" s="102">
        <f>IF(OR(ISBLANK(Nomen.complète!U42),Nomen.complète!U42="."),"-",Nomen.complète!U42)</f>
        <v>21</v>
      </c>
      <c r="D42" s="102">
        <f>IF(OR(ISBLANK(Nomen.complète!V42),Nomen.complète!V42="."),"-",Nomen.complète!V42)</f>
        <v>42</v>
      </c>
    </row>
    <row r="43" spans="1:4">
      <c r="A43" s="17">
        <f>IF(ISBLANK(Nomen.complète!S43),"-",Nomen.complète!S43)</f>
        <v>3106</v>
      </c>
      <c r="B43" s="18" t="str">
        <f>IF(ISBLANK(Nomen.complète!T43),"-",Nomen.complète!T43)</f>
        <v>Établissement particulier de la scolarité obligatoire : tous les degrés</v>
      </c>
      <c r="C43" s="102">
        <f>IF(OR(ISBLANK(Nomen.complète!U43),Nomen.complète!U43="."),"-",Nomen.complète!U43)</f>
        <v>23</v>
      </c>
      <c r="D43" s="102">
        <f>IF(OR(ISBLANK(Nomen.complète!V43),Nomen.complète!V43="."),"-",Nomen.complète!V43)</f>
        <v>42</v>
      </c>
    </row>
    <row r="44" spans="1:4">
      <c r="A44" s="17">
        <f>IF(ISBLANK(Nomen.complète!S44),"-",Nomen.complète!S44)</f>
        <v>3101</v>
      </c>
      <c r="B44" s="18" t="str">
        <f>IF(ISBLANK(Nomen.complète!T44),"-",Nomen.complète!T44)</f>
        <v>Établissement particulier de la scolarité obligatoire : école enfantine</v>
      </c>
      <c r="C44" s="102">
        <f>IF(OR(ISBLANK(Nomen.complète!U44),Nomen.complète!U44="."),"-",Nomen.complète!U44)</f>
        <v>25</v>
      </c>
      <c r="D44" s="102">
        <f>IF(OR(ISBLANK(Nomen.complète!V44),Nomen.complète!V44="."),"-",Nomen.complète!V44)</f>
        <v>42</v>
      </c>
    </row>
    <row r="45" spans="1:4">
      <c r="A45" s="17">
        <f>IF(ISBLANK(Nomen.complète!S45),"-",Nomen.complète!S45)</f>
        <v>3104</v>
      </c>
      <c r="B45" s="18" t="str">
        <f>IF(ISBLANK(Nomen.complète!T45),"-",Nomen.complète!T45)</f>
        <v>Établissement particulier de la scolarité obligatoire : école enfantine + degré primaire</v>
      </c>
      <c r="C45" s="102">
        <f>IF(OR(ISBLANK(Nomen.complète!U45),Nomen.complète!U45="."),"-",Nomen.complète!U45)</f>
        <v>25</v>
      </c>
      <c r="D45" s="102">
        <f>IF(OR(ISBLANK(Nomen.complète!V45),Nomen.complète!V45="."),"-",Nomen.complète!V45)</f>
        <v>42</v>
      </c>
    </row>
    <row r="46" spans="1:4">
      <c r="A46" s="17">
        <f>IF(ISBLANK(Nomen.complète!S46),"-",Nomen.complète!S46)</f>
        <v>0</v>
      </c>
      <c r="B46" s="18" t="str">
        <f>IF(ISBLANK(Nomen.complète!T46),"-",Nomen.complète!T46)</f>
        <v>### Personnel de la pédagogie spécialisée ###</v>
      </c>
      <c r="C46" s="102">
        <f>IF(OR(ISBLANK(Nomen.complète!U46),Nomen.complète!U46="."),"-",Nomen.complète!U46)</f>
        <v>0</v>
      </c>
      <c r="D46" s="102">
        <f>IF(OR(ISBLANK(Nomen.complète!V46),Nomen.complète!V46="."),"-",Nomen.complète!V46)</f>
        <v>0</v>
      </c>
    </row>
    <row r="47" spans="1:4">
      <c r="A47" s="17">
        <f>IF(ISBLANK(Nomen.complète!S47),"-",Nomen.complète!S47)</f>
        <v>10190500</v>
      </c>
      <c r="B47" s="18" t="str">
        <f>IF(ISBLANK(Nomen.complète!T47),"-",Nomen.complète!T47)</f>
        <v>Pédagogie spécialisée: degré primaire (HarmoS 3-8)</v>
      </c>
      <c r="C47" s="102">
        <f>IF(OR(ISBLANK(Nomen.complète!U47),Nomen.complète!U47="."),"-",Nomen.complète!U47)</f>
        <v>24</v>
      </c>
      <c r="D47" s="102">
        <f>IF(OR(ISBLANK(Nomen.complète!V47),Nomen.complète!V47="."),"-",Nomen.complète!V47)</f>
        <v>42</v>
      </c>
    </row>
    <row r="48" spans="1:4">
      <c r="A48" s="17">
        <f>IF(ISBLANK(Nomen.complète!S48),"-",Nomen.complète!S48)</f>
        <v>10090500</v>
      </c>
      <c r="B48" s="18" t="str">
        <f>IF(ISBLANK(Nomen.complète!T48),"-",Nomen.complète!T48)</f>
        <v>Pédagogie spécialisée: degré préscolaire / école enfantine (HarmoS 1-2)</v>
      </c>
      <c r="C48" s="102">
        <f>IF(OR(ISBLANK(Nomen.complète!U48),Nomen.complète!U48="."),"-",Nomen.complète!U48)</f>
        <v>25</v>
      </c>
      <c r="D48" s="102">
        <f>IF(OR(ISBLANK(Nomen.complète!V48),Nomen.complète!V48="."),"-",Nomen.complète!V48)</f>
        <v>29</v>
      </c>
    </row>
    <row r="49" spans="1:4">
      <c r="A49" s="17">
        <f>IF(ISBLANK(Nomen.complète!S49),"-",Nomen.complète!S49)</f>
        <v>10290500</v>
      </c>
      <c r="B49" s="18" t="str">
        <f>IF(ISBLANK(Nomen.complète!T49),"-",Nomen.complète!T49)</f>
        <v>Pédagogie spécialisée: degré secondaire I (HarmoS 9-11)</v>
      </c>
      <c r="C49" s="102">
        <f>IF(OR(ISBLANK(Nomen.complète!U49),Nomen.complète!U49="."),"-",Nomen.complète!U49)</f>
        <v>21</v>
      </c>
      <c r="D49" s="102">
        <f>IF(OR(ISBLANK(Nomen.complète!V49),Nomen.complète!V49="."),"-",Nomen.complète!V49)</f>
        <v>42</v>
      </c>
    </row>
    <row r="50" spans="1:4">
      <c r="A50" s="17">
        <f>IF(ISBLANK(Nomen.complète!S50),"-",Nomen.complète!S50)</f>
        <v>10090000</v>
      </c>
      <c r="B50" s="18" t="str">
        <f>IF(ISBLANK(Nomen.complète!T50),"-",Nomen.complète!T50)</f>
        <v>Pédagogie spécialisée: tous les degrés (école obligatoire)</v>
      </c>
      <c r="C50" s="102">
        <f>IF(OR(ISBLANK(Nomen.complète!U50),Nomen.complète!U50="."),"-",Nomen.complète!U50)</f>
        <v>24</v>
      </c>
      <c r="D50" s="102">
        <f>IF(OR(ISBLANK(Nomen.complète!V50),Nomen.complète!V50="."),"-",Nomen.complète!V50)</f>
        <v>42</v>
      </c>
    </row>
    <row r="51" spans="1:4">
      <c r="A51" s="17" t="str">
        <f>IF(ISBLANK(Nomen.complète!S51),"-",Nomen.complète!S51)</f>
        <v>-</v>
      </c>
      <c r="B51" s="18" t="str">
        <f>IF(ISBLANK(Nomen.complète!T51),"-",Nomen.complète!T51)</f>
        <v>-</v>
      </c>
      <c r="C51" s="102" t="str">
        <f>IF(OR(ISBLANK(Nomen.complète!U51),Nomen.complète!U51="."),"-",Nomen.complète!U51)</f>
        <v>-</v>
      </c>
      <c r="D51" s="102" t="str">
        <f>IF(OR(ISBLANK(Nomen.complète!V51),Nomen.complète!V51="."),"-",Nomen.complète!V51)</f>
        <v>-</v>
      </c>
    </row>
    <row r="52" spans="1:4">
      <c r="A52" s="17" t="str">
        <f>IF(ISBLANK(Nomen.complète!S52),"-",Nomen.complète!S52)</f>
        <v>-</v>
      </c>
      <c r="B52" s="18" t="str">
        <f>IF(ISBLANK(Nomen.complète!T52),"-",Nomen.complète!T52)</f>
        <v>-</v>
      </c>
      <c r="C52" s="102" t="str">
        <f>IF(OR(ISBLANK(Nomen.complète!U52),Nomen.complète!U52="."),"-",Nomen.complète!U52)</f>
        <v>-</v>
      </c>
      <c r="D52" s="102" t="str">
        <f>IF(OR(ISBLANK(Nomen.complète!V52),Nomen.complète!V52="."),"-",Nomen.complète!V52)</f>
        <v>-</v>
      </c>
    </row>
    <row r="53" spans="1:4">
      <c r="A53" s="17" t="str">
        <f>IF(ISBLANK(Nomen.complète!S53),"-",Nomen.complète!S53)</f>
        <v>-</v>
      </c>
      <c r="B53" s="18" t="str">
        <f>IF(ISBLANK(Nomen.complète!T53),"-",Nomen.complète!T53)</f>
        <v>-</v>
      </c>
      <c r="C53" s="102" t="str">
        <f>IF(OR(ISBLANK(Nomen.complète!U53),Nomen.complète!U53="."),"-",Nomen.complète!U53)</f>
        <v>-</v>
      </c>
      <c r="D53" s="102" t="str">
        <f>IF(OR(ISBLANK(Nomen.complète!V53),Nomen.complète!V53="."),"-",Nomen.complète!V53)</f>
        <v>-</v>
      </c>
    </row>
    <row r="54" spans="1:4">
      <c r="A54" s="17" t="str">
        <f>IF(ISBLANK(Nomen.complète!S54),"-",Nomen.complète!S54)</f>
        <v>-</v>
      </c>
      <c r="B54" s="18" t="str">
        <f>IF(ISBLANK(Nomen.complète!T54),"-",Nomen.complète!T54)</f>
        <v>-</v>
      </c>
      <c r="C54" s="102" t="str">
        <f>IF(OR(ISBLANK(Nomen.complète!U54),Nomen.complète!U54="."),"-",Nomen.complète!U54)</f>
        <v>-</v>
      </c>
      <c r="D54" s="102" t="str">
        <f>IF(OR(ISBLANK(Nomen.complète!V54),Nomen.complète!V54="."),"-",Nomen.complète!V54)</f>
        <v>-</v>
      </c>
    </row>
    <row r="55" spans="1:4">
      <c r="A55" s="17" t="str">
        <f>IF(ISBLANK(Nomen.complète!S55),"-",Nomen.complète!S55)</f>
        <v>-</v>
      </c>
      <c r="B55" s="18" t="str">
        <f>IF(ISBLANK(Nomen.complète!T55),"-",Nomen.complète!T55)</f>
        <v>-</v>
      </c>
      <c r="C55" s="102" t="str">
        <f>IF(OR(ISBLANK(Nomen.complète!U55),Nomen.complète!U55="."),"-",Nomen.complète!U55)</f>
        <v>-</v>
      </c>
      <c r="D55" s="102" t="str">
        <f>IF(OR(ISBLANK(Nomen.complète!V55),Nomen.complète!V55="."),"-",Nomen.complète!V55)</f>
        <v>-</v>
      </c>
    </row>
    <row r="56" spans="1:4">
      <c r="A56" s="17" t="str">
        <f>IF(ISBLANK(Nomen.complète!S56),"-",Nomen.complète!S56)</f>
        <v>-</v>
      </c>
      <c r="B56" s="18" t="str">
        <f>IF(ISBLANK(Nomen.complète!T56),"-",Nomen.complète!T56)</f>
        <v>-</v>
      </c>
      <c r="C56" s="102" t="str">
        <f>IF(OR(ISBLANK(Nomen.complète!U56),Nomen.complète!U56="."),"-",Nomen.complète!U56)</f>
        <v>-</v>
      </c>
      <c r="D56" s="102" t="str">
        <f>IF(OR(ISBLANK(Nomen.complète!V56),Nomen.complète!V56="."),"-",Nomen.complète!V56)</f>
        <v>-</v>
      </c>
    </row>
    <row r="57" spans="1:4">
      <c r="A57" s="17" t="str">
        <f>IF(ISBLANK(Nomen.complète!S57),"-",Nomen.complète!S57)</f>
        <v>-</v>
      </c>
      <c r="B57" s="18" t="str">
        <f>IF(ISBLANK(Nomen.complète!T57),"-",Nomen.complète!T57)</f>
        <v>-</v>
      </c>
      <c r="C57" s="102" t="str">
        <f>IF(OR(ISBLANK(Nomen.complète!U57),Nomen.complète!U57="."),"-",Nomen.complète!U57)</f>
        <v>-</v>
      </c>
      <c r="D57" s="102" t="str">
        <f>IF(OR(ISBLANK(Nomen.complète!V57),Nomen.complète!V57="."),"-",Nomen.complète!V57)</f>
        <v>-</v>
      </c>
    </row>
    <row r="58" spans="1:4">
      <c r="A58" s="17" t="str">
        <f>IF(ISBLANK(Nomen.complète!S58),"-",Nomen.complète!S58)</f>
        <v>-</v>
      </c>
      <c r="B58" s="18" t="str">
        <f>IF(ISBLANK(Nomen.complète!T58),"-",Nomen.complète!T58)</f>
        <v>-</v>
      </c>
      <c r="C58" s="102" t="str">
        <f>IF(OR(ISBLANK(Nomen.complète!U58),Nomen.complète!U58="."),"-",Nomen.complète!U58)</f>
        <v>-</v>
      </c>
      <c r="D58" s="102" t="str">
        <f>IF(OR(ISBLANK(Nomen.complète!V58),Nomen.complète!V58="."),"-",Nomen.complète!V58)</f>
        <v>-</v>
      </c>
    </row>
    <row r="59" spans="1:4">
      <c r="A59" s="17" t="str">
        <f>IF(ISBLANK(Nomen.complète!S59),"-",Nomen.complète!S59)</f>
        <v>-</v>
      </c>
      <c r="B59" s="18" t="str">
        <f>IF(ISBLANK(Nomen.complète!T59),"-",Nomen.complète!T59)</f>
        <v>-</v>
      </c>
      <c r="C59" s="102" t="str">
        <f>IF(OR(ISBLANK(Nomen.complète!U59),Nomen.complète!U59="."),"-",Nomen.complète!U59)</f>
        <v>-</v>
      </c>
      <c r="D59" s="102" t="str">
        <f>IF(OR(ISBLANK(Nomen.complète!V59),Nomen.complète!V59="."),"-",Nomen.complète!V59)</f>
        <v>-</v>
      </c>
    </row>
    <row r="60" spans="1:4">
      <c r="A60" s="17" t="str">
        <f>IF(ISBLANK(Nomen.complète!S60),"-",Nomen.complète!S60)</f>
        <v>-</v>
      </c>
      <c r="B60" s="18" t="str">
        <f>IF(ISBLANK(Nomen.complète!T60),"-",Nomen.complète!T60)</f>
        <v>-</v>
      </c>
      <c r="C60" s="102" t="str">
        <f>IF(OR(ISBLANK(Nomen.complète!U60),Nomen.complète!U60="."),"-",Nomen.complète!U60)</f>
        <v>-</v>
      </c>
      <c r="D60" s="102" t="str">
        <f>IF(OR(ISBLANK(Nomen.complète!V60),Nomen.complète!V60="."),"-",Nomen.complète!V60)</f>
        <v>-</v>
      </c>
    </row>
    <row r="61" spans="1:4">
      <c r="A61" s="17" t="str">
        <f>IF(ISBLANK(Nomen.complète!S61),"-",Nomen.complète!S61)</f>
        <v>-</v>
      </c>
      <c r="B61" s="18" t="str">
        <f>IF(ISBLANK(Nomen.complète!T61),"-",Nomen.complète!T61)</f>
        <v>-</v>
      </c>
      <c r="C61" s="102" t="str">
        <f>IF(OR(ISBLANK(Nomen.complète!U61),Nomen.complète!U61="."),"-",Nomen.complète!U61)</f>
        <v>-</v>
      </c>
      <c r="D61" s="102" t="str">
        <f>IF(OR(ISBLANK(Nomen.complète!V61),Nomen.complète!V61="."),"-",Nomen.complète!V61)</f>
        <v>-</v>
      </c>
    </row>
    <row r="62" spans="1:4">
      <c r="A62" s="17" t="str">
        <f>IF(ISBLANK(Nomen.complète!S62),"-",Nomen.complète!S62)</f>
        <v>-</v>
      </c>
      <c r="B62" s="18" t="str">
        <f>IF(ISBLANK(Nomen.complète!T62),"-",Nomen.complète!T62)</f>
        <v>-</v>
      </c>
      <c r="C62" s="102" t="str">
        <f>IF(OR(ISBLANK(Nomen.complète!U62),Nomen.complète!U62="."),"-",Nomen.complète!U62)</f>
        <v>-</v>
      </c>
      <c r="D62" s="102" t="str">
        <f>IF(OR(ISBLANK(Nomen.complète!V62),Nomen.complète!V62="."),"-",Nomen.complète!V62)</f>
        <v>-</v>
      </c>
    </row>
    <row r="63" spans="1:4">
      <c r="A63" s="17" t="str">
        <f>IF(ISBLANK(Nomen.complète!S63),"-",Nomen.complète!S63)</f>
        <v>-</v>
      </c>
      <c r="B63" s="18" t="str">
        <f>IF(ISBLANK(Nomen.complète!T63),"-",Nomen.complète!T63)</f>
        <v>-</v>
      </c>
      <c r="C63" s="102" t="str">
        <f>IF(OR(ISBLANK(Nomen.complète!U63),Nomen.complète!U63="."),"-",Nomen.complète!U63)</f>
        <v>-</v>
      </c>
      <c r="D63" s="102" t="str">
        <f>IF(OR(ISBLANK(Nomen.complète!V63),Nomen.complète!V63="."),"-",Nomen.complète!V63)</f>
        <v>-</v>
      </c>
    </row>
    <row r="64" spans="1:4">
      <c r="A64" s="17" t="str">
        <f>IF(ISBLANK(Nomen.complète!S64),"-",Nomen.complète!S64)</f>
        <v>-</v>
      </c>
      <c r="B64" s="18" t="str">
        <f>IF(ISBLANK(Nomen.complète!T64),"-",Nomen.complète!T64)</f>
        <v>-</v>
      </c>
      <c r="C64" s="102" t="str">
        <f>IF(OR(ISBLANK(Nomen.complète!U64),Nomen.complète!U64="."),"-",Nomen.complète!U64)</f>
        <v>-</v>
      </c>
      <c r="D64" s="102" t="str">
        <f>IF(OR(ISBLANK(Nomen.complète!V64),Nomen.complète!V64="."),"-",Nomen.complète!V64)</f>
        <v>-</v>
      </c>
    </row>
    <row r="65" spans="1:4">
      <c r="A65" s="17" t="str">
        <f>IF(ISBLANK(Nomen.complète!S65),"-",Nomen.complète!S65)</f>
        <v>-</v>
      </c>
      <c r="B65" s="18" t="str">
        <f>IF(ISBLANK(Nomen.complète!T65),"-",Nomen.complète!T65)</f>
        <v>-</v>
      </c>
      <c r="C65" s="102" t="str">
        <f>IF(OR(ISBLANK(Nomen.complète!U65),Nomen.complète!U65="."),"-",Nomen.complète!U65)</f>
        <v>-</v>
      </c>
      <c r="D65" s="102" t="str">
        <f>IF(OR(ISBLANK(Nomen.complète!V65),Nomen.complète!V65="."),"-",Nomen.complète!V65)</f>
        <v>-</v>
      </c>
    </row>
    <row r="66" spans="1:4">
      <c r="A66" s="17" t="str">
        <f>IF(ISBLANK(Nomen.complète!S66),"-",Nomen.complète!S66)</f>
        <v>-</v>
      </c>
      <c r="B66" s="18" t="str">
        <f>IF(ISBLANK(Nomen.complète!T66),"-",Nomen.complète!T66)</f>
        <v>-</v>
      </c>
      <c r="C66" s="102" t="str">
        <f>IF(OR(ISBLANK(Nomen.complète!U66),Nomen.complète!U66="."),"-",Nomen.complète!U66)</f>
        <v>-</v>
      </c>
      <c r="D66" s="102" t="str">
        <f>IF(OR(ISBLANK(Nomen.complète!V66),Nomen.complète!V66="."),"-",Nomen.complète!V66)</f>
        <v>-</v>
      </c>
    </row>
    <row r="67" spans="1:4">
      <c r="A67" s="17" t="str">
        <f>IF(ISBLANK(Nomen.complète!S67),"-",Nomen.complète!S67)</f>
        <v>-</v>
      </c>
      <c r="B67" s="18" t="str">
        <f>IF(ISBLANK(Nomen.complète!T67),"-",Nomen.complète!T67)</f>
        <v>-</v>
      </c>
      <c r="C67" s="102" t="str">
        <f>IF(OR(ISBLANK(Nomen.complète!U67),Nomen.complète!U67="."),"-",Nomen.complète!U67)</f>
        <v>-</v>
      </c>
      <c r="D67" s="102" t="str">
        <f>IF(OR(ISBLANK(Nomen.complète!V67),Nomen.complète!V67="."),"-",Nomen.complète!V67)</f>
        <v>-</v>
      </c>
    </row>
    <row r="68" spans="1:4">
      <c r="A68" s="17" t="str">
        <f>IF(ISBLANK(Nomen.complète!S68),"-",Nomen.complète!S68)</f>
        <v>-</v>
      </c>
      <c r="B68" s="18" t="str">
        <f>IF(ISBLANK(Nomen.complète!T68),"-",Nomen.complète!T68)</f>
        <v>-</v>
      </c>
      <c r="C68" s="102" t="str">
        <f>IF(OR(ISBLANK(Nomen.complète!U68),Nomen.complète!U68="."),"-",Nomen.complète!U68)</f>
        <v>-</v>
      </c>
      <c r="D68" s="102" t="str">
        <f>IF(OR(ISBLANK(Nomen.complète!V68),Nomen.complète!V68="."),"-",Nomen.complète!V68)</f>
        <v>-</v>
      </c>
    </row>
    <row r="69" spans="1:4">
      <c r="A69" s="17" t="str">
        <f>IF(ISBLANK(Nomen.complète!S69),"-",Nomen.complète!S69)</f>
        <v>-</v>
      </c>
      <c r="B69" s="18" t="str">
        <f>IF(ISBLANK(Nomen.complète!T69),"-",Nomen.complète!T69)</f>
        <v>-</v>
      </c>
      <c r="C69" s="102" t="str">
        <f>IF(OR(ISBLANK(Nomen.complète!U69),Nomen.complète!U69="."),"-",Nomen.complète!U69)</f>
        <v>-</v>
      </c>
      <c r="D69" s="102" t="str">
        <f>IF(OR(ISBLANK(Nomen.complète!V69),Nomen.complète!V69="."),"-",Nomen.complète!V69)</f>
        <v>-</v>
      </c>
    </row>
    <row r="70" spans="1:4">
      <c r="A70" s="17" t="str">
        <f>IF(ISBLANK(Nomen.complète!S70),"-",Nomen.complète!S70)</f>
        <v>-</v>
      </c>
      <c r="B70" s="18" t="str">
        <f>IF(ISBLANK(Nomen.complète!T70),"-",Nomen.complète!T70)</f>
        <v>-</v>
      </c>
      <c r="C70" s="102" t="str">
        <f>IF(OR(ISBLANK(Nomen.complète!U70),Nomen.complète!U70="."),"-",Nomen.complète!U70)</f>
        <v>-</v>
      </c>
      <c r="D70" s="102" t="str">
        <f>IF(OR(ISBLANK(Nomen.complète!V70),Nomen.complète!V70="."),"-",Nomen.complète!V70)</f>
        <v>-</v>
      </c>
    </row>
    <row r="71" spans="1:4">
      <c r="A71" s="17" t="str">
        <f>IF(ISBLANK(Nomen.complète!S71),"-",Nomen.complète!S71)</f>
        <v>-</v>
      </c>
      <c r="B71" s="18" t="str">
        <f>IF(ISBLANK(Nomen.complète!T71),"-",Nomen.complète!T71)</f>
        <v>-</v>
      </c>
      <c r="C71" s="102" t="str">
        <f>IF(OR(ISBLANK(Nomen.complète!U71),Nomen.complète!U71="."),"-",Nomen.complète!U71)</f>
        <v>-</v>
      </c>
      <c r="D71" s="102" t="str">
        <f>IF(OR(ISBLANK(Nomen.complète!V71),Nomen.complète!V71="."),"-",Nomen.complète!V71)</f>
        <v>-</v>
      </c>
    </row>
    <row r="72" spans="1:4">
      <c r="A72" s="17" t="str">
        <f>IF(ISBLANK(Nomen.complète!S72),"-",Nomen.complète!S72)</f>
        <v>-</v>
      </c>
      <c r="B72" s="18" t="str">
        <f>IF(ISBLANK(Nomen.complète!T72),"-",Nomen.complète!T72)</f>
        <v>-</v>
      </c>
      <c r="C72" s="102" t="str">
        <f>IF(OR(ISBLANK(Nomen.complète!U72),Nomen.complète!U72="."),"-",Nomen.complète!U72)</f>
        <v>-</v>
      </c>
      <c r="D72" s="102" t="str">
        <f>IF(OR(ISBLANK(Nomen.complète!V72),Nomen.complète!V72="."),"-",Nomen.complète!V72)</f>
        <v>-</v>
      </c>
    </row>
    <row r="73" spans="1:4">
      <c r="A73" s="17" t="str">
        <f>IF(ISBLANK(Nomen.complète!S73),"-",Nomen.complète!S73)</f>
        <v>-</v>
      </c>
      <c r="B73" s="18" t="str">
        <f>IF(ISBLANK(Nomen.complète!T73),"-",Nomen.complète!T73)</f>
        <v>-</v>
      </c>
      <c r="C73" s="102" t="str">
        <f>IF(OR(ISBLANK(Nomen.complète!U73),Nomen.complète!U73="."),"-",Nomen.complète!U73)</f>
        <v>-</v>
      </c>
      <c r="D73" s="102" t="str">
        <f>IF(OR(ISBLANK(Nomen.complète!V73),Nomen.complète!V73="."),"-",Nomen.complète!V73)</f>
        <v>-</v>
      </c>
    </row>
    <row r="74" spans="1:4">
      <c r="A74" s="17" t="str">
        <f>IF(ISBLANK(Nomen.complète!S74),"-",Nomen.complète!S74)</f>
        <v>-</v>
      </c>
      <c r="B74" s="18" t="str">
        <f>IF(ISBLANK(Nomen.complète!T74),"-",Nomen.complète!T74)</f>
        <v>-</v>
      </c>
      <c r="C74" s="102" t="str">
        <f>IF(OR(ISBLANK(Nomen.complète!U74),Nomen.complète!U74="."),"-",Nomen.complète!U74)</f>
        <v>-</v>
      </c>
      <c r="D74" s="102" t="str">
        <f>IF(OR(ISBLANK(Nomen.complète!V74),Nomen.complète!V74="."),"-",Nomen.complète!V74)</f>
        <v>-</v>
      </c>
    </row>
    <row r="75" spans="1:4">
      <c r="A75" s="17" t="str">
        <f>IF(ISBLANK(Nomen.complète!S75),"-",Nomen.complète!S75)</f>
        <v>-</v>
      </c>
      <c r="B75" s="18" t="str">
        <f>IF(ISBLANK(Nomen.complète!T75),"-",Nomen.complète!T75)</f>
        <v>-</v>
      </c>
      <c r="C75" s="102" t="str">
        <f>IF(OR(ISBLANK(Nomen.complète!U75),Nomen.complète!U75="."),"-",Nomen.complète!U75)</f>
        <v>-</v>
      </c>
      <c r="D75" s="102" t="str">
        <f>IF(OR(ISBLANK(Nomen.complète!V75),Nomen.complète!V75="."),"-",Nomen.complète!V75)</f>
        <v>-</v>
      </c>
    </row>
    <row r="76" spans="1:4">
      <c r="A76" s="17" t="str">
        <f>IF(ISBLANK(Nomen.complète!S76),"-",Nomen.complète!S76)</f>
        <v>-</v>
      </c>
      <c r="B76" s="18" t="str">
        <f>IF(ISBLANK(Nomen.complète!T76),"-",Nomen.complète!T76)</f>
        <v>-</v>
      </c>
      <c r="C76" s="102" t="str">
        <f>IF(OR(ISBLANK(Nomen.complète!U76),Nomen.complète!U76="."),"-",Nomen.complète!U76)</f>
        <v>-</v>
      </c>
      <c r="D76" s="102" t="str">
        <f>IF(OR(ISBLANK(Nomen.complète!V76),Nomen.complète!V76="."),"-",Nomen.complète!V76)</f>
        <v>-</v>
      </c>
    </row>
    <row r="77" spans="1:4">
      <c r="A77" s="17" t="str">
        <f>IF(ISBLANK(Nomen.complète!S77),"-",Nomen.complète!S77)</f>
        <v>-</v>
      </c>
      <c r="B77" s="18" t="str">
        <f>IF(ISBLANK(Nomen.complète!T77),"-",Nomen.complète!T77)</f>
        <v>-</v>
      </c>
      <c r="C77" s="102" t="str">
        <f>IF(OR(ISBLANK(Nomen.complète!U77),Nomen.complète!U77="."),"-",Nomen.complète!U77)</f>
        <v>-</v>
      </c>
      <c r="D77" s="102" t="str">
        <f>IF(OR(ISBLANK(Nomen.complète!V77),Nomen.complète!V77="."),"-",Nomen.complète!V77)</f>
        <v>-</v>
      </c>
    </row>
    <row r="78" spans="1:4">
      <c r="A78" s="17" t="str">
        <f>IF(ISBLANK(Nomen.complète!S78),"-",Nomen.complète!S78)</f>
        <v>-</v>
      </c>
      <c r="B78" s="18" t="str">
        <f>IF(ISBLANK(Nomen.complète!T78),"-",Nomen.complète!T78)</f>
        <v>-</v>
      </c>
      <c r="C78" s="102" t="str">
        <f>IF(OR(ISBLANK(Nomen.complète!U78),Nomen.complète!U78="."),"-",Nomen.complète!U78)</f>
        <v>-</v>
      </c>
      <c r="D78" s="102" t="str">
        <f>IF(OR(ISBLANK(Nomen.complète!V78),Nomen.complète!V78="."),"-",Nomen.complète!V78)</f>
        <v>-</v>
      </c>
    </row>
    <row r="79" spans="1:4">
      <c r="A79" s="17" t="str">
        <f>IF(ISBLANK(Nomen.complète!S79),"-",Nomen.complète!S79)</f>
        <v>-</v>
      </c>
      <c r="B79" s="18" t="str">
        <f>IF(ISBLANK(Nomen.complète!T79),"-",Nomen.complète!T79)</f>
        <v>-</v>
      </c>
      <c r="C79" s="102" t="str">
        <f>IF(OR(ISBLANK(Nomen.complète!U79),Nomen.complète!U79="."),"-",Nomen.complète!U79)</f>
        <v>-</v>
      </c>
      <c r="D79" s="102" t="str">
        <f>IF(OR(ISBLANK(Nomen.complète!V79),Nomen.complète!V79="."),"-",Nomen.complète!V79)</f>
        <v>-</v>
      </c>
    </row>
    <row r="80" spans="1:4">
      <c r="A80" s="17" t="str">
        <f>IF(ISBLANK(Nomen.complète!S80),"-",Nomen.complète!S80)</f>
        <v>-</v>
      </c>
      <c r="B80" s="18" t="str">
        <f>IF(ISBLANK(Nomen.complète!T80),"-",Nomen.complète!T80)</f>
        <v>-</v>
      </c>
      <c r="C80" s="102" t="str">
        <f>IF(OR(ISBLANK(Nomen.complète!U80),Nomen.complète!U80="."),"-",Nomen.complète!U80)</f>
        <v>-</v>
      </c>
      <c r="D80" s="102" t="str">
        <f>IF(OR(ISBLANK(Nomen.complète!V80),Nomen.complète!V80="."),"-",Nomen.complète!V80)</f>
        <v>-</v>
      </c>
    </row>
    <row r="81" spans="1:4">
      <c r="A81" s="17" t="str">
        <f>IF(ISBLANK(Nomen.complète!S81),"-",Nomen.complète!S81)</f>
        <v>-</v>
      </c>
      <c r="B81" s="18" t="str">
        <f>IF(ISBLANK(Nomen.complète!T81),"-",Nomen.complète!T81)</f>
        <v>-</v>
      </c>
      <c r="C81" s="102" t="str">
        <f>IF(OR(ISBLANK(Nomen.complète!U81),Nomen.complète!U81="."),"-",Nomen.complète!U81)</f>
        <v>-</v>
      </c>
      <c r="D81" s="102" t="str">
        <f>IF(OR(ISBLANK(Nomen.complète!V81),Nomen.complète!V81="."),"-",Nomen.complète!V81)</f>
        <v>-</v>
      </c>
    </row>
    <row r="82" spans="1:4">
      <c r="A82" s="17" t="str">
        <f>IF(ISBLANK(Nomen.complète!S82),"-",Nomen.complète!S82)</f>
        <v>-</v>
      </c>
      <c r="B82" s="18" t="str">
        <f>IF(ISBLANK(Nomen.complète!T82),"-",Nomen.complète!T82)</f>
        <v>-</v>
      </c>
      <c r="C82" s="102" t="str">
        <f>IF(OR(ISBLANK(Nomen.complète!U82),Nomen.complète!U82="."),"-",Nomen.complète!U82)</f>
        <v>-</v>
      </c>
      <c r="D82" s="102" t="str">
        <f>IF(OR(ISBLANK(Nomen.complète!V82),Nomen.complète!V82="."),"-",Nomen.complète!V82)</f>
        <v>-</v>
      </c>
    </row>
    <row r="83" spans="1:4">
      <c r="A83" s="17" t="str">
        <f>IF(ISBLANK(Nomen.complète!S83),"-",Nomen.complète!S83)</f>
        <v>-</v>
      </c>
      <c r="B83" s="18" t="str">
        <f>IF(ISBLANK(Nomen.complète!T83),"-",Nomen.complète!T83)</f>
        <v>-</v>
      </c>
      <c r="C83" s="102" t="str">
        <f>IF(OR(ISBLANK(Nomen.complète!U83),Nomen.complète!U83="."),"-",Nomen.complète!U83)</f>
        <v>-</v>
      </c>
      <c r="D83" s="102" t="str">
        <f>IF(OR(ISBLANK(Nomen.complète!V83),Nomen.complète!V83="."),"-",Nomen.complète!V83)</f>
        <v>-</v>
      </c>
    </row>
    <row r="84" spans="1:4">
      <c r="A84" s="17" t="str">
        <f>IF(ISBLANK(Nomen.complète!S84),"-",Nomen.complète!S84)</f>
        <v>-</v>
      </c>
      <c r="B84" s="18" t="str">
        <f>IF(ISBLANK(Nomen.complète!T84),"-",Nomen.complète!T84)</f>
        <v>-</v>
      </c>
      <c r="C84" s="102" t="str">
        <f>IF(OR(ISBLANK(Nomen.complète!U84),Nomen.complète!U84="."),"-",Nomen.complète!U84)</f>
        <v>-</v>
      </c>
      <c r="D84" s="102" t="str">
        <f>IF(OR(ISBLANK(Nomen.complète!V84),Nomen.complète!V84="."),"-",Nomen.complète!V84)</f>
        <v>-</v>
      </c>
    </row>
    <row r="85" spans="1:4">
      <c r="A85" s="17" t="str">
        <f>IF(ISBLANK(Nomen.complète!S85),"-",Nomen.complète!S85)</f>
        <v>-</v>
      </c>
      <c r="B85" s="18" t="str">
        <f>IF(ISBLANK(Nomen.complète!T85),"-",Nomen.complète!T85)</f>
        <v>-</v>
      </c>
      <c r="C85" s="102" t="str">
        <f>IF(OR(ISBLANK(Nomen.complète!U85),Nomen.complète!U85="."),"-",Nomen.complète!U85)</f>
        <v>-</v>
      </c>
      <c r="D85" s="102" t="str">
        <f>IF(OR(ISBLANK(Nomen.complète!V85),Nomen.complète!V85="."),"-",Nomen.complète!V85)</f>
        <v>-</v>
      </c>
    </row>
    <row r="86" spans="1:4">
      <c r="A86" s="17" t="str">
        <f>IF(ISBLANK(Nomen.complète!S86),"-",Nomen.complète!S86)</f>
        <v>-</v>
      </c>
      <c r="B86" s="18" t="str">
        <f>IF(ISBLANK(Nomen.complète!T86),"-",Nomen.complète!T86)</f>
        <v>-</v>
      </c>
      <c r="C86" s="102" t="str">
        <f>IF(OR(ISBLANK(Nomen.complète!U86),Nomen.complète!U86="."),"-",Nomen.complète!U86)</f>
        <v>-</v>
      </c>
      <c r="D86" s="102" t="str">
        <f>IF(OR(ISBLANK(Nomen.complète!V86),Nomen.complète!V86="."),"-",Nomen.complète!V86)</f>
        <v>-</v>
      </c>
    </row>
    <row r="87" spans="1:4">
      <c r="A87" s="17" t="str">
        <f>IF(ISBLANK(Nomen.complète!S87),"-",Nomen.complète!S87)</f>
        <v>-</v>
      </c>
      <c r="B87" s="18" t="str">
        <f>IF(ISBLANK(Nomen.complète!T87),"-",Nomen.complète!T87)</f>
        <v>-</v>
      </c>
      <c r="C87" s="102" t="str">
        <f>IF(OR(ISBLANK(Nomen.complète!U87),Nomen.complète!U87="."),"-",Nomen.complète!U87)</f>
        <v>-</v>
      </c>
      <c r="D87" s="102" t="str">
        <f>IF(OR(ISBLANK(Nomen.complète!V87),Nomen.complète!V87="."),"-",Nomen.complète!V87)</f>
        <v>-</v>
      </c>
    </row>
    <row r="88" spans="1:4">
      <c r="A88" s="17" t="str">
        <f>IF(ISBLANK(Nomen.complète!S88),"-",Nomen.complète!S88)</f>
        <v>-</v>
      </c>
      <c r="B88" s="18" t="str">
        <f>IF(ISBLANK(Nomen.complète!T88),"-",Nomen.complète!T88)</f>
        <v>-</v>
      </c>
      <c r="C88" s="102" t="str">
        <f>IF(OR(ISBLANK(Nomen.complète!U88),Nomen.complète!U88="."),"-",Nomen.complète!U88)</f>
        <v>-</v>
      </c>
      <c r="D88" s="102" t="str">
        <f>IF(OR(ISBLANK(Nomen.complète!V88),Nomen.complète!V88="."),"-",Nomen.complète!V88)</f>
        <v>-</v>
      </c>
    </row>
    <row r="89" spans="1:4">
      <c r="A89" s="17" t="str">
        <f>IF(ISBLANK(Nomen.complète!S89),"-",Nomen.complète!S89)</f>
        <v>-</v>
      </c>
      <c r="B89" s="18" t="str">
        <f>IF(ISBLANK(Nomen.complète!T89),"-",Nomen.complète!T89)</f>
        <v>-</v>
      </c>
      <c r="C89" s="102" t="str">
        <f>IF(OR(ISBLANK(Nomen.complète!U89),Nomen.complète!U89="."),"-",Nomen.complète!U89)</f>
        <v>-</v>
      </c>
      <c r="D89" s="102" t="str">
        <f>IF(OR(ISBLANK(Nomen.complète!V89),Nomen.complète!V89="."),"-",Nomen.complète!V89)</f>
        <v>-</v>
      </c>
    </row>
    <row r="90" spans="1:4">
      <c r="A90" s="17" t="str">
        <f>IF(ISBLANK(Nomen.complète!S90),"-",Nomen.complète!S90)</f>
        <v>-</v>
      </c>
      <c r="B90" s="18" t="str">
        <f>IF(ISBLANK(Nomen.complète!T90),"-",Nomen.complète!T90)</f>
        <v>-</v>
      </c>
      <c r="C90" s="102" t="str">
        <f>IF(OR(ISBLANK(Nomen.complète!U90),Nomen.complète!U90="."),"-",Nomen.complète!U90)</f>
        <v>-</v>
      </c>
      <c r="D90" s="102" t="str">
        <f>IF(OR(ISBLANK(Nomen.complète!V90),Nomen.complète!V90="."),"-",Nomen.complète!V90)</f>
        <v>-</v>
      </c>
    </row>
    <row r="91" spans="1:4">
      <c r="A91" s="17" t="str">
        <f>IF(ISBLANK(Nomen.complète!S91),"-",Nomen.complète!S91)</f>
        <v>-</v>
      </c>
      <c r="B91" s="18" t="str">
        <f>IF(ISBLANK(Nomen.complète!T91),"-",Nomen.complète!T91)</f>
        <v>-</v>
      </c>
      <c r="C91" s="102" t="str">
        <f>IF(OR(ISBLANK(Nomen.complète!U91),Nomen.complète!U91="."),"-",Nomen.complète!U91)</f>
        <v>-</v>
      </c>
      <c r="D91" s="102" t="str">
        <f>IF(OR(ISBLANK(Nomen.complète!V91),Nomen.complète!V91="."),"-",Nomen.complète!V91)</f>
        <v>-</v>
      </c>
    </row>
    <row r="92" spans="1:4">
      <c r="A92" s="17" t="str">
        <f>IF(ISBLANK(Nomen.complète!S92),"-",Nomen.complète!S92)</f>
        <v>-</v>
      </c>
      <c r="B92" s="18" t="str">
        <f>IF(ISBLANK(Nomen.complète!T92),"-",Nomen.complète!T92)</f>
        <v>-</v>
      </c>
      <c r="C92" s="102" t="str">
        <f>IF(OR(ISBLANK(Nomen.complète!U92),Nomen.complète!U92="."),"-",Nomen.complète!U92)</f>
        <v>-</v>
      </c>
      <c r="D92" s="102" t="str">
        <f>IF(OR(ISBLANK(Nomen.complète!V92),Nomen.complète!V92="."),"-",Nomen.complète!V92)</f>
        <v>-</v>
      </c>
    </row>
    <row r="93" spans="1:4">
      <c r="A93" s="17" t="str">
        <f>IF(ISBLANK(Nomen.complète!S93),"-",Nomen.complète!S93)</f>
        <v>-</v>
      </c>
      <c r="B93" s="18" t="str">
        <f>IF(ISBLANK(Nomen.complète!T93),"-",Nomen.complète!T93)</f>
        <v>-</v>
      </c>
      <c r="C93" s="102" t="str">
        <f>IF(OR(ISBLANK(Nomen.complète!U93),Nomen.complète!U93="."),"-",Nomen.complète!U93)</f>
        <v>-</v>
      </c>
      <c r="D93" s="102" t="str">
        <f>IF(OR(ISBLANK(Nomen.complète!V93),Nomen.complète!V93="."),"-",Nomen.complète!V93)</f>
        <v>-</v>
      </c>
    </row>
    <row r="94" spans="1:4">
      <c r="A94" s="17" t="str">
        <f>IF(ISBLANK(Nomen.complète!S94),"-",Nomen.complète!S94)</f>
        <v>-</v>
      </c>
      <c r="B94" s="18" t="str">
        <f>IF(ISBLANK(Nomen.complète!T94),"-",Nomen.complète!T94)</f>
        <v>-</v>
      </c>
      <c r="C94" s="102" t="str">
        <f>IF(OR(ISBLANK(Nomen.complète!U94),Nomen.complète!U94="."),"-",Nomen.complète!U94)</f>
        <v>-</v>
      </c>
      <c r="D94" s="102" t="str">
        <f>IF(OR(ISBLANK(Nomen.complète!V94),Nomen.complète!V94="."),"-",Nomen.complète!V94)</f>
        <v>-</v>
      </c>
    </row>
    <row r="95" spans="1:4">
      <c r="A95" s="17" t="str">
        <f>IF(ISBLANK(Nomen.complète!S95),"-",Nomen.complète!S95)</f>
        <v>-</v>
      </c>
      <c r="B95" s="18" t="str">
        <f>IF(ISBLANK(Nomen.complète!T95),"-",Nomen.complète!T95)</f>
        <v>-</v>
      </c>
      <c r="C95" s="102" t="str">
        <f>IF(OR(ISBLANK(Nomen.complète!U95),Nomen.complète!U95="."),"-",Nomen.complète!U95)</f>
        <v>-</v>
      </c>
      <c r="D95" s="102" t="str">
        <f>IF(OR(ISBLANK(Nomen.complète!V95),Nomen.complète!V95="."),"-",Nomen.complète!V95)</f>
        <v>-</v>
      </c>
    </row>
    <row r="96" spans="1:4">
      <c r="A96" s="17" t="str">
        <f>IF(ISBLANK(Nomen.complète!S96),"-",Nomen.complète!S96)</f>
        <v>-</v>
      </c>
      <c r="B96" s="18" t="str">
        <f>IF(ISBLANK(Nomen.complète!T96),"-",Nomen.complète!T96)</f>
        <v>-</v>
      </c>
      <c r="C96" s="102" t="str">
        <f>IF(OR(ISBLANK(Nomen.complète!U96),Nomen.complète!U96="."),"-",Nomen.complète!U96)</f>
        <v>-</v>
      </c>
      <c r="D96" s="102" t="str">
        <f>IF(OR(ISBLANK(Nomen.complète!V96),Nomen.complète!V96="."),"-",Nomen.complète!V96)</f>
        <v>-</v>
      </c>
    </row>
    <row r="97" spans="1:4">
      <c r="A97" s="17" t="str">
        <f>IF(ISBLANK(Nomen.complète!S97),"-",Nomen.complète!S97)</f>
        <v>-</v>
      </c>
      <c r="B97" s="18" t="str">
        <f>IF(ISBLANK(Nomen.complète!T97),"-",Nomen.complète!T97)</f>
        <v>-</v>
      </c>
      <c r="C97" s="102" t="str">
        <f>IF(OR(ISBLANK(Nomen.complète!U97),Nomen.complète!U97="."),"-",Nomen.complète!U97)</f>
        <v>-</v>
      </c>
      <c r="D97" s="102" t="str">
        <f>IF(OR(ISBLANK(Nomen.complète!V97),Nomen.complète!V97="."),"-",Nomen.complète!V97)</f>
        <v>-</v>
      </c>
    </row>
    <row r="98" spans="1:4">
      <c r="A98" s="17" t="str">
        <f>IF(ISBLANK(Nomen.complète!S98),"-",Nomen.complète!S98)</f>
        <v>-</v>
      </c>
      <c r="B98" s="18" t="str">
        <f>IF(ISBLANK(Nomen.complète!T98),"-",Nomen.complète!T98)</f>
        <v>-</v>
      </c>
      <c r="C98" s="102" t="str">
        <f>IF(OR(ISBLANK(Nomen.complète!U98),Nomen.complète!U98="."),"-",Nomen.complète!U98)</f>
        <v>-</v>
      </c>
      <c r="D98" s="102" t="str">
        <f>IF(OR(ISBLANK(Nomen.complète!V98),Nomen.complète!V98="."),"-",Nomen.complète!V98)</f>
        <v>-</v>
      </c>
    </row>
    <row r="99" spans="1:4">
      <c r="A99" s="17" t="str">
        <f>IF(ISBLANK(Nomen.complète!S99),"-",Nomen.complète!S99)</f>
        <v>-</v>
      </c>
      <c r="B99" s="18" t="str">
        <f>IF(ISBLANK(Nomen.complète!T99),"-",Nomen.complète!T99)</f>
        <v>-</v>
      </c>
      <c r="C99" s="102" t="str">
        <f>IF(OR(ISBLANK(Nomen.complète!U99),Nomen.complète!U99="."),"-",Nomen.complète!U99)</f>
        <v>-</v>
      </c>
      <c r="D99" s="102" t="str">
        <f>IF(OR(ISBLANK(Nomen.complète!V99),Nomen.complète!V99="."),"-",Nomen.complète!V99)</f>
        <v>-</v>
      </c>
    </row>
    <row r="100" spans="1:4">
      <c r="A100" s="17" t="str">
        <f>IF(ISBLANK(Nomen.complète!S100),"-",Nomen.complète!S100)</f>
        <v>-</v>
      </c>
      <c r="B100" s="18" t="str">
        <f>IF(ISBLANK(Nomen.complète!T100),"-",Nomen.complète!T100)</f>
        <v>-</v>
      </c>
      <c r="C100" s="102" t="str">
        <f>IF(OR(ISBLANK(Nomen.complète!U100),Nomen.complète!U100="."),"-",Nomen.complète!U100)</f>
        <v>-</v>
      </c>
      <c r="D100" s="102" t="str">
        <f>IF(OR(ISBLANK(Nomen.complète!V100),Nomen.complète!V100="."),"-",Nomen.complète!V100)</f>
        <v>-</v>
      </c>
    </row>
    <row r="101" spans="1:4">
      <c r="A101" s="17" t="str">
        <f>IF(ISBLANK(Nomen.complète!S101),"-",Nomen.complète!S101)</f>
        <v>-</v>
      </c>
      <c r="B101" s="18" t="str">
        <f>IF(ISBLANK(Nomen.complète!T101),"-",Nomen.complète!T101)</f>
        <v>-</v>
      </c>
      <c r="C101" s="102" t="str">
        <f>IF(OR(ISBLANK(Nomen.complète!U101),Nomen.complète!U101="."),"-",Nomen.complète!U101)</f>
        <v>-</v>
      </c>
      <c r="D101" s="102" t="str">
        <f>IF(OR(ISBLANK(Nomen.complète!V101),Nomen.complète!V101="."),"-",Nomen.complète!V101)</f>
        <v>-</v>
      </c>
    </row>
    <row r="102" spans="1:4">
      <c r="A102" s="17" t="str">
        <f>IF(ISBLANK(Nomen.complète!S102),"-",Nomen.complète!S102)</f>
        <v>-</v>
      </c>
      <c r="B102" s="18" t="str">
        <f>IF(ISBLANK(Nomen.complète!T102),"-",Nomen.complète!T102)</f>
        <v>-</v>
      </c>
      <c r="C102" s="102" t="str">
        <f>IF(OR(ISBLANK(Nomen.complète!U102),Nomen.complète!U102="."),"-",Nomen.complète!U102)</f>
        <v>-</v>
      </c>
      <c r="D102" s="102" t="str">
        <f>IF(OR(ISBLANK(Nomen.complète!V102),Nomen.complète!V102="."),"-",Nomen.complète!V102)</f>
        <v>-</v>
      </c>
    </row>
    <row r="103" spans="1:4">
      <c r="A103" s="17" t="str">
        <f>IF(ISBLANK(Nomen.complète!S103),"-",Nomen.complète!S103)</f>
        <v>-</v>
      </c>
      <c r="B103" s="18" t="str">
        <f>IF(ISBLANK(Nomen.complète!T103),"-",Nomen.complète!T103)</f>
        <v>-</v>
      </c>
      <c r="C103" s="102" t="str">
        <f>IF(OR(ISBLANK(Nomen.complète!U103),Nomen.complète!U103="."),"-",Nomen.complète!U103)</f>
        <v>-</v>
      </c>
      <c r="D103" s="102" t="str">
        <f>IF(OR(ISBLANK(Nomen.complète!V103),Nomen.complète!V103="."),"-",Nomen.complète!V103)</f>
        <v>-</v>
      </c>
    </row>
    <row r="104" spans="1:4">
      <c r="A104" s="17" t="str">
        <f>IF(ISBLANK(Nomen.complète!S104),"-",Nomen.complète!S104)</f>
        <v>-</v>
      </c>
      <c r="B104" s="18" t="str">
        <f>IF(ISBLANK(Nomen.complète!T104),"-",Nomen.complète!T104)</f>
        <v>-</v>
      </c>
      <c r="C104" s="102" t="str">
        <f>IF(OR(ISBLANK(Nomen.complète!U104),Nomen.complète!U104="."),"-",Nomen.complète!U104)</f>
        <v>-</v>
      </c>
      <c r="D104" s="102" t="str">
        <f>IF(OR(ISBLANK(Nomen.complète!V104),Nomen.complète!V104="."),"-",Nomen.complète!V104)</f>
        <v>-</v>
      </c>
    </row>
    <row r="105" spans="1:4">
      <c r="A105" s="17" t="str">
        <f>IF(ISBLANK(Nomen.complète!S105),"-",Nomen.complète!S105)</f>
        <v>-</v>
      </c>
      <c r="B105" s="18" t="str">
        <f>IF(ISBLANK(Nomen.complète!T105),"-",Nomen.complète!T105)</f>
        <v>-</v>
      </c>
      <c r="C105" s="102" t="str">
        <f>IF(OR(ISBLANK(Nomen.complète!U105),Nomen.complète!U105="."),"-",Nomen.complète!U105)</f>
        <v>-</v>
      </c>
      <c r="D105" s="102" t="str">
        <f>IF(OR(ISBLANK(Nomen.complète!V105),Nomen.complète!V105="."),"-",Nomen.complète!V105)</f>
        <v>-</v>
      </c>
    </row>
    <row r="106" spans="1:4">
      <c r="A106" s="17" t="str">
        <f>IF(ISBLANK(Nomen.complète!S106),"-",Nomen.complète!S106)</f>
        <v>-</v>
      </c>
      <c r="B106" s="18" t="str">
        <f>IF(ISBLANK(Nomen.complète!T106),"-",Nomen.complète!T106)</f>
        <v>-</v>
      </c>
      <c r="C106" s="102" t="str">
        <f>IF(OR(ISBLANK(Nomen.complète!U106),Nomen.complète!U106="."),"-",Nomen.complète!U106)</f>
        <v>-</v>
      </c>
      <c r="D106" s="102" t="str">
        <f>IF(OR(ISBLANK(Nomen.complète!V106),Nomen.complète!V106="."),"-",Nomen.complète!V106)</f>
        <v>-</v>
      </c>
    </row>
    <row r="107" spans="1:4">
      <c r="A107" s="17" t="str">
        <f>IF(ISBLANK(Nomen.complète!S107),"-",Nomen.complète!S107)</f>
        <v>-</v>
      </c>
      <c r="B107" s="18" t="str">
        <f>IF(ISBLANK(Nomen.complète!T107),"-",Nomen.complète!T107)</f>
        <v>-</v>
      </c>
      <c r="C107" s="102" t="str">
        <f>IF(OR(ISBLANK(Nomen.complète!U107),Nomen.complète!U107="."),"-",Nomen.complète!U107)</f>
        <v>-</v>
      </c>
      <c r="D107" s="102" t="str">
        <f>IF(OR(ISBLANK(Nomen.complète!V107),Nomen.complète!V107="."),"-",Nomen.complète!V107)</f>
        <v>-</v>
      </c>
    </row>
    <row r="108" spans="1:4">
      <c r="A108" s="17" t="str">
        <f>IF(ISBLANK(Nomen.complète!S108),"-",Nomen.complète!S108)</f>
        <v>-</v>
      </c>
      <c r="B108" s="18" t="str">
        <f>IF(ISBLANK(Nomen.complète!T108),"-",Nomen.complète!T108)</f>
        <v>-</v>
      </c>
      <c r="C108" s="102" t="str">
        <f>IF(OR(ISBLANK(Nomen.complète!U108),Nomen.complète!U108="."),"-",Nomen.complète!U108)</f>
        <v>-</v>
      </c>
      <c r="D108" s="102" t="str">
        <f>IF(OR(ISBLANK(Nomen.complète!V108),Nomen.complète!V108="."),"-",Nomen.complète!V108)</f>
        <v>-</v>
      </c>
    </row>
    <row r="109" spans="1:4">
      <c r="A109" s="17" t="str">
        <f>IF(ISBLANK(Nomen.complète!S109),"-",Nomen.complète!S109)</f>
        <v>-</v>
      </c>
      <c r="B109" s="18" t="str">
        <f>IF(ISBLANK(Nomen.complète!T109),"-",Nomen.complète!T109)</f>
        <v>-</v>
      </c>
      <c r="C109" s="102" t="str">
        <f>IF(OR(ISBLANK(Nomen.complète!U109),Nomen.complète!U109="."),"-",Nomen.complète!U109)</f>
        <v>-</v>
      </c>
      <c r="D109" s="102" t="str">
        <f>IF(OR(ISBLANK(Nomen.complète!V109),Nomen.complète!V109="."),"-",Nomen.complète!V109)</f>
        <v>-</v>
      </c>
    </row>
    <row r="110" spans="1:4">
      <c r="A110" s="17" t="str">
        <f>IF(ISBLANK(Nomen.complète!S110),"-",Nomen.complète!S110)</f>
        <v>-</v>
      </c>
      <c r="B110" s="18" t="str">
        <f>IF(ISBLANK(Nomen.complète!T110),"-",Nomen.complète!T110)</f>
        <v>-</v>
      </c>
      <c r="C110" s="102" t="str">
        <f>IF(OR(ISBLANK(Nomen.complète!U110),Nomen.complète!U110="."),"-",Nomen.complète!U110)</f>
        <v>-</v>
      </c>
      <c r="D110" s="102" t="str">
        <f>IF(OR(ISBLANK(Nomen.complète!V110),Nomen.complète!V110="."),"-",Nomen.complète!V110)</f>
        <v>-</v>
      </c>
    </row>
    <row r="111" spans="1:4">
      <c r="A111" s="17" t="str">
        <f>IF(ISBLANK(Nomen.complète!S111),"-",Nomen.complète!S111)</f>
        <v>-</v>
      </c>
      <c r="B111" s="18" t="str">
        <f>IF(ISBLANK(Nomen.complète!T111),"-",Nomen.complète!T111)</f>
        <v>-</v>
      </c>
      <c r="C111" s="102" t="str">
        <f>IF(OR(ISBLANK(Nomen.complète!U111),Nomen.complète!U111="."),"-",Nomen.complète!U111)</f>
        <v>-</v>
      </c>
      <c r="D111" s="102" t="str">
        <f>IF(OR(ISBLANK(Nomen.complète!V111),Nomen.complète!V111="."),"-",Nomen.complète!V111)</f>
        <v>-</v>
      </c>
    </row>
    <row r="112" spans="1:4">
      <c r="A112" s="17" t="str">
        <f>IF(ISBLANK(Nomen.complète!S112),"-",Nomen.complète!S112)</f>
        <v>-</v>
      </c>
      <c r="B112" s="18" t="str">
        <f>IF(ISBLANK(Nomen.complète!T112),"-",Nomen.complète!T112)</f>
        <v>-</v>
      </c>
      <c r="C112" s="102" t="str">
        <f>IF(OR(ISBLANK(Nomen.complète!U112),Nomen.complète!U112="."),"-",Nomen.complète!U112)</f>
        <v>-</v>
      </c>
      <c r="D112" s="102" t="str">
        <f>IF(OR(ISBLANK(Nomen.complète!V112),Nomen.complète!V112="."),"-",Nomen.complète!V112)</f>
        <v>-</v>
      </c>
    </row>
    <row r="113" spans="1:4">
      <c r="A113" s="17" t="str">
        <f>IF(ISBLANK(Nomen.complète!S113),"-",Nomen.complète!S113)</f>
        <v>-</v>
      </c>
      <c r="B113" s="18" t="str">
        <f>IF(ISBLANK(Nomen.complète!T113),"-",Nomen.complète!T113)</f>
        <v>-</v>
      </c>
      <c r="C113" s="102" t="str">
        <f>IF(OR(ISBLANK(Nomen.complète!U113),Nomen.complète!U113="."),"-",Nomen.complète!U113)</f>
        <v>-</v>
      </c>
      <c r="D113" s="102" t="str">
        <f>IF(OR(ISBLANK(Nomen.complète!V113),Nomen.complète!V113="."),"-",Nomen.complète!V113)</f>
        <v>-</v>
      </c>
    </row>
    <row r="114" spans="1:4">
      <c r="A114" s="17" t="str">
        <f>IF(ISBLANK(Nomen.complète!S114),"-",Nomen.complète!S114)</f>
        <v>-</v>
      </c>
      <c r="B114" s="18" t="str">
        <f>IF(ISBLANK(Nomen.complète!T114),"-",Nomen.complète!T114)</f>
        <v>-</v>
      </c>
      <c r="C114" s="102" t="str">
        <f>IF(OR(ISBLANK(Nomen.complète!U114),Nomen.complète!U114="."),"-",Nomen.complète!U114)</f>
        <v>-</v>
      </c>
      <c r="D114" s="102" t="str">
        <f>IF(OR(ISBLANK(Nomen.complète!V114),Nomen.complète!V114="."),"-",Nomen.complète!V114)</f>
        <v>-</v>
      </c>
    </row>
    <row r="115" spans="1:4">
      <c r="A115" s="17" t="str">
        <f>IF(ISBLANK(Nomen.complète!S115),"-",Nomen.complète!S115)</f>
        <v>-</v>
      </c>
      <c r="B115" s="18" t="str">
        <f>IF(ISBLANK(Nomen.complète!T115),"-",Nomen.complète!T115)</f>
        <v>-</v>
      </c>
      <c r="C115" s="102" t="str">
        <f>IF(OR(ISBLANK(Nomen.complète!U115),Nomen.complète!U115="."),"-",Nomen.complète!U115)</f>
        <v>-</v>
      </c>
      <c r="D115" s="102" t="str">
        <f>IF(OR(ISBLANK(Nomen.complète!V115),Nomen.complète!V115="."),"-",Nomen.complète!V115)</f>
        <v>-</v>
      </c>
    </row>
    <row r="116" spans="1:4">
      <c r="A116" s="17" t="str">
        <f>IF(ISBLANK(Nomen.complète!S116),"-",Nomen.complète!S116)</f>
        <v>-</v>
      </c>
      <c r="B116" s="18" t="str">
        <f>IF(ISBLANK(Nomen.complète!T116),"-",Nomen.complète!T116)</f>
        <v>-</v>
      </c>
      <c r="C116" s="102" t="str">
        <f>IF(OR(ISBLANK(Nomen.complète!U116),Nomen.complète!U116="."),"-",Nomen.complète!U116)</f>
        <v>-</v>
      </c>
      <c r="D116" s="102" t="str">
        <f>IF(OR(ISBLANK(Nomen.complète!V116),Nomen.complète!V116="."),"-",Nomen.complète!V116)</f>
        <v>-</v>
      </c>
    </row>
    <row r="117" spans="1:4">
      <c r="A117" s="17" t="str">
        <f>IF(ISBLANK(Nomen.complète!S117),"-",Nomen.complète!S117)</f>
        <v>-</v>
      </c>
      <c r="B117" s="18" t="str">
        <f>IF(ISBLANK(Nomen.complète!T117),"-",Nomen.complète!T117)</f>
        <v>-</v>
      </c>
      <c r="C117" s="102" t="str">
        <f>IF(OR(ISBLANK(Nomen.complète!U117),Nomen.complète!U117="."),"-",Nomen.complète!U117)</f>
        <v>-</v>
      </c>
      <c r="D117" s="102" t="str">
        <f>IF(OR(ISBLANK(Nomen.complète!V117),Nomen.complète!V117="."),"-",Nomen.complète!V117)</f>
        <v>-</v>
      </c>
    </row>
    <row r="118" spans="1:4">
      <c r="A118" s="17" t="str">
        <f>IF(ISBLANK(Nomen.complète!S118),"-",Nomen.complète!S118)</f>
        <v>-</v>
      </c>
      <c r="B118" s="18" t="str">
        <f>IF(ISBLANK(Nomen.complète!T118),"-",Nomen.complète!T118)</f>
        <v>-</v>
      </c>
      <c r="C118" s="102" t="str">
        <f>IF(OR(ISBLANK(Nomen.complète!U118),Nomen.complète!U118="."),"-",Nomen.complète!U118)</f>
        <v>-</v>
      </c>
      <c r="D118" s="102" t="str">
        <f>IF(OR(ISBLANK(Nomen.complète!V118),Nomen.complète!V118="."),"-",Nomen.complète!V118)</f>
        <v>-</v>
      </c>
    </row>
    <row r="119" spans="1:4">
      <c r="A119" s="17" t="str">
        <f>IF(ISBLANK(Nomen.complète!S119),"-",Nomen.complète!S119)</f>
        <v>-</v>
      </c>
      <c r="B119" s="18" t="str">
        <f>IF(ISBLANK(Nomen.complète!T119),"-",Nomen.complète!T119)</f>
        <v>-</v>
      </c>
      <c r="C119" s="102" t="str">
        <f>IF(OR(ISBLANK(Nomen.complète!U119),Nomen.complète!U119="."),"-",Nomen.complète!U119)</f>
        <v>-</v>
      </c>
      <c r="D119" s="102" t="str">
        <f>IF(OR(ISBLANK(Nomen.complète!V119),Nomen.complète!V119="."),"-",Nomen.complète!V119)</f>
        <v>-</v>
      </c>
    </row>
    <row r="120" spans="1:4">
      <c r="A120" s="17" t="str">
        <f>IF(ISBLANK(Nomen.complète!S120),"-",Nomen.complète!S120)</f>
        <v>-</v>
      </c>
      <c r="B120" s="18" t="str">
        <f>IF(ISBLANK(Nomen.complète!T120),"-",Nomen.complète!T120)</f>
        <v>-</v>
      </c>
      <c r="C120" s="102" t="str">
        <f>IF(OR(ISBLANK(Nomen.complète!U120),Nomen.complète!U120="."),"-",Nomen.complète!U120)</f>
        <v>-</v>
      </c>
      <c r="D120" s="102" t="str">
        <f>IF(OR(ISBLANK(Nomen.complète!V120),Nomen.complète!V120="."),"-",Nomen.complète!V120)</f>
        <v>-</v>
      </c>
    </row>
    <row r="121" spans="1:4">
      <c r="A121" s="17" t="str">
        <f>IF(ISBLANK(Nomen.complète!S121),"-",Nomen.complète!S121)</f>
        <v>-</v>
      </c>
      <c r="B121" s="18" t="str">
        <f>IF(ISBLANK(Nomen.complète!T121),"-",Nomen.complète!T121)</f>
        <v>-</v>
      </c>
      <c r="C121" s="102" t="str">
        <f>IF(OR(ISBLANK(Nomen.complète!U121),Nomen.complète!U121="."),"-",Nomen.complète!U121)</f>
        <v>-</v>
      </c>
      <c r="D121" s="102" t="str">
        <f>IF(OR(ISBLANK(Nomen.complète!V121),Nomen.complète!V121="."),"-",Nomen.complète!V121)</f>
        <v>-</v>
      </c>
    </row>
    <row r="122" spans="1:4">
      <c r="A122" s="17" t="str">
        <f>IF(ISBLANK(Nomen.complète!S122),"-",Nomen.complète!S122)</f>
        <v>-</v>
      </c>
      <c r="B122" s="18" t="str">
        <f>IF(ISBLANK(Nomen.complète!T122),"-",Nomen.complète!T122)</f>
        <v>-</v>
      </c>
      <c r="C122" s="102" t="str">
        <f>IF(OR(ISBLANK(Nomen.complète!U122),Nomen.complète!U122="."),"-",Nomen.complète!U122)</f>
        <v>-</v>
      </c>
      <c r="D122" s="102" t="str">
        <f>IF(OR(ISBLANK(Nomen.complète!V122),Nomen.complète!V122="."),"-",Nomen.complète!V122)</f>
        <v>-</v>
      </c>
    </row>
    <row r="123" spans="1:4">
      <c r="A123" s="17" t="str">
        <f>IF(ISBLANK(Nomen.complète!S123),"-",Nomen.complète!S123)</f>
        <v>-</v>
      </c>
      <c r="B123" s="18" t="str">
        <f>IF(ISBLANK(Nomen.complète!T123),"-",Nomen.complète!T123)</f>
        <v>-</v>
      </c>
      <c r="C123" s="102" t="str">
        <f>IF(OR(ISBLANK(Nomen.complète!U123),Nomen.complète!U123="."),"-",Nomen.complète!U123)</f>
        <v>-</v>
      </c>
      <c r="D123" s="102" t="str">
        <f>IF(OR(ISBLANK(Nomen.complète!V123),Nomen.complète!V123="."),"-",Nomen.complète!V123)</f>
        <v>-</v>
      </c>
    </row>
    <row r="124" spans="1:4">
      <c r="A124" s="17" t="str">
        <f>IF(ISBLANK(Nomen.complète!S124),"-",Nomen.complète!S124)</f>
        <v>-</v>
      </c>
      <c r="B124" s="18" t="str">
        <f>IF(ISBLANK(Nomen.complète!T124),"-",Nomen.complète!T124)</f>
        <v>-</v>
      </c>
      <c r="C124" s="102" t="str">
        <f>IF(OR(ISBLANK(Nomen.complète!U124),Nomen.complète!U124="."),"-",Nomen.complète!U124)</f>
        <v>-</v>
      </c>
      <c r="D124" s="102" t="str">
        <f>IF(OR(ISBLANK(Nomen.complète!V124),Nomen.complète!V124="."),"-",Nomen.complète!V124)</f>
        <v>-</v>
      </c>
    </row>
    <row r="125" spans="1:4">
      <c r="A125" s="17" t="str">
        <f>IF(ISBLANK(Nomen.complète!S125),"-",Nomen.complète!S125)</f>
        <v>-</v>
      </c>
      <c r="B125" s="18" t="str">
        <f>IF(ISBLANK(Nomen.complète!T125),"-",Nomen.complète!T125)</f>
        <v>-</v>
      </c>
      <c r="C125" s="102" t="str">
        <f>IF(OR(ISBLANK(Nomen.complète!U125),Nomen.complète!U125="."),"-",Nomen.complète!U125)</f>
        <v>-</v>
      </c>
      <c r="D125" s="102" t="str">
        <f>IF(OR(ISBLANK(Nomen.complète!V125),Nomen.complète!V125="."),"-",Nomen.complète!V125)</f>
        <v>-</v>
      </c>
    </row>
    <row r="126" spans="1:4">
      <c r="A126" s="17" t="str">
        <f>IF(ISBLANK(Nomen.complète!S126),"-",Nomen.complète!S126)</f>
        <v>-</v>
      </c>
      <c r="B126" s="18" t="str">
        <f>IF(ISBLANK(Nomen.complète!T126),"-",Nomen.complète!T126)</f>
        <v>-</v>
      </c>
      <c r="C126" s="102" t="str">
        <f>IF(OR(ISBLANK(Nomen.complète!U126),Nomen.complète!U126="."),"-",Nomen.complète!U126)</f>
        <v>-</v>
      </c>
      <c r="D126" s="102" t="str">
        <f>IF(OR(ISBLANK(Nomen.complète!V126),Nomen.complète!V126="."),"-",Nomen.complète!V126)</f>
        <v>-</v>
      </c>
    </row>
    <row r="127" spans="1:4">
      <c r="A127" s="17" t="str">
        <f>IF(ISBLANK(Nomen.complète!S127),"-",Nomen.complète!S127)</f>
        <v>-</v>
      </c>
      <c r="B127" s="18" t="str">
        <f>IF(ISBLANK(Nomen.complète!T127),"-",Nomen.complète!T127)</f>
        <v>-</v>
      </c>
      <c r="C127" s="102" t="str">
        <f>IF(OR(ISBLANK(Nomen.complète!U127),Nomen.complète!U127="."),"-",Nomen.complète!U127)</f>
        <v>-</v>
      </c>
      <c r="D127" s="102" t="str">
        <f>IF(OR(ISBLANK(Nomen.complète!V127),Nomen.complète!V127="."),"-",Nomen.complète!V127)</f>
        <v>-</v>
      </c>
    </row>
    <row r="128" spans="1:4">
      <c r="A128" s="17" t="str">
        <f>IF(ISBLANK(Nomen.complète!S128),"-",Nomen.complète!S128)</f>
        <v>-</v>
      </c>
      <c r="B128" s="18" t="str">
        <f>IF(ISBLANK(Nomen.complète!T128),"-",Nomen.complète!T128)</f>
        <v>-</v>
      </c>
      <c r="C128" s="102" t="str">
        <f>IF(OR(ISBLANK(Nomen.complète!U128),Nomen.complète!U128="."),"-",Nomen.complète!U128)</f>
        <v>-</v>
      </c>
      <c r="D128" s="102" t="str">
        <f>IF(OR(ISBLANK(Nomen.complète!V128),Nomen.complète!V128="."),"-",Nomen.complète!V128)</f>
        <v>-</v>
      </c>
    </row>
    <row r="129" spans="1:4">
      <c r="A129" s="17" t="str">
        <f>IF(ISBLANK(Nomen.complète!S129),"-",Nomen.complète!S129)</f>
        <v>-</v>
      </c>
      <c r="B129" s="18" t="str">
        <f>IF(ISBLANK(Nomen.complète!T129),"-",Nomen.complète!T129)</f>
        <v>-</v>
      </c>
      <c r="C129" s="102" t="str">
        <f>IF(OR(ISBLANK(Nomen.complète!U129),Nomen.complète!U129="."),"-",Nomen.complète!U129)</f>
        <v>-</v>
      </c>
      <c r="D129" s="102" t="str">
        <f>IF(OR(ISBLANK(Nomen.complète!V129),Nomen.complète!V129="."),"-",Nomen.complète!V129)</f>
        <v>-</v>
      </c>
    </row>
    <row r="130" spans="1:4">
      <c r="A130" s="17" t="str">
        <f>IF(ISBLANK(Nomen.complète!S130),"-",Nomen.complète!S130)</f>
        <v>-</v>
      </c>
      <c r="B130" s="18" t="str">
        <f>IF(ISBLANK(Nomen.complète!T130),"-",Nomen.complète!T130)</f>
        <v>-</v>
      </c>
      <c r="C130" s="102" t="str">
        <f>IF(OR(ISBLANK(Nomen.complète!U130),Nomen.complète!U130="."),"-",Nomen.complète!U130)</f>
        <v>-</v>
      </c>
      <c r="D130" s="102" t="str">
        <f>IF(OR(ISBLANK(Nomen.complète!V130),Nomen.complète!V130="."),"-",Nomen.complète!V130)</f>
        <v>-</v>
      </c>
    </row>
    <row r="131" spans="1:4">
      <c r="A131" s="17" t="str">
        <f>IF(ISBLANK(Nomen.complète!S131),"-",Nomen.complète!S131)</f>
        <v>-</v>
      </c>
      <c r="B131" s="18" t="str">
        <f>IF(ISBLANK(Nomen.complète!T131),"-",Nomen.complète!T131)</f>
        <v>-</v>
      </c>
      <c r="C131" s="102" t="str">
        <f>IF(OR(ISBLANK(Nomen.complète!U131),Nomen.complète!U131="."),"-",Nomen.complète!U131)</f>
        <v>-</v>
      </c>
      <c r="D131" s="102" t="str">
        <f>IF(OR(ISBLANK(Nomen.complète!V131),Nomen.complète!V131="."),"-",Nomen.complète!V131)</f>
        <v>-</v>
      </c>
    </row>
    <row r="132" spans="1:4">
      <c r="A132" s="17" t="str">
        <f>IF(ISBLANK(Nomen.complète!S132),"-",Nomen.complète!S132)</f>
        <v>-</v>
      </c>
      <c r="B132" s="18" t="str">
        <f>IF(ISBLANK(Nomen.complète!T132),"-",Nomen.complète!T132)</f>
        <v>-</v>
      </c>
      <c r="C132" s="102" t="str">
        <f>IF(OR(ISBLANK(Nomen.complète!U132),Nomen.complète!U132="."),"-",Nomen.complète!U132)</f>
        <v>-</v>
      </c>
      <c r="D132" s="102" t="str">
        <f>IF(OR(ISBLANK(Nomen.complète!V132),Nomen.complète!V132="."),"-",Nomen.complète!V132)</f>
        <v>-</v>
      </c>
    </row>
    <row r="133" spans="1:4">
      <c r="A133" s="17" t="str">
        <f>IF(ISBLANK(Nomen.complète!S133),"-",Nomen.complète!S133)</f>
        <v>-</v>
      </c>
      <c r="B133" s="18" t="str">
        <f>IF(ISBLANK(Nomen.complète!T133),"-",Nomen.complète!T133)</f>
        <v>-</v>
      </c>
      <c r="C133" s="102" t="str">
        <f>IF(OR(ISBLANK(Nomen.complète!U133),Nomen.complète!U133="."),"-",Nomen.complète!U133)</f>
        <v>-</v>
      </c>
      <c r="D133" s="102" t="str">
        <f>IF(OR(ISBLANK(Nomen.complète!V133),Nomen.complète!V133="."),"-",Nomen.complète!V133)</f>
        <v>-</v>
      </c>
    </row>
    <row r="134" spans="1:4">
      <c r="A134" s="17" t="str">
        <f>IF(ISBLANK(Nomen.complète!S134),"-",Nomen.complète!S134)</f>
        <v>-</v>
      </c>
      <c r="B134" s="18" t="str">
        <f>IF(ISBLANK(Nomen.complète!T134),"-",Nomen.complète!T134)</f>
        <v>-</v>
      </c>
      <c r="C134" s="102" t="str">
        <f>IF(OR(ISBLANK(Nomen.complète!U134),Nomen.complète!U134="."),"-",Nomen.complète!U134)</f>
        <v>-</v>
      </c>
      <c r="D134" s="102" t="str">
        <f>IF(OR(ISBLANK(Nomen.complète!V134),Nomen.complète!V134="."),"-",Nomen.complète!V134)</f>
        <v>-</v>
      </c>
    </row>
    <row r="135" spans="1:4">
      <c r="A135" s="17" t="str">
        <f>IF(ISBLANK(Nomen.complète!S135),"-",Nomen.complète!S135)</f>
        <v>-</v>
      </c>
      <c r="B135" s="18" t="str">
        <f>IF(ISBLANK(Nomen.complète!T135),"-",Nomen.complète!T135)</f>
        <v>-</v>
      </c>
      <c r="C135" s="102" t="str">
        <f>IF(OR(ISBLANK(Nomen.complète!U135),Nomen.complète!U135="."),"-",Nomen.complète!U135)</f>
        <v>-</v>
      </c>
      <c r="D135" s="102" t="str">
        <f>IF(OR(ISBLANK(Nomen.complète!V135),Nomen.complète!V135="."),"-",Nomen.complète!V135)</f>
        <v>-</v>
      </c>
    </row>
    <row r="136" spans="1:4">
      <c r="A136" s="17" t="str">
        <f>IF(ISBLANK(Nomen.complète!S136),"-",Nomen.complète!S136)</f>
        <v>-</v>
      </c>
      <c r="B136" s="18" t="str">
        <f>IF(ISBLANK(Nomen.complète!T136),"-",Nomen.complète!T136)</f>
        <v>-</v>
      </c>
      <c r="C136" s="102" t="str">
        <f>IF(OR(ISBLANK(Nomen.complète!U136),Nomen.complète!U136="."),"-",Nomen.complète!U136)</f>
        <v>-</v>
      </c>
      <c r="D136" s="102" t="str">
        <f>IF(OR(ISBLANK(Nomen.complète!V136),Nomen.complète!V136="."),"-",Nomen.complète!V136)</f>
        <v>-</v>
      </c>
    </row>
    <row r="137" spans="1:4">
      <c r="A137" s="17" t="str">
        <f>IF(ISBLANK(Nomen.complète!S137),"-",Nomen.complète!S137)</f>
        <v>-</v>
      </c>
      <c r="B137" s="18" t="str">
        <f>IF(ISBLANK(Nomen.complète!T137),"-",Nomen.complète!T137)</f>
        <v>-</v>
      </c>
      <c r="C137" s="102" t="str">
        <f>IF(OR(ISBLANK(Nomen.complète!U137),Nomen.complète!U137="."),"-",Nomen.complète!U137)</f>
        <v>-</v>
      </c>
      <c r="D137" s="102" t="str">
        <f>IF(OR(ISBLANK(Nomen.complète!V137),Nomen.complète!V137="."),"-",Nomen.complète!V137)</f>
        <v>-</v>
      </c>
    </row>
    <row r="138" spans="1:4">
      <c r="A138" s="17" t="str">
        <f>IF(ISBLANK(Nomen.complète!S138),"-",Nomen.complète!S138)</f>
        <v>-</v>
      </c>
      <c r="B138" s="18" t="str">
        <f>IF(ISBLANK(Nomen.complète!T138),"-",Nomen.complète!T138)</f>
        <v>-</v>
      </c>
      <c r="C138" s="102" t="str">
        <f>IF(OR(ISBLANK(Nomen.complète!U138),Nomen.complète!U138="."),"-",Nomen.complète!U138)</f>
        <v>-</v>
      </c>
      <c r="D138" s="102" t="str">
        <f>IF(OR(ISBLANK(Nomen.complète!V138),Nomen.complète!V138="."),"-",Nomen.complète!V138)</f>
        <v>-</v>
      </c>
    </row>
    <row r="139" spans="1:4">
      <c r="A139" s="17" t="str">
        <f>IF(ISBLANK(Nomen.complète!S139),"-",Nomen.complète!S139)</f>
        <v>-</v>
      </c>
      <c r="B139" s="18" t="str">
        <f>IF(ISBLANK(Nomen.complète!T139),"-",Nomen.complète!T139)</f>
        <v>-</v>
      </c>
      <c r="C139" s="102" t="str">
        <f>IF(OR(ISBLANK(Nomen.complète!U139),Nomen.complète!U139="."),"-",Nomen.complète!U139)</f>
        <v>-</v>
      </c>
      <c r="D139" s="102" t="str">
        <f>IF(OR(ISBLANK(Nomen.complète!V139),Nomen.complète!V139="."),"-",Nomen.complète!V139)</f>
        <v>-</v>
      </c>
    </row>
    <row r="140" spans="1:4">
      <c r="A140" s="17" t="str">
        <f>IF(ISBLANK(Nomen.complète!S140),"-",Nomen.complète!S140)</f>
        <v>-</v>
      </c>
      <c r="B140" s="18" t="str">
        <f>IF(ISBLANK(Nomen.complète!T140),"-",Nomen.complète!T140)</f>
        <v>-</v>
      </c>
      <c r="C140" s="102" t="str">
        <f>IF(OR(ISBLANK(Nomen.complète!U140),Nomen.complète!U140="."),"-",Nomen.complète!U140)</f>
        <v>-</v>
      </c>
      <c r="D140" s="102" t="str">
        <f>IF(OR(ISBLANK(Nomen.complète!V140),Nomen.complète!V140="."),"-",Nomen.complète!V140)</f>
        <v>-</v>
      </c>
    </row>
    <row r="141" spans="1:4">
      <c r="A141" s="17" t="str">
        <f>IF(ISBLANK(Nomen.complète!S141),"-",Nomen.complète!S141)</f>
        <v>-</v>
      </c>
      <c r="B141" s="18" t="str">
        <f>IF(ISBLANK(Nomen.complète!T141),"-",Nomen.complète!T141)</f>
        <v>-</v>
      </c>
      <c r="C141" s="102" t="str">
        <f>IF(OR(ISBLANK(Nomen.complète!U141),Nomen.complète!U141="."),"-",Nomen.complète!U141)</f>
        <v>-</v>
      </c>
      <c r="D141" s="102" t="str">
        <f>IF(OR(ISBLANK(Nomen.complète!V141),Nomen.complète!V141="."),"-",Nomen.complète!V141)</f>
        <v>-</v>
      </c>
    </row>
    <row r="142" spans="1:4">
      <c r="A142" s="17" t="str">
        <f>IF(ISBLANK(Nomen.complète!S142),"-",Nomen.complète!S142)</f>
        <v>-</v>
      </c>
      <c r="B142" s="18" t="str">
        <f>IF(ISBLANK(Nomen.complète!T142),"-",Nomen.complète!T142)</f>
        <v>-</v>
      </c>
      <c r="C142" s="102" t="str">
        <f>IF(OR(ISBLANK(Nomen.complète!U142),Nomen.complète!U142="."),"-",Nomen.complète!U142)</f>
        <v>-</v>
      </c>
      <c r="D142" s="102" t="str">
        <f>IF(OR(ISBLANK(Nomen.complète!V142),Nomen.complète!V142="."),"-",Nomen.complète!V142)</f>
        <v>-</v>
      </c>
    </row>
    <row r="143" spans="1:4">
      <c r="A143" s="17" t="str">
        <f>IF(ISBLANK(Nomen.complète!S143),"-",Nomen.complète!S143)</f>
        <v>-</v>
      </c>
      <c r="B143" s="18" t="str">
        <f>IF(ISBLANK(Nomen.complète!T143),"-",Nomen.complète!T143)</f>
        <v>-</v>
      </c>
      <c r="C143" s="102" t="str">
        <f>IF(OR(ISBLANK(Nomen.complète!U143),Nomen.complète!U143="."),"-",Nomen.complète!U143)</f>
        <v>-</v>
      </c>
      <c r="D143" s="102" t="str">
        <f>IF(OR(ISBLANK(Nomen.complète!V143),Nomen.complète!V143="."),"-",Nomen.complète!V143)</f>
        <v>-</v>
      </c>
    </row>
    <row r="144" spans="1:4">
      <c r="A144" s="17" t="str">
        <f>IF(ISBLANK(Nomen.complète!S144),"-",Nomen.complète!S144)</f>
        <v>-</v>
      </c>
      <c r="B144" s="18" t="str">
        <f>IF(ISBLANK(Nomen.complète!T144),"-",Nomen.complète!T144)</f>
        <v>-</v>
      </c>
      <c r="C144" s="102" t="str">
        <f>IF(OR(ISBLANK(Nomen.complète!U144),Nomen.complète!U144="."),"-",Nomen.complète!U144)</f>
        <v>-</v>
      </c>
      <c r="D144" s="102" t="str">
        <f>IF(OR(ISBLANK(Nomen.complète!V144),Nomen.complète!V144="."),"-",Nomen.complète!V144)</f>
        <v>-</v>
      </c>
    </row>
    <row r="145" spans="1:4">
      <c r="A145" s="17" t="str">
        <f>IF(ISBLANK(Nomen.complète!S145),"-",Nomen.complète!S145)</f>
        <v>-</v>
      </c>
      <c r="B145" s="18" t="str">
        <f>IF(ISBLANK(Nomen.complète!T145),"-",Nomen.complète!T145)</f>
        <v>-</v>
      </c>
      <c r="C145" s="102" t="str">
        <f>IF(OR(ISBLANK(Nomen.complète!U145),Nomen.complète!U145="."),"-",Nomen.complète!U145)</f>
        <v>-</v>
      </c>
      <c r="D145" s="102" t="str">
        <f>IF(OR(ISBLANK(Nomen.complète!V145),Nomen.complète!V145="."),"-",Nomen.complète!V145)</f>
        <v>-</v>
      </c>
    </row>
    <row r="146" spans="1:4">
      <c r="A146" s="17" t="str">
        <f>IF(ISBLANK(Nomen.complète!S146),"-",Nomen.complète!S146)</f>
        <v>-</v>
      </c>
      <c r="B146" s="18" t="str">
        <f>IF(ISBLANK(Nomen.complète!T146),"-",Nomen.complète!T146)</f>
        <v>-</v>
      </c>
      <c r="C146" s="102" t="str">
        <f>IF(OR(ISBLANK(Nomen.complète!U146),Nomen.complète!U146="."),"-",Nomen.complète!U146)</f>
        <v>-</v>
      </c>
      <c r="D146" s="102" t="str">
        <f>IF(OR(ISBLANK(Nomen.complète!V146),Nomen.complète!V146="."),"-",Nomen.complète!V146)</f>
        <v>-</v>
      </c>
    </row>
    <row r="147" spans="1:4">
      <c r="A147" s="17" t="str">
        <f>IF(ISBLANK(Nomen.complète!S147),"-",Nomen.complète!S147)</f>
        <v>-</v>
      </c>
      <c r="B147" s="18" t="str">
        <f>IF(ISBLANK(Nomen.complète!T147),"-",Nomen.complète!T147)</f>
        <v>-</v>
      </c>
      <c r="C147" s="102" t="str">
        <f>IF(OR(ISBLANK(Nomen.complète!U147),Nomen.complète!U147="."),"-",Nomen.complète!U147)</f>
        <v>-</v>
      </c>
      <c r="D147" s="102" t="str">
        <f>IF(OR(ISBLANK(Nomen.complète!V147),Nomen.complète!V147="."),"-",Nomen.complète!V147)</f>
        <v>-</v>
      </c>
    </row>
    <row r="148" spans="1:4">
      <c r="A148" s="17" t="str">
        <f>IF(ISBLANK(Nomen.complète!S148),"-",Nomen.complète!S148)</f>
        <v>-</v>
      </c>
      <c r="B148" s="18" t="str">
        <f>IF(ISBLANK(Nomen.complète!T148),"-",Nomen.complète!T148)</f>
        <v>-</v>
      </c>
      <c r="C148" s="102" t="str">
        <f>IF(OR(ISBLANK(Nomen.complète!U148),Nomen.complète!U148="."),"-",Nomen.complète!U148)</f>
        <v>-</v>
      </c>
      <c r="D148" s="102" t="str">
        <f>IF(OR(ISBLANK(Nomen.complète!V148),Nomen.complète!V148="."),"-",Nomen.complète!V148)</f>
        <v>-</v>
      </c>
    </row>
    <row r="149" spans="1:4">
      <c r="A149" s="17" t="str">
        <f>IF(ISBLANK(Nomen.complète!S149),"-",Nomen.complète!S149)</f>
        <v>-</v>
      </c>
      <c r="B149" s="18" t="str">
        <f>IF(ISBLANK(Nomen.complète!T149),"-",Nomen.complète!T149)</f>
        <v>-</v>
      </c>
      <c r="C149" s="102" t="str">
        <f>IF(OR(ISBLANK(Nomen.complète!U149),Nomen.complète!U149="."),"-",Nomen.complète!U149)</f>
        <v>-</v>
      </c>
      <c r="D149" s="102" t="str">
        <f>IF(OR(ISBLANK(Nomen.complète!V149),Nomen.complète!V149="."),"-",Nomen.complète!V149)</f>
        <v>-</v>
      </c>
    </row>
    <row r="150" spans="1:4">
      <c r="A150" s="17" t="str">
        <f>IF(ISBLANK(Nomen.complète!S150),"-",Nomen.complète!S150)</f>
        <v>-</v>
      </c>
      <c r="B150" s="18" t="str">
        <f>IF(ISBLANK(Nomen.complète!T150),"-",Nomen.complète!T150)</f>
        <v>-</v>
      </c>
      <c r="C150" s="102" t="str">
        <f>IF(OR(ISBLANK(Nomen.complète!U150),Nomen.complète!U150="."),"-",Nomen.complète!U150)</f>
        <v>-</v>
      </c>
      <c r="D150" s="102" t="str">
        <f>IF(OR(ISBLANK(Nomen.complète!V150),Nomen.complète!V150="."),"-",Nomen.complète!V150)</f>
        <v>-</v>
      </c>
    </row>
    <row r="151" spans="1:4">
      <c r="A151" s="98" t="str">
        <f>IF(ISBLANK('TEns suppl.'!A4),"-",'TEns suppl.'!A4)</f>
        <v>-</v>
      </c>
      <c r="B151" s="99" t="str">
        <f>IF(ISBLANK('TEns suppl.'!B4),"-",'TEns suppl.'!B4)</f>
        <v>-</v>
      </c>
      <c r="C151" s="102" t="str">
        <f>IF(OR(ISBLANK(Nomen.complète!U151),Nomen.complète!U151="."),"-",Nomen.complète!U151)</f>
        <v>-</v>
      </c>
      <c r="D151" s="102" t="str">
        <f>IF(OR(ISBLANK(Nomen.complète!V151),Nomen.complète!V151="."),"-",Nomen.complète!V151)</f>
        <v>-</v>
      </c>
    </row>
    <row r="152" spans="1:4">
      <c r="A152" s="98" t="str">
        <f>IF(ISBLANK('TEns suppl.'!A5),"-",'TEns suppl.'!A5)</f>
        <v>-</v>
      </c>
      <c r="B152" s="99" t="str">
        <f>IF(ISBLANK('TEns suppl.'!B5),"-",'TEns suppl.'!B5)</f>
        <v>-</v>
      </c>
      <c r="C152" s="102" t="str">
        <f>IF(OR(ISBLANK(Nomen.complète!U152),Nomen.complète!U152="."),"-",Nomen.complète!U152)</f>
        <v>-</v>
      </c>
      <c r="D152" s="102" t="str">
        <f>IF(OR(ISBLANK(Nomen.complète!V152),Nomen.complète!V152="."),"-",Nomen.complète!V152)</f>
        <v>-</v>
      </c>
    </row>
    <row r="153" spans="1:4">
      <c r="A153" s="98" t="str">
        <f>IF(ISBLANK('TEns suppl.'!A6),"-",'TEns suppl.'!A6)</f>
        <v>-</v>
      </c>
      <c r="B153" s="99" t="str">
        <f>IF(ISBLANK('TEns suppl.'!B6),"-",'TEns suppl.'!B6)</f>
        <v>-</v>
      </c>
      <c r="C153" s="102" t="str">
        <f>IF(OR(ISBLANK(Nomen.complète!U153),Nomen.complète!U153="."),"-",Nomen.complète!U153)</f>
        <v>-</v>
      </c>
      <c r="D153" s="102" t="str">
        <f>IF(OR(ISBLANK(Nomen.complète!V153),Nomen.complète!V153="."),"-",Nomen.complète!V153)</f>
        <v>-</v>
      </c>
    </row>
    <row r="154" spans="1:4">
      <c r="A154" s="98" t="str">
        <f>IF(ISBLANK('TEns suppl.'!A7),"-",'TEns suppl.'!A7)</f>
        <v>-</v>
      </c>
      <c r="B154" s="99" t="str">
        <f>IF(ISBLANK('TEns suppl.'!B7),"-",'TEns suppl.'!B7)</f>
        <v>-</v>
      </c>
      <c r="C154" s="102" t="str">
        <f>IF(OR(ISBLANK(Nomen.complète!U154),Nomen.complète!U154="."),"-",Nomen.complète!U154)</f>
        <v>-</v>
      </c>
      <c r="D154" s="102" t="str">
        <f>IF(OR(ISBLANK(Nomen.complète!V154),Nomen.complète!V154="."),"-",Nomen.complète!V154)</f>
        <v>-</v>
      </c>
    </row>
    <row r="155" spans="1:4">
      <c r="A155" s="98" t="str">
        <f>IF(ISBLANK('TEns suppl.'!A8),"-",'TEns suppl.'!A8)</f>
        <v>-</v>
      </c>
      <c r="B155" s="99" t="str">
        <f>IF(ISBLANK('TEns suppl.'!B8),"-",'TEns suppl.'!B8)</f>
        <v>-</v>
      </c>
      <c r="C155" s="102" t="str">
        <f>IF(OR(ISBLANK(Nomen.complète!U155),Nomen.complète!U155="."),"-",Nomen.complète!U155)</f>
        <v>-</v>
      </c>
      <c r="D155" s="102" t="str">
        <f>IF(OR(ISBLANK(Nomen.complète!V155),Nomen.complète!V155="."),"-",Nomen.complète!V155)</f>
        <v>-</v>
      </c>
    </row>
    <row r="156" spans="1:4">
      <c r="A156" s="98" t="str">
        <f>IF(ISBLANK('TEns suppl.'!A9),"-",'TEns suppl.'!A9)</f>
        <v>-</v>
      </c>
      <c r="B156" s="99" t="str">
        <f>IF(ISBLANK('TEns suppl.'!B9),"-",'TEns suppl.'!B9)</f>
        <v>-</v>
      </c>
      <c r="C156" s="102" t="str">
        <f>IF(OR(ISBLANK(Nomen.complète!U156),Nomen.complète!U156="."),"-",Nomen.complète!U156)</f>
        <v>-</v>
      </c>
      <c r="D156" s="102" t="str">
        <f>IF(OR(ISBLANK(Nomen.complète!V156),Nomen.complète!V156="."),"-",Nomen.complète!V156)</f>
        <v>-</v>
      </c>
    </row>
    <row r="157" spans="1:4">
      <c r="A157" s="98" t="str">
        <f>IF(ISBLANK('TEns suppl.'!A10),"-",'TEns suppl.'!A10)</f>
        <v>-</v>
      </c>
      <c r="B157" s="99" t="str">
        <f>IF(ISBLANK('TEns suppl.'!B10),"-",'TEns suppl.'!B10)</f>
        <v>-</v>
      </c>
      <c r="C157" s="102" t="str">
        <f>IF(OR(ISBLANK(Nomen.complète!U157),Nomen.complète!U157="."),"-",Nomen.complète!U157)</f>
        <v>-</v>
      </c>
      <c r="D157" s="102" t="str">
        <f>IF(OR(ISBLANK(Nomen.complète!V157),Nomen.complète!V157="."),"-",Nomen.complète!V157)</f>
        <v>-</v>
      </c>
    </row>
    <row r="158" spans="1:4">
      <c r="A158" s="98" t="str">
        <f>IF(ISBLANK('TEns suppl.'!A11),"-",'TEns suppl.'!A11)</f>
        <v>-</v>
      </c>
      <c r="B158" s="99" t="str">
        <f>IF(ISBLANK('TEns suppl.'!B11),"-",'TEns suppl.'!B11)</f>
        <v>-</v>
      </c>
      <c r="C158" s="102" t="str">
        <f>IF(OR(ISBLANK(Nomen.complète!U158),Nomen.complète!U158="."),"-",Nomen.complète!U158)</f>
        <v>-</v>
      </c>
      <c r="D158" s="102" t="str">
        <f>IF(OR(ISBLANK(Nomen.complète!V158),Nomen.complète!V158="."),"-",Nomen.complète!V158)</f>
        <v>-</v>
      </c>
    </row>
    <row r="159" spans="1:4">
      <c r="A159" s="98" t="str">
        <f>IF(ISBLANK('TEns suppl.'!A12),"-",'TEns suppl.'!A12)</f>
        <v>-</v>
      </c>
      <c r="B159" s="99" t="str">
        <f>IF(ISBLANK('TEns suppl.'!B12),"-",'TEns suppl.'!B12)</f>
        <v>-</v>
      </c>
      <c r="C159" s="102" t="str">
        <f>IF(OR(ISBLANK(Nomen.complète!U159),Nomen.complète!U159="."),"-",Nomen.complète!U159)</f>
        <v>-</v>
      </c>
      <c r="D159" s="102" t="str">
        <f>IF(OR(ISBLANK(Nomen.complète!V159),Nomen.complète!V159="."),"-",Nomen.complète!V159)</f>
        <v>-</v>
      </c>
    </row>
    <row r="160" spans="1:4">
      <c r="A160" s="98" t="str">
        <f>IF(ISBLANK('TEns suppl.'!A13),"-",'TEns suppl.'!A13)</f>
        <v>-</v>
      </c>
      <c r="B160" s="99" t="str">
        <f>IF(ISBLANK('TEns suppl.'!B13),"-",'TEns suppl.'!B13)</f>
        <v>-</v>
      </c>
      <c r="C160" s="102" t="str">
        <f>IF(OR(ISBLANK(Nomen.complète!U160),Nomen.complète!U160="."),"-",Nomen.complète!U160)</f>
        <v>-</v>
      </c>
      <c r="D160" s="102" t="str">
        <f>IF(OR(ISBLANK(Nomen.complète!V160),Nomen.complète!V160="."),"-",Nomen.complète!V160)</f>
        <v>-</v>
      </c>
    </row>
    <row r="161" spans="1:4">
      <c r="A161" s="98" t="str">
        <f>IF(ISBLANK('TEns suppl.'!A14),"-",'TEns suppl.'!A14)</f>
        <v>-</v>
      </c>
      <c r="B161" s="99" t="str">
        <f>IF(ISBLANK('TEns suppl.'!B14),"-",'TEns suppl.'!B14)</f>
        <v>-</v>
      </c>
      <c r="C161" s="102" t="str">
        <f>IF(OR(ISBLANK(Nomen.complète!U161),Nomen.complète!U161="."),"-",Nomen.complète!U161)</f>
        <v>-</v>
      </c>
      <c r="D161" s="102" t="str">
        <f>IF(OR(ISBLANK(Nomen.complète!V161),Nomen.complète!V161="."),"-",Nomen.complète!V161)</f>
        <v>-</v>
      </c>
    </row>
    <row r="162" spans="1:4">
      <c r="A162" s="98" t="str">
        <f>IF(ISBLANK('TEns suppl.'!A15),"-",'TEns suppl.'!A15)</f>
        <v>-</v>
      </c>
      <c r="B162" s="99" t="str">
        <f>IF(ISBLANK('TEns suppl.'!B15),"-",'TEns suppl.'!B15)</f>
        <v>-</v>
      </c>
      <c r="C162" s="102" t="str">
        <f>IF(OR(ISBLANK(Nomen.complète!U162),Nomen.complète!U162="."),"-",Nomen.complète!U162)</f>
        <v>-</v>
      </c>
      <c r="D162" s="102" t="str">
        <f>IF(OR(ISBLANK(Nomen.complète!V162),Nomen.complète!V162="."),"-",Nomen.complète!V162)</f>
        <v>-</v>
      </c>
    </row>
    <row r="163" spans="1:4">
      <c r="A163" s="98" t="str">
        <f>IF(ISBLANK('TEns suppl.'!A16),"-",'TEns suppl.'!A16)</f>
        <v>-</v>
      </c>
      <c r="B163" s="99" t="str">
        <f>IF(ISBLANK('TEns suppl.'!B16),"-",'TEns suppl.'!B16)</f>
        <v>-</v>
      </c>
      <c r="C163" s="102" t="str">
        <f>IF(OR(ISBLANK(Nomen.complète!U163),Nomen.complète!U163="."),"-",Nomen.complète!U163)</f>
        <v>-</v>
      </c>
      <c r="D163" s="102" t="str">
        <f>IF(OR(ISBLANK(Nomen.complète!V163),Nomen.complète!V163="."),"-",Nomen.complète!V163)</f>
        <v>-</v>
      </c>
    </row>
    <row r="164" spans="1:4">
      <c r="A164" s="98" t="str">
        <f>IF(ISBLANK('TEns suppl.'!A17),"-",'TEns suppl.'!A17)</f>
        <v>-</v>
      </c>
      <c r="B164" s="99" t="str">
        <f>IF(ISBLANK('TEns suppl.'!B17),"-",'TEns suppl.'!B17)</f>
        <v>-</v>
      </c>
      <c r="C164" s="102" t="str">
        <f>IF(OR(ISBLANK(Nomen.complète!U164),Nomen.complète!U164="."),"-",Nomen.complète!U164)</f>
        <v>-</v>
      </c>
      <c r="D164" s="102" t="str">
        <f>IF(OR(ISBLANK(Nomen.complète!V164),Nomen.complète!V164="."),"-",Nomen.complète!V164)</f>
        <v>-</v>
      </c>
    </row>
    <row r="165" spans="1:4">
      <c r="A165" s="98" t="str">
        <f>IF(ISBLANK('TEns suppl.'!A18),"-",'TEns suppl.'!A18)</f>
        <v>-</v>
      </c>
      <c r="B165" s="99" t="str">
        <f>IF(ISBLANK('TEns suppl.'!B18),"-",'TEns suppl.'!B18)</f>
        <v>-</v>
      </c>
      <c r="C165" s="102" t="str">
        <f>IF(OR(ISBLANK(Nomen.complète!U165),Nomen.complète!U165="."),"-",Nomen.complète!U165)</f>
        <v>-</v>
      </c>
      <c r="D165" s="102" t="str">
        <f>IF(OR(ISBLANK(Nomen.complète!V165),Nomen.complète!V165="."),"-",Nomen.complète!V165)</f>
        <v>-</v>
      </c>
    </row>
    <row r="166" spans="1:4">
      <c r="A166" s="98" t="str">
        <f>IF(ISBLANK('TEns suppl.'!A19),"-",'TEns suppl.'!A19)</f>
        <v>-</v>
      </c>
      <c r="B166" s="99" t="str">
        <f>IF(ISBLANK('TEns suppl.'!B19),"-",'TEns suppl.'!B19)</f>
        <v>-</v>
      </c>
      <c r="C166" s="102" t="str">
        <f>IF(OR(ISBLANK(Nomen.complète!U166),Nomen.complète!U166="."),"-",Nomen.complète!U166)</f>
        <v>-</v>
      </c>
      <c r="D166" s="102" t="str">
        <f>IF(OR(ISBLANK(Nomen.complète!V166),Nomen.complète!V166="."),"-",Nomen.complète!V166)</f>
        <v>-</v>
      </c>
    </row>
    <row r="167" spans="1:4">
      <c r="A167" s="98" t="str">
        <f>IF(ISBLANK('TEns suppl.'!A20),"-",'TEns suppl.'!A20)</f>
        <v>-</v>
      </c>
      <c r="B167" s="99" t="str">
        <f>IF(ISBLANK('TEns suppl.'!B20),"-",'TEns suppl.'!B20)</f>
        <v>-</v>
      </c>
      <c r="C167" s="102" t="str">
        <f>IF(OR(ISBLANK(Nomen.complète!U167),Nomen.complète!U167="."),"-",Nomen.complète!U167)</f>
        <v>-</v>
      </c>
      <c r="D167" s="102" t="str">
        <f>IF(OR(ISBLANK(Nomen.complète!V167),Nomen.complète!V167="."),"-",Nomen.complète!V167)</f>
        <v>-</v>
      </c>
    </row>
    <row r="168" spans="1:4">
      <c r="A168" s="98" t="str">
        <f>IF(ISBLANK('TEns suppl.'!A21),"-",'TEns suppl.'!A21)</f>
        <v>-</v>
      </c>
      <c r="B168" s="99" t="str">
        <f>IF(ISBLANK('TEns suppl.'!B21),"-",'TEns suppl.'!B21)</f>
        <v>-</v>
      </c>
      <c r="C168" s="102" t="str">
        <f>IF(OR(ISBLANK(Nomen.complète!U168),Nomen.complète!U168="."),"-",Nomen.complète!U168)</f>
        <v>-</v>
      </c>
      <c r="D168" s="102" t="str">
        <f>IF(OR(ISBLANK(Nomen.complète!V168),Nomen.complète!V168="."),"-",Nomen.complète!V168)</f>
        <v>-</v>
      </c>
    </row>
    <row r="169" spans="1:4">
      <c r="A169" s="98" t="str">
        <f>IF(ISBLANK('TEns suppl.'!A22),"-",'TEns suppl.'!A22)</f>
        <v>-</v>
      </c>
      <c r="B169" s="99" t="str">
        <f>IF(ISBLANK('TEns suppl.'!B22),"-",'TEns suppl.'!B22)</f>
        <v>-</v>
      </c>
      <c r="C169" s="102" t="str">
        <f>IF(OR(ISBLANK(Nomen.complète!U169),Nomen.complète!U169="."),"-",Nomen.complète!U169)</f>
        <v>-</v>
      </c>
      <c r="D169" s="102" t="str">
        <f>IF(OR(ISBLANK(Nomen.complète!V169),Nomen.complète!V169="."),"-",Nomen.complète!V169)</f>
        <v>-</v>
      </c>
    </row>
    <row r="170" spans="1:4">
      <c r="A170" s="98" t="str">
        <f>IF(ISBLANK('TEns suppl.'!A23),"-",'TEns suppl.'!A23)</f>
        <v>-</v>
      </c>
      <c r="B170" s="99" t="str">
        <f>IF(ISBLANK('TEns suppl.'!B23),"-",'TEns suppl.'!B23)</f>
        <v>-</v>
      </c>
      <c r="C170" s="102" t="str">
        <f>IF(OR(ISBLANK(Nomen.complète!U170),Nomen.complète!U170="."),"-",Nomen.complète!U170)</f>
        <v>-</v>
      </c>
      <c r="D170" s="102" t="str">
        <f>IF(OR(ISBLANK(Nomen.complète!V170),Nomen.complète!V170="."),"-",Nomen.complète!V170)</f>
        <v>-</v>
      </c>
    </row>
  </sheetData>
  <sheetProtection sheet="1" objects="1" scenarios="1"/>
  <phoneticPr fontId="1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indexed="41"/>
  </sheetPr>
  <dimension ref="A1:C24"/>
  <sheetViews>
    <sheetView showGridLines="0" showRowColHeaders="0" workbookViewId="0"/>
  </sheetViews>
  <sheetFormatPr baseColWidth="10" defaultColWidth="11.453125" defaultRowHeight="12.5"/>
  <cols>
    <col min="1" max="1" width="14.453125" style="46" customWidth="1"/>
    <col min="2" max="2" width="53.54296875" style="46" customWidth="1"/>
    <col min="3" max="16384" width="11.453125" style="46"/>
  </cols>
  <sheetData>
    <row r="1" spans="1:3" ht="13">
      <c r="A1" s="67" t="s">
        <v>311</v>
      </c>
      <c r="B1" s="68"/>
      <c r="C1" s="69"/>
    </row>
    <row r="2" spans="1:3" ht="13.5" thickBot="1">
      <c r="A2" s="68"/>
      <c r="B2" s="70"/>
      <c r="C2" s="67"/>
    </row>
    <row r="3" spans="1:3" ht="13">
      <c r="A3" s="84" t="s">
        <v>4</v>
      </c>
      <c r="B3" s="73" t="s">
        <v>310</v>
      </c>
      <c r="C3" s="67"/>
    </row>
    <row r="4" spans="1:3">
      <c r="A4" s="85"/>
      <c r="B4" s="86"/>
      <c r="C4" s="77"/>
    </row>
    <row r="5" spans="1:3">
      <c r="A5" s="87"/>
      <c r="B5" s="88"/>
      <c r="C5" s="77"/>
    </row>
    <row r="6" spans="1:3">
      <c r="A6" s="87"/>
      <c r="B6" s="88"/>
      <c r="C6" s="77"/>
    </row>
    <row r="7" spans="1:3">
      <c r="A7" s="87"/>
      <c r="B7" s="88"/>
      <c r="C7" s="77"/>
    </row>
    <row r="8" spans="1:3">
      <c r="A8" s="87"/>
      <c r="B8" s="88"/>
      <c r="C8" s="77"/>
    </row>
    <row r="9" spans="1:3">
      <c r="A9" s="87"/>
      <c r="B9" s="88"/>
      <c r="C9" s="77"/>
    </row>
    <row r="10" spans="1:3">
      <c r="A10" s="87"/>
      <c r="B10" s="88"/>
      <c r="C10" s="77"/>
    </row>
    <row r="11" spans="1:3">
      <c r="A11" s="87"/>
      <c r="B11" s="88"/>
      <c r="C11" s="77"/>
    </row>
    <row r="12" spans="1:3">
      <c r="A12" s="87"/>
      <c r="B12" s="88"/>
      <c r="C12" s="77"/>
    </row>
    <row r="13" spans="1:3">
      <c r="A13" s="87"/>
      <c r="B13" s="88"/>
      <c r="C13" s="77"/>
    </row>
    <row r="14" spans="1:3">
      <c r="A14" s="87"/>
      <c r="B14" s="88"/>
      <c r="C14" s="77"/>
    </row>
    <row r="15" spans="1:3">
      <c r="A15" s="87"/>
      <c r="B15" s="88"/>
      <c r="C15" s="77"/>
    </row>
    <row r="16" spans="1:3">
      <c r="A16" s="87"/>
      <c r="B16" s="88"/>
      <c r="C16" s="77"/>
    </row>
    <row r="17" spans="1:3">
      <c r="A17" s="87"/>
      <c r="B17" s="88"/>
      <c r="C17" s="77"/>
    </row>
    <row r="18" spans="1:3">
      <c r="A18" s="87"/>
      <c r="B18" s="88"/>
      <c r="C18" s="77"/>
    </row>
    <row r="19" spans="1:3">
      <c r="A19" s="87"/>
      <c r="B19" s="88"/>
      <c r="C19" s="77"/>
    </row>
    <row r="20" spans="1:3">
      <c r="A20" s="87"/>
      <c r="B20" s="88"/>
      <c r="C20" s="77"/>
    </row>
    <row r="21" spans="1:3">
      <c r="A21" s="87"/>
      <c r="B21" s="88"/>
      <c r="C21" s="77"/>
    </row>
    <row r="22" spans="1:3">
      <c r="A22" s="87"/>
      <c r="B22" s="88"/>
      <c r="C22" s="77"/>
    </row>
    <row r="23" spans="1:3" ht="13" thickBot="1">
      <c r="A23" s="89"/>
      <c r="B23" s="90"/>
      <c r="C23" s="77"/>
    </row>
    <row r="24" spans="1:3">
      <c r="A24" s="77"/>
      <c r="B24" s="77"/>
      <c r="C24" s="77"/>
    </row>
  </sheetData>
  <sheetProtection sheet="1" objects="1" scenarios="1"/>
  <phoneticPr fontId="2" type="noConversion"/>
  <dataValidations count="2">
    <dataValidation allowBlank="1" showInputMessage="1" showErrorMessage="1" prompt="Code du type d'enseignement" sqref="A3"/>
    <dataValidation allowBlank="1" showInputMessage="1" showErrorMessage="1" prompt="Type d'enseignement" sqref="B3"/>
  </dataValidations>
  <pageMargins left="0.78740157499999996" right="0.78740157499999996" top="0.984251969" bottom="0.984251969" header="0.4921259845" footer="0.492125984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tabColor indexed="42"/>
  </sheetPr>
  <dimension ref="A1:Z950"/>
  <sheetViews>
    <sheetView showGridLines="0" workbookViewId="0">
      <pane ySplit="3" topLeftCell="A4" activePane="bottomLeft" state="frozen"/>
      <selection activeCell="H27" sqref="H27"/>
      <selection pane="bottomLeft"/>
    </sheetView>
  </sheetViews>
  <sheetFormatPr baseColWidth="10" defaultColWidth="11.453125" defaultRowHeight="12.5"/>
  <cols>
    <col min="1" max="1" width="6.453125" style="46" customWidth="1"/>
    <col min="2" max="2" width="18.81640625" style="46" customWidth="1"/>
    <col min="3" max="3" width="4.81640625" style="46" customWidth="1"/>
    <col min="4" max="4" width="8.81640625" style="96" customWidth="1"/>
    <col min="5" max="5" width="38.1796875" style="96" customWidth="1"/>
    <col min="6" max="6" width="11.453125" style="46"/>
    <col min="7" max="7" width="17.81640625" style="46" customWidth="1"/>
    <col min="8" max="8" width="11.453125" style="96"/>
    <col min="9" max="9" width="66" style="96" bestFit="1" customWidth="1"/>
    <col min="10" max="10" width="11.453125" style="46"/>
    <col min="11" max="11" width="28.7265625" style="46" customWidth="1"/>
    <col min="12" max="12" width="11.453125" style="97"/>
    <col min="13" max="13" width="82.1796875" style="97" customWidth="1"/>
    <col min="14" max="14" width="11.453125" style="46"/>
    <col min="15" max="15" width="40" style="46" customWidth="1"/>
    <col min="16" max="17" width="11.453125" style="96"/>
    <col min="18" max="18" width="66.26953125" style="96" customWidth="1"/>
    <col min="19" max="19" width="11.453125" style="46"/>
    <col min="20" max="20" width="84.1796875" style="46" customWidth="1"/>
    <col min="21" max="21" width="8.54296875" style="47" bestFit="1" customWidth="1"/>
    <col min="22" max="22" width="9.1796875" style="47" bestFit="1" customWidth="1"/>
    <col min="23" max="23" width="23.81640625" style="127" customWidth="1"/>
    <col min="24" max="24" width="22.453125" style="127" customWidth="1"/>
    <col min="25" max="16384" width="11.453125" style="46"/>
  </cols>
  <sheetData>
    <row r="1" spans="1:26" ht="13">
      <c r="A1" s="143" t="s">
        <v>110</v>
      </c>
      <c r="B1" s="143"/>
      <c r="C1" s="143"/>
      <c r="D1" s="160" t="s">
        <v>114</v>
      </c>
      <c r="E1" s="160"/>
      <c r="F1" s="143" t="s">
        <v>112</v>
      </c>
      <c r="G1" s="143"/>
      <c r="H1" s="160" t="s">
        <v>116</v>
      </c>
      <c r="I1" s="160"/>
      <c r="J1" s="143" t="s">
        <v>118</v>
      </c>
      <c r="K1" s="143"/>
      <c r="L1" s="161" t="s">
        <v>120</v>
      </c>
      <c r="M1" s="161"/>
      <c r="N1" s="143" t="s">
        <v>122</v>
      </c>
      <c r="O1" s="143"/>
      <c r="P1" s="162" t="s">
        <v>124</v>
      </c>
      <c r="Q1" s="163"/>
      <c r="R1" s="91"/>
      <c r="S1" s="164" t="s">
        <v>316</v>
      </c>
      <c r="T1" s="143"/>
      <c r="W1" s="162" t="s">
        <v>318</v>
      </c>
      <c r="X1" s="165"/>
      <c r="Y1" s="47"/>
      <c r="Z1" s="47"/>
    </row>
    <row r="2" spans="1:26" ht="13">
      <c r="A2" s="143"/>
      <c r="B2" s="143"/>
      <c r="C2" s="143"/>
      <c r="D2" s="160"/>
      <c r="E2" s="160"/>
      <c r="F2" s="143"/>
      <c r="G2" s="143"/>
      <c r="H2" s="160"/>
      <c r="I2" s="160"/>
      <c r="J2" s="143"/>
      <c r="K2" s="143"/>
      <c r="L2" s="161"/>
      <c r="M2" s="161"/>
      <c r="N2" s="143"/>
      <c r="O2" s="143"/>
      <c r="P2" s="162"/>
      <c r="Q2" s="163"/>
      <c r="R2" s="91"/>
      <c r="S2" s="166"/>
      <c r="T2" s="143"/>
      <c r="W2" s="128" t="s">
        <v>319</v>
      </c>
      <c r="X2" s="165"/>
      <c r="Y2" s="47"/>
      <c r="Z2" s="47"/>
    </row>
    <row r="3" spans="1:26" ht="13.5" thickBot="1">
      <c r="A3" s="167" t="s">
        <v>4</v>
      </c>
      <c r="B3" s="168" t="s">
        <v>111</v>
      </c>
      <c r="C3" s="144"/>
      <c r="D3" s="169" t="s">
        <v>4</v>
      </c>
      <c r="E3" s="170" t="s">
        <v>303</v>
      </c>
      <c r="F3" s="167" t="s">
        <v>4</v>
      </c>
      <c r="G3" s="168" t="s">
        <v>113</v>
      </c>
      <c r="H3" s="171" t="s">
        <v>4</v>
      </c>
      <c r="I3" s="172" t="s">
        <v>304</v>
      </c>
      <c r="J3" s="167" t="s">
        <v>4</v>
      </c>
      <c r="K3" s="168" t="s">
        <v>119</v>
      </c>
      <c r="L3" s="173" t="s">
        <v>4</v>
      </c>
      <c r="M3" s="174" t="s">
        <v>121</v>
      </c>
      <c r="N3" s="167" t="s">
        <v>4</v>
      </c>
      <c r="O3" s="168" t="s">
        <v>123</v>
      </c>
      <c r="P3" s="175" t="s">
        <v>305</v>
      </c>
      <c r="Q3" s="173" t="s">
        <v>4</v>
      </c>
      <c r="R3" s="92" t="s">
        <v>125</v>
      </c>
      <c r="S3" s="167" t="s">
        <v>4</v>
      </c>
      <c r="T3" s="168" t="s">
        <v>310</v>
      </c>
      <c r="U3" s="111" t="s">
        <v>306</v>
      </c>
      <c r="V3" s="111" t="s">
        <v>307</v>
      </c>
      <c r="W3" s="173" t="s">
        <v>306</v>
      </c>
      <c r="X3" s="170" t="s">
        <v>307</v>
      </c>
      <c r="Y3" s="111"/>
      <c r="Z3" s="111"/>
    </row>
    <row r="4" spans="1:26">
      <c r="A4" s="17">
        <v>1</v>
      </c>
      <c r="B4" s="18" t="s">
        <v>32</v>
      </c>
      <c r="C4" s="18" t="s">
        <v>356</v>
      </c>
      <c r="D4" s="29" t="s">
        <v>33</v>
      </c>
      <c r="E4" s="28" t="s">
        <v>154</v>
      </c>
      <c r="F4" s="17">
        <v>1</v>
      </c>
      <c r="G4" s="18" t="s">
        <v>5</v>
      </c>
      <c r="H4" s="147">
        <v>10</v>
      </c>
      <c r="I4" s="148" t="s">
        <v>156</v>
      </c>
      <c r="J4" s="17">
        <v>8100</v>
      </c>
      <c r="K4" s="18" t="s">
        <v>158</v>
      </c>
      <c r="L4" s="27">
        <v>0</v>
      </c>
      <c r="M4" s="32" t="s">
        <v>405</v>
      </c>
      <c r="N4" s="17">
        <v>1</v>
      </c>
      <c r="O4" s="18" t="s">
        <v>301</v>
      </c>
      <c r="P4" s="91" t="s">
        <v>315</v>
      </c>
      <c r="Q4" s="27">
        <v>64168774</v>
      </c>
      <c r="R4" s="93" t="s">
        <v>325</v>
      </c>
      <c r="S4" s="17">
        <v>0</v>
      </c>
      <c r="T4" s="18" t="s">
        <v>468</v>
      </c>
      <c r="U4" s="47">
        <v>0</v>
      </c>
      <c r="V4" s="47">
        <v>0</v>
      </c>
      <c r="W4" s="130">
        <v>20</v>
      </c>
      <c r="X4" s="129">
        <v>42</v>
      </c>
    </row>
    <row r="5" spans="1:26">
      <c r="A5" s="17">
        <v>2</v>
      </c>
      <c r="B5" s="18" t="s">
        <v>132</v>
      </c>
      <c r="C5" s="18" t="s">
        <v>357</v>
      </c>
      <c r="D5" s="146" t="s">
        <v>383</v>
      </c>
      <c r="E5" s="28" t="s">
        <v>155</v>
      </c>
      <c r="F5" s="17">
        <v>2</v>
      </c>
      <c r="G5" s="18" t="s">
        <v>6</v>
      </c>
      <c r="H5" s="147">
        <v>20</v>
      </c>
      <c r="I5" s="148" t="s">
        <v>157</v>
      </c>
      <c r="J5" s="17">
        <v>8501</v>
      </c>
      <c r="K5" s="18" t="s">
        <v>48</v>
      </c>
      <c r="L5" s="27">
        <v>11</v>
      </c>
      <c r="M5" s="32" t="s">
        <v>298</v>
      </c>
      <c r="N5" s="17">
        <v>2</v>
      </c>
      <c r="O5" s="18" t="s">
        <v>302</v>
      </c>
      <c r="P5" s="91" t="s">
        <v>315</v>
      </c>
      <c r="Q5" s="27">
        <v>40428028</v>
      </c>
      <c r="R5" s="93" t="s">
        <v>549</v>
      </c>
      <c r="S5" s="17">
        <v>10365000</v>
      </c>
      <c r="T5" s="18" t="s">
        <v>505</v>
      </c>
      <c r="U5" s="47">
        <v>21</v>
      </c>
      <c r="V5" s="47">
        <v>25</v>
      </c>
    </row>
    <row r="6" spans="1:26">
      <c r="A6" s="17">
        <v>3</v>
      </c>
      <c r="B6" s="18" t="s">
        <v>133</v>
      </c>
      <c r="C6" s="18" t="s">
        <v>358</v>
      </c>
      <c r="D6" s="29" t="s">
        <v>313</v>
      </c>
      <c r="E6" s="28" t="s">
        <v>314</v>
      </c>
      <c r="H6" s="149">
        <v>31</v>
      </c>
      <c r="I6" s="148" t="s">
        <v>385</v>
      </c>
      <c r="J6" s="94">
        <v>8349</v>
      </c>
      <c r="K6" s="18" t="s">
        <v>159</v>
      </c>
      <c r="L6" s="27">
        <v>12</v>
      </c>
      <c r="M6" s="32" t="s">
        <v>299</v>
      </c>
      <c r="N6" s="17"/>
      <c r="O6" s="18"/>
      <c r="P6" s="91" t="s">
        <v>315</v>
      </c>
      <c r="Q6" s="31">
        <v>70944127</v>
      </c>
      <c r="R6" s="93" t="s">
        <v>419</v>
      </c>
      <c r="S6" s="17">
        <v>10366000</v>
      </c>
      <c r="T6" s="18" t="s">
        <v>469</v>
      </c>
      <c r="U6" s="47">
        <v>23</v>
      </c>
      <c r="V6" s="47">
        <v>42</v>
      </c>
    </row>
    <row r="7" spans="1:26">
      <c r="A7" s="17">
        <v>4</v>
      </c>
      <c r="B7" s="18" t="s">
        <v>47</v>
      </c>
      <c r="C7" s="18" t="s">
        <v>359</v>
      </c>
      <c r="D7" s="27"/>
      <c r="E7" s="28"/>
      <c r="H7" s="147">
        <v>32</v>
      </c>
      <c r="I7" s="148" t="s">
        <v>386</v>
      </c>
      <c r="J7" s="94">
        <v>8201</v>
      </c>
      <c r="K7" s="18" t="s">
        <v>160</v>
      </c>
      <c r="L7" s="95">
        <v>14</v>
      </c>
      <c r="M7" s="33" t="s">
        <v>300</v>
      </c>
      <c r="N7" s="17"/>
      <c r="O7" s="18"/>
      <c r="P7" s="91" t="s">
        <v>315</v>
      </c>
      <c r="Q7" s="31">
        <v>41687815</v>
      </c>
      <c r="R7" s="93" t="s">
        <v>420</v>
      </c>
      <c r="S7" s="17">
        <v>10363000</v>
      </c>
      <c r="T7" s="18" t="s">
        <v>470</v>
      </c>
      <c r="U7" s="47">
        <v>24</v>
      </c>
      <c r="V7" s="47">
        <v>25</v>
      </c>
    </row>
    <row r="8" spans="1:26">
      <c r="A8" s="17">
        <v>5</v>
      </c>
      <c r="B8" s="18" t="s">
        <v>134</v>
      </c>
      <c r="C8" s="18" t="s">
        <v>360</v>
      </c>
      <c r="D8" s="27"/>
      <c r="E8" s="28"/>
      <c r="H8" s="147">
        <v>41</v>
      </c>
      <c r="I8" s="148" t="s">
        <v>387</v>
      </c>
      <c r="J8" s="94">
        <v>8304</v>
      </c>
      <c r="K8" s="18" t="s">
        <v>161</v>
      </c>
      <c r="L8" s="95">
        <v>0</v>
      </c>
      <c r="M8" s="32" t="s">
        <v>312</v>
      </c>
      <c r="P8" s="91" t="s">
        <v>315</v>
      </c>
      <c r="Q8" s="27">
        <v>96769613</v>
      </c>
      <c r="R8" s="93" t="s">
        <v>421</v>
      </c>
      <c r="S8" s="17">
        <v>1009</v>
      </c>
      <c r="T8" s="18" t="s">
        <v>397</v>
      </c>
      <c r="U8" s="47">
        <v>24</v>
      </c>
      <c r="V8" s="47">
        <v>42</v>
      </c>
    </row>
    <row r="9" spans="1:26">
      <c r="A9" s="17">
        <v>6</v>
      </c>
      <c r="B9" s="18" t="s">
        <v>135</v>
      </c>
      <c r="C9" s="18" t="s">
        <v>361</v>
      </c>
      <c r="D9" s="27"/>
      <c r="E9" s="28"/>
      <c r="H9" s="149">
        <v>42</v>
      </c>
      <c r="I9" s="148" t="s">
        <v>388</v>
      </c>
      <c r="J9" s="94">
        <v>8207</v>
      </c>
      <c r="K9" s="18" t="s">
        <v>162</v>
      </c>
      <c r="L9" s="95">
        <v>21</v>
      </c>
      <c r="M9" s="32" t="s">
        <v>391</v>
      </c>
      <c r="P9" s="91" t="s">
        <v>315</v>
      </c>
      <c r="Q9" s="27">
        <v>94390550</v>
      </c>
      <c r="R9" s="93" t="s">
        <v>550</v>
      </c>
      <c r="S9" s="17">
        <v>1070</v>
      </c>
      <c r="T9" s="18" t="s">
        <v>471</v>
      </c>
      <c r="U9" s="47">
        <v>25</v>
      </c>
      <c r="V9" s="47">
        <v>29</v>
      </c>
    </row>
    <row r="10" spans="1:26">
      <c r="A10" s="17">
        <v>7</v>
      </c>
      <c r="B10" s="18" t="s">
        <v>136</v>
      </c>
      <c r="C10" s="18" t="s">
        <v>362</v>
      </c>
      <c r="D10" s="27"/>
      <c r="E10" s="28"/>
      <c r="H10" s="149">
        <v>43</v>
      </c>
      <c r="I10" s="148" t="s">
        <v>389</v>
      </c>
      <c r="J10" s="94">
        <v>8202</v>
      </c>
      <c r="K10" s="18" t="s">
        <v>163</v>
      </c>
      <c r="L10" s="95">
        <v>22</v>
      </c>
      <c r="M10" s="32" t="s">
        <v>392</v>
      </c>
      <c r="P10" s="91" t="s">
        <v>315</v>
      </c>
      <c r="Q10" s="27">
        <v>73280411</v>
      </c>
      <c r="R10" s="93" t="s">
        <v>326</v>
      </c>
      <c r="S10" s="17">
        <v>1071</v>
      </c>
      <c r="T10" s="18" t="s">
        <v>472</v>
      </c>
      <c r="U10" s="47">
        <v>25</v>
      </c>
      <c r="V10" s="47">
        <v>29</v>
      </c>
    </row>
    <row r="11" spans="1:26">
      <c r="A11" s="17">
        <v>8</v>
      </c>
      <c r="B11" s="18" t="s">
        <v>137</v>
      </c>
      <c r="C11" s="18" t="s">
        <v>363</v>
      </c>
      <c r="D11" s="27"/>
      <c r="E11" s="28"/>
      <c r="H11" s="149"/>
      <c r="I11" s="148"/>
      <c r="J11" s="94">
        <v>8305</v>
      </c>
      <c r="K11" s="18" t="s">
        <v>31</v>
      </c>
      <c r="L11" s="95">
        <v>23</v>
      </c>
      <c r="M11" s="32" t="s">
        <v>393</v>
      </c>
      <c r="P11" s="91" t="s">
        <v>315</v>
      </c>
      <c r="Q11" s="27">
        <v>72770371</v>
      </c>
      <c r="R11" s="93" t="s">
        <v>327</v>
      </c>
      <c r="S11" s="17">
        <v>1072</v>
      </c>
      <c r="T11" s="18" t="s">
        <v>473</v>
      </c>
      <c r="U11" s="47">
        <v>25</v>
      </c>
      <c r="V11" s="47">
        <v>29</v>
      </c>
    </row>
    <row r="12" spans="1:26">
      <c r="A12" s="17">
        <v>9</v>
      </c>
      <c r="B12" s="18" t="s">
        <v>138</v>
      </c>
      <c r="C12" s="18" t="s">
        <v>364</v>
      </c>
      <c r="D12" s="27"/>
      <c r="E12" s="28"/>
      <c r="H12" s="149"/>
      <c r="I12" s="148"/>
      <c r="J12" s="94">
        <v>8442</v>
      </c>
      <c r="K12" s="18" t="s">
        <v>164</v>
      </c>
      <c r="L12" s="27">
        <v>24</v>
      </c>
      <c r="M12" s="32" t="s">
        <v>394</v>
      </c>
      <c r="P12" s="91" t="s">
        <v>315</v>
      </c>
      <c r="Q12" s="27">
        <v>42485322</v>
      </c>
      <c r="R12" s="93" t="s">
        <v>422</v>
      </c>
      <c r="S12" s="17">
        <v>1090</v>
      </c>
      <c r="T12" s="18" t="s">
        <v>474</v>
      </c>
      <c r="U12" s="47">
        <v>25</v>
      </c>
      <c r="V12" s="47">
        <v>42</v>
      </c>
    </row>
    <row r="13" spans="1:26">
      <c r="A13" s="17">
        <v>10</v>
      </c>
      <c r="B13" s="18" t="s">
        <v>139</v>
      </c>
      <c r="C13" s="18" t="s">
        <v>365</v>
      </c>
      <c r="D13" s="27"/>
      <c r="E13" s="28"/>
      <c r="H13" s="149"/>
      <c r="I13" s="148"/>
      <c r="J13" s="94">
        <v>8535</v>
      </c>
      <c r="K13" s="18" t="s">
        <v>165</v>
      </c>
      <c r="L13" s="95">
        <v>0</v>
      </c>
      <c r="M13" s="32" t="s">
        <v>390</v>
      </c>
      <c r="P13" s="91" t="s">
        <v>315</v>
      </c>
      <c r="Q13" s="27">
        <v>50460315</v>
      </c>
      <c r="R13" s="93" t="s">
        <v>423</v>
      </c>
      <c r="S13" s="17">
        <v>2110</v>
      </c>
      <c r="T13" s="18" t="s">
        <v>475</v>
      </c>
      <c r="U13" s="47">
        <v>25</v>
      </c>
      <c r="V13" s="47">
        <v>42</v>
      </c>
    </row>
    <row r="14" spans="1:26">
      <c r="A14" s="17">
        <v>11</v>
      </c>
      <c r="B14" s="18" t="s">
        <v>140</v>
      </c>
      <c r="C14" s="18" t="s">
        <v>366</v>
      </c>
      <c r="D14" s="27"/>
      <c r="E14" s="28"/>
      <c r="J14" s="94">
        <v>8401</v>
      </c>
      <c r="K14" s="18" t="s">
        <v>166</v>
      </c>
      <c r="L14" s="27">
        <v>31</v>
      </c>
      <c r="M14" s="32" t="s">
        <v>395</v>
      </c>
      <c r="P14" s="91" t="s">
        <v>315</v>
      </c>
      <c r="Q14" s="27">
        <v>50497540</v>
      </c>
      <c r="R14" s="93" t="s">
        <v>328</v>
      </c>
      <c r="S14" s="17">
        <v>2120</v>
      </c>
      <c r="T14" s="18" t="s">
        <v>476</v>
      </c>
      <c r="U14" s="47">
        <v>24</v>
      </c>
      <c r="V14" s="47">
        <v>42</v>
      </c>
    </row>
    <row r="15" spans="1:26">
      <c r="A15" s="17">
        <v>12</v>
      </c>
      <c r="B15" s="18" t="s">
        <v>141</v>
      </c>
      <c r="C15" s="18" t="s">
        <v>367</v>
      </c>
      <c r="D15" s="27"/>
      <c r="E15" s="28"/>
      <c r="J15" s="94">
        <v>8560</v>
      </c>
      <c r="K15" s="18" t="s">
        <v>167</v>
      </c>
      <c r="L15" s="27">
        <v>32</v>
      </c>
      <c r="M15" s="32" t="s">
        <v>396</v>
      </c>
      <c r="P15" s="91" t="s">
        <v>315</v>
      </c>
      <c r="Q15" s="27">
        <v>55494756</v>
      </c>
      <c r="R15" s="93" t="s">
        <v>329</v>
      </c>
      <c r="S15" s="17">
        <v>10320000</v>
      </c>
      <c r="T15" s="18" t="s">
        <v>477</v>
      </c>
      <c r="U15" s="47">
        <v>21</v>
      </c>
      <c r="V15" s="47">
        <v>42</v>
      </c>
    </row>
    <row r="16" spans="1:26">
      <c r="A16" s="17">
        <v>13</v>
      </c>
      <c r="B16" s="18" t="s">
        <v>142</v>
      </c>
      <c r="C16" s="18" t="s">
        <v>368</v>
      </c>
      <c r="D16" s="27"/>
      <c r="E16" s="28"/>
      <c r="J16" s="94">
        <v>8601</v>
      </c>
      <c r="K16" s="18" t="s">
        <v>168</v>
      </c>
      <c r="L16" s="27"/>
      <c r="M16" s="32"/>
      <c r="P16" s="91" t="s">
        <v>315</v>
      </c>
      <c r="Q16" s="27">
        <v>41517852</v>
      </c>
      <c r="R16" s="93" t="s">
        <v>330</v>
      </c>
      <c r="S16" s="17">
        <v>1</v>
      </c>
      <c r="T16" s="18" t="s">
        <v>478</v>
      </c>
      <c r="U16" s="47">
        <v>23</v>
      </c>
      <c r="V16" s="47">
        <v>42</v>
      </c>
    </row>
    <row r="17" spans="1:22">
      <c r="A17" s="17">
        <v>14</v>
      </c>
      <c r="B17" s="18" t="s">
        <v>143</v>
      </c>
      <c r="C17" s="18" t="s">
        <v>369</v>
      </c>
      <c r="D17" s="27"/>
      <c r="E17" s="28"/>
      <c r="J17" s="94">
        <v>8229</v>
      </c>
      <c r="K17" s="18" t="s">
        <v>169</v>
      </c>
      <c r="L17" s="27"/>
      <c r="M17" s="32"/>
      <c r="P17" s="91" t="s">
        <v>315</v>
      </c>
      <c r="Q17" s="27">
        <v>52547953</v>
      </c>
      <c r="R17" s="93" t="s">
        <v>551</v>
      </c>
      <c r="S17" s="17">
        <v>8</v>
      </c>
      <c r="T17" s="18" t="s">
        <v>479</v>
      </c>
      <c r="U17" s="47">
        <v>23</v>
      </c>
      <c r="V17" s="47">
        <v>42</v>
      </c>
    </row>
    <row r="18" spans="1:22">
      <c r="A18" s="17">
        <v>15</v>
      </c>
      <c r="B18" s="18" t="s">
        <v>144</v>
      </c>
      <c r="C18" s="18" t="s">
        <v>370</v>
      </c>
      <c r="D18" s="27"/>
      <c r="E18" s="28"/>
      <c r="J18" s="94">
        <v>8561</v>
      </c>
      <c r="K18" s="18" t="s">
        <v>170</v>
      </c>
      <c r="L18" s="27"/>
      <c r="M18" s="32"/>
      <c r="P18" s="91" t="s">
        <v>315</v>
      </c>
      <c r="Q18" s="27">
        <v>50267960</v>
      </c>
      <c r="R18" s="93" t="s">
        <v>514</v>
      </c>
      <c r="S18" s="17">
        <v>1005</v>
      </c>
      <c r="T18" s="18" t="s">
        <v>480</v>
      </c>
      <c r="U18" s="47">
        <v>22</v>
      </c>
      <c r="V18" s="47">
        <v>42</v>
      </c>
    </row>
    <row r="19" spans="1:22">
      <c r="A19" s="17">
        <v>16</v>
      </c>
      <c r="B19" s="18" t="s">
        <v>145</v>
      </c>
      <c r="C19" s="18" t="s">
        <v>371</v>
      </c>
      <c r="D19" s="27"/>
      <c r="E19" s="28"/>
      <c r="J19" s="94">
        <v>8402</v>
      </c>
      <c r="K19" s="18" t="s">
        <v>0</v>
      </c>
      <c r="L19" s="27"/>
      <c r="M19" s="32"/>
      <c r="P19" s="91" t="s">
        <v>315</v>
      </c>
      <c r="Q19" s="27">
        <v>41172896</v>
      </c>
      <c r="R19" s="93" t="s">
        <v>515</v>
      </c>
      <c r="S19" s="17">
        <v>11</v>
      </c>
      <c r="T19" s="18" t="s">
        <v>481</v>
      </c>
      <c r="U19" s="47">
        <v>25</v>
      </c>
      <c r="V19" s="47">
        <v>42</v>
      </c>
    </row>
    <row r="20" spans="1:22">
      <c r="A20" s="17">
        <v>17</v>
      </c>
      <c r="B20" s="18" t="s">
        <v>146</v>
      </c>
      <c r="C20" s="18" t="s">
        <v>372</v>
      </c>
      <c r="D20" s="27"/>
      <c r="E20" s="28"/>
      <c r="J20" s="94">
        <v>8502</v>
      </c>
      <c r="K20" s="18" t="s">
        <v>171</v>
      </c>
      <c r="L20" s="27"/>
      <c r="M20" s="32"/>
      <c r="P20" s="91" t="s">
        <v>315</v>
      </c>
      <c r="Q20" s="27">
        <v>30498449</v>
      </c>
      <c r="R20" s="150" t="s">
        <v>552</v>
      </c>
      <c r="S20" s="17">
        <v>55000020</v>
      </c>
      <c r="T20" s="18" t="s">
        <v>482</v>
      </c>
      <c r="U20" s="47">
        <v>20</v>
      </c>
      <c r="V20" s="47">
        <v>42</v>
      </c>
    </row>
    <row r="21" spans="1:22">
      <c r="A21" s="17">
        <v>18</v>
      </c>
      <c r="B21" s="18" t="s">
        <v>147</v>
      </c>
      <c r="C21" s="18" t="s">
        <v>373</v>
      </c>
      <c r="J21" s="94">
        <v>8546</v>
      </c>
      <c r="K21" s="18" t="s">
        <v>172</v>
      </c>
      <c r="L21" s="27"/>
      <c r="M21" s="32"/>
      <c r="P21" s="176" t="s">
        <v>315</v>
      </c>
      <c r="Q21" s="27">
        <v>16417646</v>
      </c>
      <c r="R21" s="150" t="s">
        <v>553</v>
      </c>
      <c r="S21" s="17">
        <v>11000000</v>
      </c>
      <c r="T21" s="18" t="s">
        <v>483</v>
      </c>
      <c r="U21" s="47">
        <v>21</v>
      </c>
      <c r="V21" s="47">
        <v>42</v>
      </c>
    </row>
    <row r="22" spans="1:22">
      <c r="A22" s="17">
        <v>19</v>
      </c>
      <c r="B22" s="18" t="s">
        <v>148</v>
      </c>
      <c r="C22" s="18" t="s">
        <v>374</v>
      </c>
      <c r="J22" s="94">
        <v>8403</v>
      </c>
      <c r="K22" s="18" t="s">
        <v>173</v>
      </c>
      <c r="P22" s="91" t="s">
        <v>315</v>
      </c>
      <c r="Q22" s="27">
        <v>83657417</v>
      </c>
      <c r="R22" s="93" t="s">
        <v>516</v>
      </c>
      <c r="S22" s="17">
        <v>55000000</v>
      </c>
      <c r="T22" s="18" t="s">
        <v>484</v>
      </c>
      <c r="U22" s="47">
        <v>21</v>
      </c>
      <c r="V22" s="47">
        <v>28</v>
      </c>
    </row>
    <row r="23" spans="1:22">
      <c r="A23" s="17">
        <v>20</v>
      </c>
      <c r="B23" s="18" t="s">
        <v>149</v>
      </c>
      <c r="C23" s="18" t="s">
        <v>375</v>
      </c>
      <c r="J23" s="94">
        <v>8266</v>
      </c>
      <c r="K23" s="18" t="s">
        <v>174</v>
      </c>
      <c r="P23" s="91" t="s">
        <v>315</v>
      </c>
      <c r="Q23" s="27">
        <v>41293495</v>
      </c>
      <c r="R23" s="93" t="s">
        <v>554</v>
      </c>
      <c r="S23" s="17">
        <v>55000010</v>
      </c>
      <c r="T23" s="18" t="s">
        <v>485</v>
      </c>
      <c r="U23" s="47">
        <v>17</v>
      </c>
      <c r="V23" s="47">
        <v>42</v>
      </c>
    </row>
    <row r="24" spans="1:22">
      <c r="A24" s="17">
        <v>21</v>
      </c>
      <c r="B24" s="18" t="s">
        <v>50</v>
      </c>
      <c r="C24" s="18" t="s">
        <v>376</v>
      </c>
      <c r="J24" s="94">
        <v>8204</v>
      </c>
      <c r="K24" s="18" t="s">
        <v>175</v>
      </c>
      <c r="P24" s="91" t="s">
        <v>315</v>
      </c>
      <c r="Q24" s="27">
        <v>66489669</v>
      </c>
      <c r="R24" s="93" t="s">
        <v>424</v>
      </c>
      <c r="S24" s="17">
        <v>52000000</v>
      </c>
      <c r="T24" s="18" t="s">
        <v>486</v>
      </c>
      <c r="U24" s="47">
        <v>26</v>
      </c>
      <c r="V24" s="47">
        <v>27</v>
      </c>
    </row>
    <row r="25" spans="1:22">
      <c r="A25" s="17">
        <v>22</v>
      </c>
      <c r="B25" s="18" t="s">
        <v>150</v>
      </c>
      <c r="C25" s="18" t="s">
        <v>377</v>
      </c>
      <c r="J25" s="94">
        <v>8419</v>
      </c>
      <c r="K25" s="18" t="s">
        <v>3</v>
      </c>
      <c r="P25" s="91" t="s">
        <v>315</v>
      </c>
      <c r="Q25" s="27">
        <v>18208608</v>
      </c>
      <c r="R25" s="93" t="s">
        <v>545</v>
      </c>
      <c r="S25" s="17">
        <v>10362000</v>
      </c>
      <c r="T25" s="18" t="s">
        <v>487</v>
      </c>
      <c r="U25" s="47">
        <v>24</v>
      </c>
      <c r="V25" s="47">
        <v>42</v>
      </c>
    </row>
    <row r="26" spans="1:22">
      <c r="A26" s="17">
        <v>23</v>
      </c>
      <c r="B26" s="18" t="s">
        <v>151</v>
      </c>
      <c r="C26" s="18" t="s">
        <v>378</v>
      </c>
      <c r="J26" s="94">
        <v>8309</v>
      </c>
      <c r="K26" s="18" t="s">
        <v>176</v>
      </c>
      <c r="P26" s="91" t="s">
        <v>315</v>
      </c>
      <c r="Q26" s="27">
        <v>77855786</v>
      </c>
      <c r="R26" s="93" t="s">
        <v>555</v>
      </c>
      <c r="S26" s="17">
        <v>10371000</v>
      </c>
      <c r="T26" s="18" t="s">
        <v>467</v>
      </c>
      <c r="U26" s="47">
        <v>24</v>
      </c>
      <c r="V26" s="47">
        <v>25</v>
      </c>
    </row>
    <row r="27" spans="1:22">
      <c r="A27" s="17">
        <v>24</v>
      </c>
      <c r="B27" s="18" t="s">
        <v>152</v>
      </c>
      <c r="C27" s="18" t="s">
        <v>379</v>
      </c>
      <c r="J27" s="94">
        <v>8503</v>
      </c>
      <c r="K27" s="18" t="s">
        <v>177</v>
      </c>
      <c r="P27" s="91" t="s">
        <v>315</v>
      </c>
      <c r="Q27" s="27">
        <v>41256053</v>
      </c>
      <c r="R27" s="93" t="s">
        <v>331</v>
      </c>
      <c r="S27" s="17">
        <v>10350000</v>
      </c>
      <c r="T27" s="18" t="s">
        <v>488</v>
      </c>
      <c r="U27" s="47">
        <v>21</v>
      </c>
      <c r="V27" s="47">
        <v>28</v>
      </c>
    </row>
    <row r="28" spans="1:22">
      <c r="A28" s="17">
        <v>25</v>
      </c>
      <c r="B28" s="18" t="s">
        <v>153</v>
      </c>
      <c r="C28" s="18" t="s">
        <v>380</v>
      </c>
      <c r="J28" s="94">
        <v>8405</v>
      </c>
      <c r="K28" s="18" t="s">
        <v>178</v>
      </c>
      <c r="P28" s="91" t="s">
        <v>315</v>
      </c>
      <c r="Q28" s="27">
        <v>52122792</v>
      </c>
      <c r="R28" s="93" t="s">
        <v>556</v>
      </c>
      <c r="S28" s="17">
        <v>10364000</v>
      </c>
      <c r="T28" s="18" t="s">
        <v>489</v>
      </c>
      <c r="U28" s="47">
        <v>21</v>
      </c>
      <c r="V28" s="47">
        <v>42</v>
      </c>
    </row>
    <row r="29" spans="1:22">
      <c r="A29" s="17">
        <v>26</v>
      </c>
      <c r="B29" s="18" t="s">
        <v>1</v>
      </c>
      <c r="C29" s="18" t="s">
        <v>381</v>
      </c>
      <c r="J29" s="94">
        <v>8252</v>
      </c>
      <c r="K29" s="18" t="s">
        <v>179</v>
      </c>
      <c r="P29" s="91" t="s">
        <v>315</v>
      </c>
      <c r="Q29" s="27">
        <v>19364831</v>
      </c>
      <c r="R29" s="93" t="s">
        <v>557</v>
      </c>
      <c r="S29" s="17">
        <v>10364200</v>
      </c>
      <c r="T29" s="18" t="s">
        <v>490</v>
      </c>
      <c r="U29" s="47">
        <v>21</v>
      </c>
      <c r="V29" s="47">
        <v>27</v>
      </c>
    </row>
    <row r="30" spans="1:22">
      <c r="A30" s="17">
        <v>27</v>
      </c>
      <c r="B30" s="18" t="s">
        <v>2</v>
      </c>
      <c r="C30" s="18" t="s">
        <v>382</v>
      </c>
      <c r="J30" s="94">
        <v>8307</v>
      </c>
      <c r="K30" s="18" t="s">
        <v>180</v>
      </c>
      <c r="P30" s="91" t="s">
        <v>315</v>
      </c>
      <c r="Q30" s="27">
        <v>99675823</v>
      </c>
      <c r="R30" s="93" t="s">
        <v>517</v>
      </c>
      <c r="S30" s="17">
        <v>9841</v>
      </c>
      <c r="T30" s="18" t="s">
        <v>491</v>
      </c>
      <c r="U30" s="47">
        <v>21</v>
      </c>
      <c r="V30" s="47">
        <v>42</v>
      </c>
    </row>
    <row r="31" spans="1:22">
      <c r="A31" s="17"/>
      <c r="B31" s="18"/>
      <c r="C31" s="18"/>
      <c r="J31" s="94">
        <v>8406</v>
      </c>
      <c r="K31" s="18" t="s">
        <v>181</v>
      </c>
      <c r="P31" s="91" t="s">
        <v>315</v>
      </c>
      <c r="Q31" s="27">
        <v>41310297</v>
      </c>
      <c r="R31" s="93" t="s">
        <v>398</v>
      </c>
      <c r="S31" s="17">
        <v>9842</v>
      </c>
      <c r="T31" s="18" t="s">
        <v>492</v>
      </c>
      <c r="U31" s="47">
        <v>21</v>
      </c>
      <c r="V31" s="47">
        <v>42</v>
      </c>
    </row>
    <row r="32" spans="1:22">
      <c r="A32" s="17"/>
      <c r="B32" s="18"/>
      <c r="C32" s="18"/>
      <c r="J32" s="94">
        <v>8504</v>
      </c>
      <c r="K32" s="18" t="s">
        <v>182</v>
      </c>
      <c r="P32" s="91" t="s">
        <v>315</v>
      </c>
      <c r="Q32" s="27">
        <v>86317940</v>
      </c>
      <c r="R32" s="93" t="s">
        <v>425</v>
      </c>
      <c r="S32" s="17">
        <v>3824</v>
      </c>
      <c r="T32" s="18" t="s">
        <v>518</v>
      </c>
      <c r="U32" s="47">
        <v>25</v>
      </c>
      <c r="V32" s="47">
        <v>42</v>
      </c>
    </row>
    <row r="33" spans="10:22">
      <c r="J33" s="94">
        <v>8205</v>
      </c>
      <c r="K33" s="18" t="s">
        <v>183</v>
      </c>
      <c r="P33" s="91" t="s">
        <v>315</v>
      </c>
      <c r="Q33" s="27">
        <v>77653297</v>
      </c>
      <c r="R33" s="93" t="s">
        <v>332</v>
      </c>
      <c r="S33" s="17">
        <v>1084</v>
      </c>
      <c r="T33" s="18" t="s">
        <v>493</v>
      </c>
      <c r="U33" s="47">
        <v>24</v>
      </c>
      <c r="V33" s="47">
        <v>42</v>
      </c>
    </row>
    <row r="34" spans="10:22">
      <c r="J34" s="94">
        <v>8337</v>
      </c>
      <c r="K34" s="18" t="s">
        <v>49</v>
      </c>
      <c r="P34" s="91" t="s">
        <v>315</v>
      </c>
      <c r="Q34" s="27">
        <v>55133196</v>
      </c>
      <c r="R34" s="93" t="s">
        <v>333</v>
      </c>
      <c r="S34" s="17">
        <v>10366100</v>
      </c>
      <c r="T34" s="18" t="s">
        <v>494</v>
      </c>
      <c r="U34" s="47">
        <v>21</v>
      </c>
      <c r="V34" s="47">
        <v>42</v>
      </c>
    </row>
    <row r="35" spans="10:22">
      <c r="J35" s="94">
        <v>8308</v>
      </c>
      <c r="K35" s="18" t="s">
        <v>41</v>
      </c>
      <c r="P35" s="91" t="s">
        <v>315</v>
      </c>
      <c r="Q35" s="27">
        <v>62087316</v>
      </c>
      <c r="R35" s="93" t="s">
        <v>426</v>
      </c>
      <c r="S35" s="17">
        <v>10310000</v>
      </c>
      <c r="T35" s="18" t="s">
        <v>495</v>
      </c>
      <c r="U35" s="47">
        <v>20</v>
      </c>
      <c r="V35" s="47">
        <v>30</v>
      </c>
    </row>
    <row r="36" spans="10:22">
      <c r="J36" s="94">
        <v>8319</v>
      </c>
      <c r="K36" s="18" t="s">
        <v>408</v>
      </c>
      <c r="P36" s="91" t="s">
        <v>315</v>
      </c>
      <c r="Q36" s="27">
        <v>66002255</v>
      </c>
      <c r="R36" s="93" t="s">
        <v>427</v>
      </c>
      <c r="S36" s="17">
        <v>99990000</v>
      </c>
      <c r="T36" s="18" t="s">
        <v>496</v>
      </c>
      <c r="U36" s="47">
        <v>0</v>
      </c>
      <c r="V36" s="47">
        <v>0</v>
      </c>
    </row>
    <row r="37" spans="10:22">
      <c r="J37" s="94">
        <v>8518</v>
      </c>
      <c r="K37" s="18" t="s">
        <v>184</v>
      </c>
      <c r="P37" s="91" t="s">
        <v>315</v>
      </c>
      <c r="Q37" s="27">
        <v>67811139</v>
      </c>
      <c r="R37" s="93" t="s">
        <v>428</v>
      </c>
      <c r="S37" s="17">
        <v>96</v>
      </c>
      <c r="T37" s="18" t="s">
        <v>497</v>
      </c>
      <c r="U37" s="47">
        <v>24</v>
      </c>
      <c r="V37" s="47">
        <v>30</v>
      </c>
    </row>
    <row r="38" spans="10:22">
      <c r="J38" s="94">
        <v>8317</v>
      </c>
      <c r="K38" s="18" t="s">
        <v>185</v>
      </c>
      <c r="P38" s="91" t="s">
        <v>315</v>
      </c>
      <c r="Q38" s="27">
        <v>46561916</v>
      </c>
      <c r="R38" s="93" t="s">
        <v>334</v>
      </c>
      <c r="S38" s="17">
        <v>97</v>
      </c>
      <c r="T38" s="18" t="s">
        <v>498</v>
      </c>
      <c r="U38" s="47">
        <v>22</v>
      </c>
      <c r="V38" s="47">
        <v>42</v>
      </c>
    </row>
    <row r="39" spans="10:22">
      <c r="J39" s="94">
        <v>8423</v>
      </c>
      <c r="K39" s="18" t="s">
        <v>186</v>
      </c>
      <c r="P39" s="91" t="s">
        <v>315</v>
      </c>
      <c r="Q39" s="27">
        <v>77653700</v>
      </c>
      <c r="R39" s="93" t="s">
        <v>335</v>
      </c>
      <c r="S39" s="177">
        <v>99</v>
      </c>
      <c r="T39" s="178" t="s">
        <v>499</v>
      </c>
      <c r="U39" s="179">
        <v>24</v>
      </c>
      <c r="V39" s="179">
        <v>30</v>
      </c>
    </row>
    <row r="40" spans="10:22">
      <c r="J40" s="94">
        <v>8407</v>
      </c>
      <c r="K40" s="18" t="s">
        <v>187</v>
      </c>
      <c r="P40" s="91" t="s">
        <v>315</v>
      </c>
      <c r="Q40" s="27">
        <v>18318556</v>
      </c>
      <c r="R40" s="93" t="s">
        <v>546</v>
      </c>
      <c r="S40" s="17">
        <v>3102</v>
      </c>
      <c r="T40" s="18" t="s">
        <v>519</v>
      </c>
      <c r="U40" s="47">
        <v>23</v>
      </c>
      <c r="V40" s="47">
        <v>42</v>
      </c>
    </row>
    <row r="41" spans="10:22">
      <c r="J41" s="94">
        <v>8508</v>
      </c>
      <c r="K41" s="18" t="s">
        <v>188</v>
      </c>
      <c r="P41" s="91" t="s">
        <v>315</v>
      </c>
      <c r="Q41" s="27">
        <v>41461461</v>
      </c>
      <c r="R41" s="93" t="s">
        <v>336</v>
      </c>
      <c r="S41" s="17">
        <v>3105</v>
      </c>
      <c r="T41" s="18" t="s">
        <v>520</v>
      </c>
      <c r="U41" s="47">
        <v>28</v>
      </c>
      <c r="V41" s="47">
        <v>42</v>
      </c>
    </row>
    <row r="42" spans="10:22">
      <c r="J42" s="94">
        <v>8242</v>
      </c>
      <c r="K42" s="18" t="s">
        <v>189</v>
      </c>
      <c r="P42" s="91" t="s">
        <v>315</v>
      </c>
      <c r="Q42" s="27">
        <v>42187710</v>
      </c>
      <c r="R42" s="93" t="s">
        <v>429</v>
      </c>
      <c r="S42" s="17">
        <v>3103</v>
      </c>
      <c r="T42" s="18" t="s">
        <v>521</v>
      </c>
      <c r="U42" s="47">
        <v>21</v>
      </c>
      <c r="V42" s="47">
        <v>42</v>
      </c>
    </row>
    <row r="43" spans="10:22">
      <c r="J43" s="94">
        <v>8241</v>
      </c>
      <c r="K43" s="18" t="s">
        <v>190</v>
      </c>
      <c r="P43" s="91" t="s">
        <v>315</v>
      </c>
      <c r="Q43" s="27">
        <v>12851677</v>
      </c>
      <c r="R43" s="93" t="s">
        <v>430</v>
      </c>
      <c r="S43" s="17">
        <v>3106</v>
      </c>
      <c r="T43" s="18" t="s">
        <v>522</v>
      </c>
      <c r="U43" s="47">
        <v>23</v>
      </c>
      <c r="V43" s="47">
        <v>42</v>
      </c>
    </row>
    <row r="44" spans="10:22">
      <c r="J44" s="94">
        <v>8424</v>
      </c>
      <c r="K44" s="18" t="s">
        <v>191</v>
      </c>
      <c r="P44" s="91" t="s">
        <v>315</v>
      </c>
      <c r="Q44" s="27">
        <v>53608895</v>
      </c>
      <c r="R44" s="93" t="s">
        <v>431</v>
      </c>
      <c r="S44" s="17">
        <v>3101</v>
      </c>
      <c r="T44" s="18" t="s">
        <v>523</v>
      </c>
      <c r="U44" s="47">
        <v>25</v>
      </c>
      <c r="V44" s="47">
        <v>42</v>
      </c>
    </row>
    <row r="45" spans="10:22">
      <c r="J45" s="94">
        <v>8321</v>
      </c>
      <c r="K45" s="18" t="s">
        <v>192</v>
      </c>
      <c r="P45" s="91" t="s">
        <v>315</v>
      </c>
      <c r="Q45" s="27">
        <v>88787405</v>
      </c>
      <c r="R45" s="93" t="s">
        <v>432</v>
      </c>
      <c r="S45" s="17">
        <v>3104</v>
      </c>
      <c r="T45" s="18" t="s">
        <v>524</v>
      </c>
      <c r="U45" s="47">
        <v>25</v>
      </c>
      <c r="V45" s="47">
        <v>42</v>
      </c>
    </row>
    <row r="46" spans="10:22">
      <c r="J46" s="94">
        <v>8322</v>
      </c>
      <c r="K46" s="18" t="s">
        <v>193</v>
      </c>
      <c r="P46" s="91" t="s">
        <v>315</v>
      </c>
      <c r="Q46" s="27">
        <v>95980620</v>
      </c>
      <c r="R46" s="93" t="s">
        <v>433</v>
      </c>
      <c r="S46" s="17">
        <v>0</v>
      </c>
      <c r="T46" s="18" t="s">
        <v>390</v>
      </c>
      <c r="U46" s="47">
        <v>0</v>
      </c>
      <c r="V46" s="47">
        <v>0</v>
      </c>
    </row>
    <row r="47" spans="10:22">
      <c r="J47" s="94">
        <v>8323</v>
      </c>
      <c r="K47" s="18" t="s">
        <v>194</v>
      </c>
      <c r="P47" s="91" t="s">
        <v>315</v>
      </c>
      <c r="Q47" s="27">
        <v>42208962</v>
      </c>
      <c r="R47" s="93" t="s">
        <v>434</v>
      </c>
      <c r="S47" s="17">
        <v>10190500</v>
      </c>
      <c r="T47" s="18" t="s">
        <v>500</v>
      </c>
      <c r="U47" s="47">
        <v>24</v>
      </c>
      <c r="V47" s="47">
        <v>42</v>
      </c>
    </row>
    <row r="48" spans="10:22">
      <c r="J48" s="94">
        <v>8530</v>
      </c>
      <c r="K48" s="18" t="s">
        <v>195</v>
      </c>
      <c r="P48" s="91" t="s">
        <v>315</v>
      </c>
      <c r="Q48" s="27">
        <v>53377640</v>
      </c>
      <c r="R48" s="93" t="s">
        <v>337</v>
      </c>
      <c r="S48" s="17">
        <v>10090500</v>
      </c>
      <c r="T48" s="18" t="s">
        <v>501</v>
      </c>
      <c r="U48" s="47">
        <v>25</v>
      </c>
      <c r="V48" s="47">
        <v>29</v>
      </c>
    </row>
    <row r="49" spans="10:22">
      <c r="J49" s="94">
        <v>8539</v>
      </c>
      <c r="K49" s="18" t="s">
        <v>196</v>
      </c>
      <c r="P49" s="91" t="s">
        <v>315</v>
      </c>
      <c r="Q49" s="27">
        <v>53158994</v>
      </c>
      <c r="R49" s="93" t="s">
        <v>435</v>
      </c>
      <c r="S49" s="17">
        <v>10290500</v>
      </c>
      <c r="T49" s="18" t="s">
        <v>502</v>
      </c>
      <c r="U49" s="47">
        <v>21</v>
      </c>
      <c r="V49" s="47">
        <v>42</v>
      </c>
    </row>
    <row r="50" spans="10:22">
      <c r="J50" s="94">
        <v>8408</v>
      </c>
      <c r="K50" s="18" t="s">
        <v>44</v>
      </c>
      <c r="P50" s="91" t="s">
        <v>315</v>
      </c>
      <c r="Q50" s="27">
        <v>54599006</v>
      </c>
      <c r="R50" s="93" t="s">
        <v>338</v>
      </c>
      <c r="S50" s="17">
        <v>10090000</v>
      </c>
      <c r="T50" s="18" t="s">
        <v>503</v>
      </c>
      <c r="U50" s="179">
        <v>24</v>
      </c>
      <c r="V50" s="47">
        <v>42</v>
      </c>
    </row>
    <row r="51" spans="10:22">
      <c r="J51" s="94">
        <v>8310</v>
      </c>
      <c r="K51" s="18" t="s">
        <v>45</v>
      </c>
      <c r="P51" s="91" t="s">
        <v>315</v>
      </c>
      <c r="Q51" s="27">
        <v>41451175</v>
      </c>
      <c r="R51" s="93" t="s">
        <v>506</v>
      </c>
      <c r="S51" s="17"/>
      <c r="T51" s="18"/>
    </row>
    <row r="52" spans="10:22">
      <c r="J52" s="94">
        <v>8250</v>
      </c>
      <c r="K52" s="18" t="s">
        <v>197</v>
      </c>
      <c r="P52" s="91" t="s">
        <v>315</v>
      </c>
      <c r="Q52" s="27">
        <v>41473163</v>
      </c>
      <c r="R52" s="93" t="s">
        <v>339</v>
      </c>
      <c r="S52" s="17"/>
      <c r="T52" s="18"/>
    </row>
    <row r="53" spans="10:22">
      <c r="J53" s="94">
        <v>8425</v>
      </c>
      <c r="K53" s="18" t="s">
        <v>198</v>
      </c>
      <c r="P53" s="91" t="s">
        <v>315</v>
      </c>
      <c r="Q53" s="27">
        <v>77656371</v>
      </c>
      <c r="R53" s="93" t="s">
        <v>340</v>
      </c>
      <c r="S53" s="17"/>
      <c r="T53" s="18"/>
    </row>
    <row r="54" spans="10:22">
      <c r="J54" s="94">
        <v>8206</v>
      </c>
      <c r="K54" s="18" t="s">
        <v>199</v>
      </c>
      <c r="P54" s="91" t="s">
        <v>315</v>
      </c>
      <c r="Q54" s="27">
        <v>41442060</v>
      </c>
      <c r="R54" s="93" t="s">
        <v>341</v>
      </c>
      <c r="S54" s="17"/>
      <c r="T54" s="18"/>
    </row>
    <row r="55" spans="10:22">
      <c r="J55" s="94">
        <v>8303</v>
      </c>
      <c r="K55" s="18" t="s">
        <v>200</v>
      </c>
      <c r="P55" s="91" t="s">
        <v>315</v>
      </c>
      <c r="Q55" s="27">
        <v>67428484</v>
      </c>
      <c r="R55" s="93" t="s">
        <v>436</v>
      </c>
      <c r="S55" s="17"/>
      <c r="T55" s="18"/>
    </row>
    <row r="56" spans="10:22">
      <c r="J56" s="94">
        <v>8440</v>
      </c>
      <c r="K56" s="18" t="s">
        <v>201</v>
      </c>
      <c r="P56" s="91" t="s">
        <v>315</v>
      </c>
      <c r="Q56" s="27">
        <v>52376661</v>
      </c>
      <c r="R56" s="93" t="s">
        <v>547</v>
      </c>
      <c r="S56" s="17"/>
      <c r="T56" s="18"/>
    </row>
    <row r="57" spans="10:22">
      <c r="J57" s="94">
        <v>8359</v>
      </c>
      <c r="K57" s="18" t="s">
        <v>409</v>
      </c>
      <c r="P57" s="91" t="s">
        <v>315</v>
      </c>
      <c r="Q57" s="27">
        <v>41195956</v>
      </c>
      <c r="R57" s="93" t="s">
        <v>525</v>
      </c>
      <c r="S57" s="17"/>
      <c r="T57" s="18"/>
    </row>
    <row r="58" spans="10:22">
      <c r="J58" s="94">
        <v>8411</v>
      </c>
      <c r="K58" s="18" t="s">
        <v>46</v>
      </c>
      <c r="P58" s="91" t="s">
        <v>315</v>
      </c>
      <c r="Q58" s="27">
        <v>52251460</v>
      </c>
      <c r="R58" s="93" t="s">
        <v>526</v>
      </c>
      <c r="S58" s="17"/>
      <c r="T58" s="18"/>
    </row>
    <row r="59" spans="10:22">
      <c r="J59" s="94">
        <v>8532</v>
      </c>
      <c r="K59" s="18" t="s">
        <v>202</v>
      </c>
      <c r="P59" s="91" t="s">
        <v>315</v>
      </c>
      <c r="Q59" s="27">
        <v>52511889</v>
      </c>
      <c r="R59" s="93" t="s">
        <v>437</v>
      </c>
      <c r="S59" s="17"/>
      <c r="T59" s="18"/>
    </row>
    <row r="60" spans="10:22">
      <c r="J60" s="94">
        <v>8410</v>
      </c>
      <c r="K60" s="18" t="s">
        <v>410</v>
      </c>
      <c r="P60" s="91" t="s">
        <v>315</v>
      </c>
      <c r="Q60" s="27">
        <v>65350893</v>
      </c>
      <c r="R60" s="93" t="s">
        <v>399</v>
      </c>
      <c r="S60" s="17"/>
      <c r="T60" s="18"/>
    </row>
    <row r="61" spans="10:22">
      <c r="J61" s="94">
        <v>8362</v>
      </c>
      <c r="K61" s="18" t="s">
        <v>411</v>
      </c>
      <c r="P61" s="91" t="s">
        <v>315</v>
      </c>
      <c r="Q61" s="27">
        <v>54495968</v>
      </c>
      <c r="R61" s="93" t="s">
        <v>342</v>
      </c>
      <c r="S61" s="17"/>
      <c r="T61" s="18"/>
    </row>
    <row r="62" spans="10:22">
      <c r="J62" s="94">
        <v>8236</v>
      </c>
      <c r="K62" s="18" t="s">
        <v>203</v>
      </c>
      <c r="P62" s="91" t="s">
        <v>315</v>
      </c>
      <c r="Q62" s="27">
        <v>52174916</v>
      </c>
      <c r="R62" s="93" t="s">
        <v>400</v>
      </c>
      <c r="S62" s="17"/>
      <c r="T62" s="18"/>
    </row>
    <row r="63" spans="10:22">
      <c r="J63" s="94">
        <v>8260</v>
      </c>
      <c r="K63" s="18" t="s">
        <v>204</v>
      </c>
      <c r="P63" s="91" t="s">
        <v>315</v>
      </c>
      <c r="Q63" s="27">
        <v>41280061</v>
      </c>
      <c r="R63" s="93" t="s">
        <v>527</v>
      </c>
      <c r="S63" s="17"/>
      <c r="T63" s="18"/>
    </row>
    <row r="64" spans="10:22">
      <c r="J64" s="94">
        <v>8352</v>
      </c>
      <c r="K64" s="18" t="s">
        <v>412</v>
      </c>
      <c r="P64" s="91" t="s">
        <v>315</v>
      </c>
      <c r="Q64" s="27">
        <v>72911585</v>
      </c>
      <c r="R64" s="93" t="s">
        <v>438</v>
      </c>
      <c r="S64" s="17"/>
      <c r="T64" s="18"/>
    </row>
    <row r="65" spans="10:20">
      <c r="J65" s="94">
        <v>8439</v>
      </c>
      <c r="K65" s="18" t="s">
        <v>413</v>
      </c>
      <c r="P65" s="91" t="s">
        <v>315</v>
      </c>
      <c r="Q65" s="27">
        <v>52527365</v>
      </c>
      <c r="R65" s="93" t="s">
        <v>528</v>
      </c>
      <c r="S65" s="17"/>
      <c r="T65" s="18"/>
    </row>
    <row r="66" spans="10:20">
      <c r="J66" s="94">
        <v>8302</v>
      </c>
      <c r="K66" s="18" t="s">
        <v>414</v>
      </c>
      <c r="P66" s="91" t="s">
        <v>315</v>
      </c>
      <c r="Q66" s="27">
        <v>41352669</v>
      </c>
      <c r="R66" s="93" t="s">
        <v>343</v>
      </c>
      <c r="S66" s="17"/>
      <c r="T66" s="18"/>
    </row>
    <row r="67" spans="10:20">
      <c r="J67" s="94">
        <v>8602</v>
      </c>
      <c r="K67" s="18" t="s">
        <v>324</v>
      </c>
      <c r="P67" s="91" t="s">
        <v>315</v>
      </c>
      <c r="Q67" s="27">
        <v>66015275</v>
      </c>
      <c r="R67" s="93" t="s">
        <v>344</v>
      </c>
      <c r="S67" s="17"/>
      <c r="T67" s="18"/>
    </row>
    <row r="68" spans="10:20">
      <c r="J68" s="94">
        <v>8211</v>
      </c>
      <c r="K68" s="18" t="s">
        <v>205</v>
      </c>
      <c r="P68" s="91" t="s">
        <v>315</v>
      </c>
      <c r="Q68" s="27">
        <v>41358173</v>
      </c>
      <c r="R68" s="93" t="s">
        <v>345</v>
      </c>
      <c r="S68" s="17"/>
      <c r="T68" s="18"/>
    </row>
    <row r="69" spans="10:20">
      <c r="J69" s="94">
        <v>8212</v>
      </c>
      <c r="K69" s="18" t="s">
        <v>206</v>
      </c>
      <c r="P69" s="91" t="s">
        <v>315</v>
      </c>
      <c r="Q69" s="27">
        <v>40438471</v>
      </c>
      <c r="R69" s="93" t="s">
        <v>346</v>
      </c>
      <c r="S69" s="17"/>
      <c r="T69" s="18"/>
    </row>
    <row r="70" spans="10:20">
      <c r="J70" s="94">
        <v>8311</v>
      </c>
      <c r="K70" s="18" t="s">
        <v>207</v>
      </c>
      <c r="P70" s="91" t="s">
        <v>315</v>
      </c>
      <c r="Q70" s="27">
        <v>53512124</v>
      </c>
      <c r="R70" s="93" t="s">
        <v>507</v>
      </c>
      <c r="S70" s="17"/>
      <c r="T70" s="18"/>
    </row>
    <row r="71" spans="10:20">
      <c r="J71" s="94">
        <v>8312</v>
      </c>
      <c r="K71" s="18" t="s">
        <v>208</v>
      </c>
      <c r="P71" s="91" t="s">
        <v>315</v>
      </c>
      <c r="Q71" s="27">
        <v>83129738</v>
      </c>
      <c r="R71" s="93" t="s">
        <v>508</v>
      </c>
      <c r="S71" s="17"/>
      <c r="T71" s="18"/>
    </row>
    <row r="72" spans="10:20">
      <c r="J72" s="94">
        <v>8562</v>
      </c>
      <c r="K72" s="18" t="s">
        <v>209</v>
      </c>
      <c r="P72" s="91" t="s">
        <v>315</v>
      </c>
      <c r="Q72" s="27">
        <v>61013590</v>
      </c>
      <c r="R72" s="93" t="s">
        <v>439</v>
      </c>
      <c r="S72" s="17"/>
      <c r="T72" s="18"/>
    </row>
    <row r="73" spans="10:20">
      <c r="J73" s="94">
        <v>8313</v>
      </c>
      <c r="K73" s="18" t="s">
        <v>40</v>
      </c>
      <c r="P73" s="91" t="s">
        <v>315</v>
      </c>
      <c r="Q73" s="27">
        <v>69180726</v>
      </c>
      <c r="R73" s="93" t="s">
        <v>440</v>
      </c>
      <c r="S73" s="17"/>
      <c r="T73" s="18"/>
    </row>
    <row r="74" spans="10:20">
      <c r="J74" s="94">
        <v>8214</v>
      </c>
      <c r="K74" s="18" t="s">
        <v>210</v>
      </c>
      <c r="P74" s="91" t="s">
        <v>315</v>
      </c>
      <c r="Q74" s="27">
        <v>85736574</v>
      </c>
      <c r="R74" s="93" t="s">
        <v>441</v>
      </c>
      <c r="S74" s="17"/>
      <c r="T74" s="18"/>
    </row>
    <row r="75" spans="10:20">
      <c r="J75" s="94">
        <v>8441</v>
      </c>
      <c r="K75" s="18" t="s">
        <v>211</v>
      </c>
      <c r="P75" s="91" t="s">
        <v>315</v>
      </c>
      <c r="Q75" s="27">
        <v>52518837</v>
      </c>
      <c r="R75" s="93" t="s">
        <v>442</v>
      </c>
      <c r="S75" s="17"/>
      <c r="T75" s="18"/>
    </row>
    <row r="76" spans="10:20">
      <c r="J76" s="94">
        <v>8415</v>
      </c>
      <c r="K76" s="18" t="s">
        <v>42</v>
      </c>
      <c r="P76" s="91" t="s">
        <v>315</v>
      </c>
      <c r="Q76" s="27">
        <v>18346600</v>
      </c>
      <c r="R76" s="93" t="s">
        <v>558</v>
      </c>
      <c r="S76" s="17"/>
      <c r="T76" s="18"/>
    </row>
    <row r="77" spans="10:20">
      <c r="J77" s="94">
        <v>8315</v>
      </c>
      <c r="K77" s="18" t="s">
        <v>212</v>
      </c>
      <c r="P77" s="91" t="s">
        <v>315</v>
      </c>
      <c r="Q77" s="27">
        <v>52512290</v>
      </c>
      <c r="R77" s="93" t="s">
        <v>559</v>
      </c>
      <c r="S77" s="17"/>
      <c r="T77" s="18"/>
    </row>
    <row r="78" spans="10:20">
      <c r="J78" s="94">
        <v>8301</v>
      </c>
      <c r="K78" s="18" t="s">
        <v>213</v>
      </c>
      <c r="P78" s="91" t="s">
        <v>315</v>
      </c>
      <c r="Q78" s="27">
        <v>14694328</v>
      </c>
      <c r="R78" s="93" t="s">
        <v>529</v>
      </c>
      <c r="S78" s="17"/>
      <c r="T78" s="18"/>
    </row>
    <row r="79" spans="10:20">
      <c r="J79" s="94">
        <v>8314</v>
      </c>
      <c r="K79" s="18" t="s">
        <v>214</v>
      </c>
      <c r="P79" s="91" t="s">
        <v>315</v>
      </c>
      <c r="Q79" s="27">
        <v>17880617</v>
      </c>
      <c r="R79" s="93" t="s">
        <v>560</v>
      </c>
      <c r="S79" s="17"/>
      <c r="T79" s="18"/>
    </row>
    <row r="80" spans="10:20">
      <c r="J80" s="94">
        <v>8417</v>
      </c>
      <c r="K80" s="18" t="s">
        <v>43</v>
      </c>
      <c r="P80" s="91" t="s">
        <v>315</v>
      </c>
      <c r="Q80" s="27">
        <v>16417798</v>
      </c>
      <c r="R80" s="93" t="s">
        <v>509</v>
      </c>
      <c r="S80" s="17"/>
      <c r="T80" s="18"/>
    </row>
    <row r="81" spans="10:20">
      <c r="J81" s="94">
        <v>8418</v>
      </c>
      <c r="K81" s="18" t="s">
        <v>215</v>
      </c>
      <c r="P81" s="91" t="s">
        <v>315</v>
      </c>
      <c r="Q81" s="27">
        <v>30498496</v>
      </c>
      <c r="R81" s="93" t="s">
        <v>561</v>
      </c>
      <c r="S81" s="17"/>
      <c r="T81" s="18"/>
    </row>
    <row r="82" spans="10:20">
      <c r="J82" s="94">
        <v>8420</v>
      </c>
      <c r="K82" s="18" t="s">
        <v>17</v>
      </c>
      <c r="P82" s="91" t="s">
        <v>315</v>
      </c>
      <c r="Q82" s="27">
        <v>61990260</v>
      </c>
      <c r="R82" s="93" t="s">
        <v>401</v>
      </c>
      <c r="S82" s="17"/>
      <c r="T82" s="18"/>
    </row>
    <row r="83" spans="10:20">
      <c r="J83" s="94">
        <v>8240</v>
      </c>
      <c r="K83" s="18" t="s">
        <v>216</v>
      </c>
      <c r="P83" s="91" t="s">
        <v>315</v>
      </c>
      <c r="Q83" s="27">
        <v>14159374</v>
      </c>
      <c r="R83" s="93" t="s">
        <v>443</v>
      </c>
      <c r="S83" s="17"/>
      <c r="T83" s="18"/>
    </row>
    <row r="84" spans="10:20">
      <c r="J84" s="94">
        <v>8682</v>
      </c>
      <c r="K84" s="18" t="s">
        <v>415</v>
      </c>
      <c r="P84" s="91" t="s">
        <v>315</v>
      </c>
      <c r="Q84" s="27">
        <v>42187354</v>
      </c>
      <c r="R84" s="93" t="s">
        <v>347</v>
      </c>
      <c r="S84" s="17"/>
      <c r="T84" s="18"/>
    </row>
    <row r="85" spans="10:20">
      <c r="J85" s="94">
        <v>8617</v>
      </c>
      <c r="K85" s="18" t="s">
        <v>416</v>
      </c>
      <c r="P85" s="91" t="s">
        <v>315</v>
      </c>
      <c r="Q85" s="27">
        <v>67354267</v>
      </c>
      <c r="R85" s="93" t="s">
        <v>530</v>
      </c>
      <c r="S85" s="17"/>
      <c r="T85" s="18"/>
    </row>
    <row r="86" spans="10:20">
      <c r="J86" s="94">
        <v>8614</v>
      </c>
      <c r="K86" s="18" t="s">
        <v>417</v>
      </c>
      <c r="P86" s="91" t="s">
        <v>315</v>
      </c>
      <c r="Q86" s="27">
        <v>51151781</v>
      </c>
      <c r="R86" s="93" t="s">
        <v>444</v>
      </c>
      <c r="S86" s="17"/>
      <c r="T86" s="18"/>
    </row>
    <row r="87" spans="10:20">
      <c r="J87" s="94">
        <v>8510</v>
      </c>
      <c r="K87" s="18" t="s">
        <v>217</v>
      </c>
      <c r="P87" s="91" t="s">
        <v>315</v>
      </c>
      <c r="Q87" s="27">
        <v>61537289</v>
      </c>
      <c r="R87" s="93" t="s">
        <v>445</v>
      </c>
      <c r="S87" s="17"/>
      <c r="T87" s="18"/>
    </row>
    <row r="88" spans="10:20">
      <c r="J88" s="94">
        <v>8511</v>
      </c>
      <c r="K88" s="18" t="s">
        <v>218</v>
      </c>
      <c r="P88" s="91" t="s">
        <v>315</v>
      </c>
      <c r="Q88" s="27">
        <v>73452073</v>
      </c>
      <c r="R88" s="93" t="s">
        <v>446</v>
      </c>
      <c r="S88" s="17"/>
      <c r="T88" s="18"/>
    </row>
    <row r="89" spans="10:20">
      <c r="J89" s="94">
        <v>8512</v>
      </c>
      <c r="K89" s="18" t="s">
        <v>15</v>
      </c>
      <c r="P89" s="91" t="s">
        <v>315</v>
      </c>
      <c r="Q89" s="27">
        <v>42215561</v>
      </c>
      <c r="R89" s="93" t="s">
        <v>531</v>
      </c>
      <c r="S89" s="17"/>
      <c r="T89" s="18"/>
    </row>
    <row r="90" spans="10:20">
      <c r="J90" s="94">
        <v>8513</v>
      </c>
      <c r="K90" s="18" t="s">
        <v>16</v>
      </c>
      <c r="P90" s="91" t="s">
        <v>315</v>
      </c>
      <c r="Q90" s="27">
        <v>94247338</v>
      </c>
      <c r="R90" s="93" t="s">
        <v>447</v>
      </c>
      <c r="S90" s="17"/>
      <c r="T90" s="18"/>
    </row>
    <row r="91" spans="10:20">
      <c r="J91" s="94">
        <v>8216</v>
      </c>
      <c r="K91" s="18" t="s">
        <v>219</v>
      </c>
      <c r="P91" s="91" t="s">
        <v>315</v>
      </c>
      <c r="Q91" s="27">
        <v>89230058</v>
      </c>
      <c r="R91" s="93" t="s">
        <v>448</v>
      </c>
      <c r="S91" s="17"/>
      <c r="T91" s="18"/>
    </row>
    <row r="92" spans="10:20">
      <c r="J92" s="94">
        <v>8217</v>
      </c>
      <c r="K92" s="18" t="s">
        <v>220</v>
      </c>
      <c r="P92" s="91" t="s">
        <v>315</v>
      </c>
      <c r="Q92" s="27">
        <v>99025986</v>
      </c>
      <c r="R92" s="93" t="s">
        <v>449</v>
      </c>
      <c r="S92" s="17"/>
      <c r="T92" s="18"/>
    </row>
    <row r="93" spans="10:20">
      <c r="J93" s="94">
        <v>8514</v>
      </c>
      <c r="K93" s="18" t="s">
        <v>221</v>
      </c>
      <c r="P93" s="91" t="s">
        <v>315</v>
      </c>
      <c r="Q93" s="27">
        <v>53879031</v>
      </c>
      <c r="R93" s="93" t="s">
        <v>402</v>
      </c>
      <c r="S93" s="17"/>
      <c r="T93" s="18"/>
    </row>
    <row r="94" spans="10:20">
      <c r="J94" s="94">
        <v>8218</v>
      </c>
      <c r="K94" s="18" t="s">
        <v>222</v>
      </c>
      <c r="P94" s="91" t="s">
        <v>315</v>
      </c>
      <c r="Q94" s="27">
        <v>52376813</v>
      </c>
      <c r="R94" s="93" t="s">
        <v>348</v>
      </c>
      <c r="S94" s="17"/>
      <c r="T94" s="18"/>
    </row>
    <row r="95" spans="10:20">
      <c r="J95" s="94">
        <v>8421</v>
      </c>
      <c r="K95" s="18" t="s">
        <v>223</v>
      </c>
      <c r="P95" s="91" t="s">
        <v>315</v>
      </c>
      <c r="Q95" s="27">
        <v>10593337</v>
      </c>
      <c r="R95" s="93" t="s">
        <v>450</v>
      </c>
      <c r="S95" s="17"/>
      <c r="T95" s="18"/>
    </row>
    <row r="96" spans="10:20">
      <c r="J96" s="94">
        <v>8515</v>
      </c>
      <c r="K96" s="18" t="s">
        <v>224</v>
      </c>
      <c r="P96" s="91" t="s">
        <v>315</v>
      </c>
      <c r="Q96" s="27">
        <v>68056997</v>
      </c>
      <c r="R96" s="93" t="s">
        <v>562</v>
      </c>
      <c r="S96" s="17"/>
      <c r="T96" s="18"/>
    </row>
    <row r="97" spans="10:20">
      <c r="J97" s="94">
        <v>8517</v>
      </c>
      <c r="K97" s="18" t="s">
        <v>225</v>
      </c>
      <c r="P97" s="91" t="s">
        <v>315</v>
      </c>
      <c r="Q97" s="27">
        <v>64998363</v>
      </c>
      <c r="R97" s="93" t="s">
        <v>532</v>
      </c>
      <c r="S97" s="17"/>
      <c r="T97" s="18"/>
    </row>
    <row r="98" spans="10:20">
      <c r="J98" s="94">
        <v>8563</v>
      </c>
      <c r="K98" s="18" t="s">
        <v>226</v>
      </c>
      <c r="P98" s="91" t="s">
        <v>315</v>
      </c>
      <c r="Q98" s="27">
        <v>99611636</v>
      </c>
      <c r="R98" s="93" t="s">
        <v>451</v>
      </c>
      <c r="S98" s="17"/>
      <c r="T98" s="18"/>
    </row>
    <row r="99" spans="10:20">
      <c r="J99" s="94">
        <v>8320</v>
      </c>
      <c r="K99" s="18" t="s">
        <v>227</v>
      </c>
      <c r="P99" s="91" t="s">
        <v>315</v>
      </c>
      <c r="Q99" s="27">
        <v>64244896</v>
      </c>
      <c r="R99" s="93" t="s">
        <v>452</v>
      </c>
      <c r="S99" s="17"/>
      <c r="T99" s="18"/>
    </row>
    <row r="100" spans="10:20">
      <c r="J100" s="94">
        <v>8564</v>
      </c>
      <c r="K100" s="18" t="s">
        <v>228</v>
      </c>
      <c r="P100" s="91" t="s">
        <v>315</v>
      </c>
      <c r="Q100" s="27">
        <v>52900430</v>
      </c>
      <c r="R100" s="93" t="s">
        <v>533</v>
      </c>
      <c r="S100" s="17"/>
      <c r="T100" s="18"/>
    </row>
    <row r="101" spans="10:20">
      <c r="J101" s="94">
        <v>8616</v>
      </c>
      <c r="K101" s="18" t="s">
        <v>30</v>
      </c>
      <c r="P101" s="91" t="s">
        <v>315</v>
      </c>
      <c r="Q101" s="27">
        <v>68658102</v>
      </c>
      <c r="R101" s="93" t="s">
        <v>453</v>
      </c>
      <c r="S101" s="17"/>
      <c r="T101" s="18"/>
    </row>
    <row r="102" spans="10:20">
      <c r="J102" s="94">
        <v>8256</v>
      </c>
      <c r="K102" s="18" t="s">
        <v>59</v>
      </c>
      <c r="P102" s="91" t="s">
        <v>315</v>
      </c>
      <c r="Q102" s="27">
        <v>77653386</v>
      </c>
      <c r="R102" s="93" t="s">
        <v>454</v>
      </c>
      <c r="S102" s="17"/>
      <c r="T102" s="18"/>
    </row>
    <row r="103" spans="10:20">
      <c r="J103" s="94">
        <v>8521</v>
      </c>
      <c r="K103" s="18" t="s">
        <v>229</v>
      </c>
      <c r="P103" s="91" t="s">
        <v>315</v>
      </c>
      <c r="Q103" s="27">
        <v>99611615</v>
      </c>
      <c r="R103" s="93" t="s">
        <v>403</v>
      </c>
      <c r="S103" s="17"/>
      <c r="T103" s="18"/>
    </row>
    <row r="104" spans="10:20">
      <c r="J104" s="94">
        <v>8522</v>
      </c>
      <c r="K104" s="18" t="s">
        <v>60</v>
      </c>
      <c r="P104" s="91" t="s">
        <v>315</v>
      </c>
      <c r="Q104" s="27">
        <v>73275652</v>
      </c>
      <c r="R104" s="93" t="s">
        <v>349</v>
      </c>
      <c r="S104" s="17"/>
      <c r="T104" s="18"/>
    </row>
    <row r="105" spans="10:20">
      <c r="J105" s="94">
        <v>8324</v>
      </c>
      <c r="K105" s="18" t="s">
        <v>61</v>
      </c>
      <c r="P105" s="91" t="s">
        <v>315</v>
      </c>
      <c r="Q105" s="27">
        <v>78477216</v>
      </c>
      <c r="R105" s="93" t="s">
        <v>534</v>
      </c>
      <c r="S105" s="17"/>
      <c r="T105" s="18"/>
    </row>
    <row r="106" spans="10:20">
      <c r="J106" s="94">
        <v>8261</v>
      </c>
      <c r="K106" s="18" t="s">
        <v>230</v>
      </c>
      <c r="P106" s="91" t="s">
        <v>315</v>
      </c>
      <c r="Q106" s="27">
        <v>42181609</v>
      </c>
      <c r="R106" s="93" t="s">
        <v>535</v>
      </c>
      <c r="S106" s="17"/>
      <c r="T106" s="18"/>
    </row>
    <row r="107" spans="10:20">
      <c r="J107" s="94">
        <v>8523</v>
      </c>
      <c r="K107" s="18" t="s">
        <v>231</v>
      </c>
      <c r="P107" s="91" t="s">
        <v>315</v>
      </c>
      <c r="Q107" s="27">
        <v>77651279</v>
      </c>
      <c r="R107" s="93" t="s">
        <v>455</v>
      </c>
      <c r="S107" s="17"/>
      <c r="T107" s="18"/>
    </row>
    <row r="108" spans="10:20">
      <c r="J108" s="94">
        <v>8325</v>
      </c>
      <c r="K108" s="18" t="s">
        <v>232</v>
      </c>
      <c r="P108" s="91" t="s">
        <v>315</v>
      </c>
      <c r="Q108" s="27">
        <v>62074448</v>
      </c>
      <c r="R108" s="93" t="s">
        <v>456</v>
      </c>
      <c r="S108" s="17"/>
      <c r="T108" s="18"/>
    </row>
    <row r="109" spans="10:20">
      <c r="J109" s="94">
        <v>8326</v>
      </c>
      <c r="K109" s="18" t="s">
        <v>233</v>
      </c>
      <c r="P109" s="91" t="s">
        <v>315</v>
      </c>
      <c r="Q109" s="27">
        <v>68944672</v>
      </c>
      <c r="R109" s="93" t="s">
        <v>350</v>
      </c>
      <c r="S109" s="17"/>
      <c r="T109" s="18"/>
    </row>
    <row r="110" spans="10:20">
      <c r="J110" s="94">
        <v>8222</v>
      </c>
      <c r="K110" s="18" t="s">
        <v>18</v>
      </c>
      <c r="P110" s="91" t="s">
        <v>315</v>
      </c>
      <c r="Q110" s="27">
        <v>12819851</v>
      </c>
      <c r="R110" s="93" t="s">
        <v>457</v>
      </c>
      <c r="S110" s="17"/>
      <c r="T110" s="18"/>
    </row>
    <row r="111" spans="10:20">
      <c r="J111" s="94">
        <v>8262</v>
      </c>
      <c r="K111" s="18" t="s">
        <v>234</v>
      </c>
      <c r="P111" s="91" t="s">
        <v>315</v>
      </c>
      <c r="Q111" s="27">
        <v>96246756</v>
      </c>
      <c r="R111" s="93" t="s">
        <v>458</v>
      </c>
      <c r="S111" s="17"/>
      <c r="T111" s="18"/>
    </row>
    <row r="112" spans="10:20">
      <c r="J112" s="94">
        <v>8223</v>
      </c>
      <c r="K112" s="18" t="s">
        <v>235</v>
      </c>
      <c r="P112" s="91" t="s">
        <v>315</v>
      </c>
      <c r="Q112" s="27">
        <v>65214662</v>
      </c>
      <c r="R112" s="93" t="s">
        <v>459</v>
      </c>
      <c r="S112" s="17"/>
      <c r="T112" s="18"/>
    </row>
    <row r="113" spans="10:20">
      <c r="J113" s="94">
        <v>8255</v>
      </c>
      <c r="K113" s="18" t="s">
        <v>406</v>
      </c>
      <c r="P113" s="91" t="s">
        <v>315</v>
      </c>
      <c r="Q113" s="27">
        <v>51240457</v>
      </c>
      <c r="R113" s="93" t="s">
        <v>536</v>
      </c>
      <c r="S113" s="17"/>
      <c r="T113" s="18"/>
    </row>
    <row r="114" spans="10:20">
      <c r="J114" s="94">
        <v>8327</v>
      </c>
      <c r="K114" s="18" t="s">
        <v>236</v>
      </c>
      <c r="P114" s="91" t="s">
        <v>315</v>
      </c>
      <c r="Q114" s="27">
        <v>41346382</v>
      </c>
      <c r="R114" s="93" t="s">
        <v>537</v>
      </c>
      <c r="S114" s="17"/>
      <c r="T114" s="18"/>
    </row>
    <row r="115" spans="10:20">
      <c r="J115" s="94">
        <v>8525</v>
      </c>
      <c r="K115" s="18" t="s">
        <v>237</v>
      </c>
      <c r="P115" s="91" t="s">
        <v>315</v>
      </c>
      <c r="Q115" s="27">
        <v>41349399</v>
      </c>
      <c r="R115" s="93" t="s">
        <v>351</v>
      </c>
      <c r="S115" s="17"/>
      <c r="T115" s="18"/>
    </row>
    <row r="116" spans="10:20">
      <c r="J116" s="94">
        <v>8329</v>
      </c>
      <c r="K116" s="18" t="s">
        <v>23</v>
      </c>
      <c r="P116" s="91" t="s">
        <v>315</v>
      </c>
      <c r="Q116" s="27">
        <v>41475239</v>
      </c>
      <c r="R116" s="93" t="s">
        <v>538</v>
      </c>
      <c r="S116" s="17"/>
      <c r="T116" s="18"/>
    </row>
    <row r="117" spans="10:20">
      <c r="J117" s="94">
        <v>8526</v>
      </c>
      <c r="K117" s="18" t="s">
        <v>238</v>
      </c>
      <c r="P117" s="91" t="s">
        <v>315</v>
      </c>
      <c r="Q117" s="27">
        <v>41462596</v>
      </c>
      <c r="R117" s="93" t="s">
        <v>539</v>
      </c>
      <c r="S117" s="17"/>
      <c r="T117" s="18"/>
    </row>
    <row r="118" spans="10:20">
      <c r="J118" s="94">
        <v>8330</v>
      </c>
      <c r="K118" s="18" t="s">
        <v>24</v>
      </c>
      <c r="P118" s="91" t="s">
        <v>315</v>
      </c>
      <c r="Q118" s="27">
        <v>83063050</v>
      </c>
      <c r="R118" s="93" t="s">
        <v>460</v>
      </c>
      <c r="S118" s="17"/>
      <c r="T118" s="18"/>
    </row>
    <row r="119" spans="10:20">
      <c r="J119" s="94">
        <v>8224</v>
      </c>
      <c r="K119" s="18" t="s">
        <v>239</v>
      </c>
      <c r="P119" s="91" t="s">
        <v>315</v>
      </c>
      <c r="Q119" s="27">
        <v>63140002</v>
      </c>
      <c r="R119" s="93" t="s">
        <v>513</v>
      </c>
      <c r="S119" s="17"/>
      <c r="T119" s="18"/>
    </row>
    <row r="120" spans="10:20">
      <c r="J120" s="94">
        <v>8331</v>
      </c>
      <c r="K120" s="18" t="s">
        <v>240</v>
      </c>
      <c r="P120" s="91" t="s">
        <v>315</v>
      </c>
      <c r="Q120" s="27">
        <v>72481680</v>
      </c>
      <c r="R120" s="93" t="s">
        <v>461</v>
      </c>
      <c r="S120" s="17"/>
      <c r="T120" s="18"/>
    </row>
    <row r="121" spans="10:20">
      <c r="J121" s="94">
        <v>8333</v>
      </c>
      <c r="K121" s="18" t="s">
        <v>241</v>
      </c>
      <c r="P121" s="91" t="s">
        <v>315</v>
      </c>
      <c r="Q121" s="27">
        <v>18318362</v>
      </c>
      <c r="R121" s="93" t="s">
        <v>548</v>
      </c>
      <c r="S121" s="17"/>
      <c r="T121" s="18"/>
    </row>
    <row r="122" spans="10:20">
      <c r="J122" s="94">
        <v>8332</v>
      </c>
      <c r="K122" s="18" t="s">
        <v>242</v>
      </c>
      <c r="P122" s="91" t="s">
        <v>315</v>
      </c>
      <c r="Q122" s="27">
        <v>41174762</v>
      </c>
      <c r="R122" s="93" t="s">
        <v>563</v>
      </c>
      <c r="S122" s="17"/>
      <c r="T122" s="18"/>
    </row>
    <row r="123" spans="10:20">
      <c r="J123" s="94">
        <v>8427</v>
      </c>
      <c r="K123" s="18" t="s">
        <v>243</v>
      </c>
      <c r="P123" s="91" t="s">
        <v>315</v>
      </c>
      <c r="Q123" s="27">
        <v>41322711</v>
      </c>
      <c r="R123" s="93" t="s">
        <v>352</v>
      </c>
      <c r="S123" s="17"/>
      <c r="T123" s="18"/>
    </row>
    <row r="124" spans="10:20">
      <c r="J124" s="94">
        <v>8618</v>
      </c>
      <c r="K124" s="18" t="s">
        <v>244</v>
      </c>
      <c r="P124" s="91" t="s">
        <v>315</v>
      </c>
      <c r="Q124" s="27">
        <v>65608673</v>
      </c>
      <c r="R124" s="150" t="s">
        <v>564</v>
      </c>
      <c r="S124" s="17"/>
      <c r="T124" s="18"/>
    </row>
    <row r="125" spans="10:20">
      <c r="J125" s="94">
        <v>8263</v>
      </c>
      <c r="K125" s="18" t="s">
        <v>25</v>
      </c>
      <c r="P125" s="91" t="s">
        <v>315</v>
      </c>
      <c r="Q125" s="27">
        <v>16417431</v>
      </c>
      <c r="R125" s="93" t="s">
        <v>510</v>
      </c>
      <c r="S125" s="17"/>
      <c r="T125" s="18"/>
    </row>
    <row r="126" spans="10:20">
      <c r="J126" s="94">
        <v>8226</v>
      </c>
      <c r="K126" s="18" t="s">
        <v>26</v>
      </c>
      <c r="P126" s="91" t="s">
        <v>315</v>
      </c>
      <c r="Q126" s="27">
        <v>52388033</v>
      </c>
      <c r="R126" s="93" t="s">
        <v>462</v>
      </c>
      <c r="S126" s="17"/>
      <c r="T126" s="18"/>
    </row>
    <row r="127" spans="10:20">
      <c r="J127" s="94">
        <v>8528</v>
      </c>
      <c r="K127" s="18" t="s">
        <v>245</v>
      </c>
      <c r="P127" s="91" t="s">
        <v>315</v>
      </c>
      <c r="Q127" s="27">
        <v>71352382</v>
      </c>
      <c r="R127" s="93" t="s">
        <v>404</v>
      </c>
      <c r="S127" s="17"/>
      <c r="T127" s="18"/>
    </row>
    <row r="128" spans="10:20">
      <c r="J128" s="94">
        <v>8254</v>
      </c>
      <c r="K128" s="18" t="s">
        <v>246</v>
      </c>
      <c r="P128" s="91" t="s">
        <v>315</v>
      </c>
      <c r="Q128" s="27">
        <v>14694291</v>
      </c>
      <c r="R128" s="93" t="s">
        <v>540</v>
      </c>
      <c r="S128" s="17"/>
      <c r="T128" s="18"/>
    </row>
    <row r="129" spans="10:20">
      <c r="J129" s="94">
        <v>8334</v>
      </c>
      <c r="K129" s="18" t="s">
        <v>247</v>
      </c>
      <c r="P129" s="91" t="s">
        <v>315</v>
      </c>
      <c r="Q129" s="27">
        <v>60341834</v>
      </c>
      <c r="R129" s="93" t="s">
        <v>353</v>
      </c>
      <c r="S129" s="17"/>
      <c r="T129" s="18"/>
    </row>
    <row r="130" spans="10:20">
      <c r="J130" s="94">
        <v>8505</v>
      </c>
      <c r="K130" s="18" t="s">
        <v>27</v>
      </c>
      <c r="P130" s="91" t="s">
        <v>315</v>
      </c>
      <c r="Q130" s="27">
        <v>12678826</v>
      </c>
      <c r="R130" s="93" t="s">
        <v>463</v>
      </c>
      <c r="S130" s="17"/>
      <c r="T130" s="18"/>
    </row>
    <row r="131" spans="10:20">
      <c r="J131" s="94">
        <v>8351</v>
      </c>
      <c r="K131" s="18" t="s">
        <v>248</v>
      </c>
      <c r="P131" s="91" t="s">
        <v>315</v>
      </c>
      <c r="Q131" s="27">
        <v>60609764</v>
      </c>
      <c r="R131" s="93" t="s">
        <v>354</v>
      </c>
      <c r="S131" s="17"/>
      <c r="T131" s="18"/>
    </row>
    <row r="132" spans="10:20">
      <c r="J132" s="94">
        <v>8604</v>
      </c>
      <c r="K132" s="18" t="s">
        <v>28</v>
      </c>
      <c r="P132" s="91" t="s">
        <v>315</v>
      </c>
      <c r="Q132" s="27">
        <v>16417740</v>
      </c>
      <c r="R132" s="93" t="s">
        <v>565</v>
      </c>
      <c r="S132" s="17"/>
      <c r="T132" s="18"/>
    </row>
    <row r="133" spans="10:20">
      <c r="J133" s="94">
        <v>8529</v>
      </c>
      <c r="K133" s="18" t="s">
        <v>249</v>
      </c>
      <c r="P133" s="91" t="s">
        <v>315</v>
      </c>
      <c r="Q133" s="27">
        <v>10161870</v>
      </c>
      <c r="R133" s="93" t="s">
        <v>464</v>
      </c>
      <c r="S133" s="17"/>
      <c r="T133" s="18"/>
    </row>
    <row r="134" spans="10:20">
      <c r="J134" s="94">
        <v>8429</v>
      </c>
      <c r="K134" s="18" t="s">
        <v>29</v>
      </c>
      <c r="P134" s="91" t="s">
        <v>315</v>
      </c>
      <c r="Q134" s="27">
        <v>63644438</v>
      </c>
      <c r="R134" s="93" t="s">
        <v>541</v>
      </c>
      <c r="S134" s="17"/>
      <c r="T134" s="18"/>
    </row>
    <row r="135" spans="10:20">
      <c r="J135" s="94">
        <v>8335</v>
      </c>
      <c r="K135" s="18" t="s">
        <v>58</v>
      </c>
      <c r="P135" s="91" t="s">
        <v>315</v>
      </c>
      <c r="Q135" s="27">
        <v>94247191</v>
      </c>
      <c r="R135" s="93" t="s">
        <v>465</v>
      </c>
      <c r="S135" s="17"/>
      <c r="T135" s="18"/>
    </row>
    <row r="136" spans="10:20">
      <c r="J136" s="94">
        <v>8336</v>
      </c>
      <c r="K136" s="18" t="s">
        <v>250</v>
      </c>
      <c r="P136" s="91" t="s">
        <v>315</v>
      </c>
      <c r="Q136" s="27">
        <v>52548124</v>
      </c>
      <c r="R136" s="93" t="s">
        <v>566</v>
      </c>
      <c r="S136" s="17"/>
      <c r="T136" s="18"/>
    </row>
    <row r="137" spans="10:20">
      <c r="J137" s="94">
        <v>8228</v>
      </c>
      <c r="K137" s="18" t="s">
        <v>251</v>
      </c>
      <c r="P137" s="91" t="s">
        <v>315</v>
      </c>
      <c r="Q137" s="27">
        <v>42175013</v>
      </c>
      <c r="R137" s="93" t="s">
        <v>567</v>
      </c>
      <c r="S137" s="17"/>
      <c r="T137" s="18"/>
    </row>
    <row r="138" spans="10:20">
      <c r="J138" s="94">
        <v>8607</v>
      </c>
      <c r="K138" s="18" t="s">
        <v>252</v>
      </c>
      <c r="P138" s="91" t="s">
        <v>315</v>
      </c>
      <c r="Q138" s="27">
        <v>88005925</v>
      </c>
      <c r="R138" s="93" t="s">
        <v>511</v>
      </c>
      <c r="S138" s="17"/>
      <c r="T138" s="18"/>
    </row>
    <row r="139" spans="10:20">
      <c r="J139" s="94">
        <v>8527</v>
      </c>
      <c r="K139" s="18" t="s">
        <v>52</v>
      </c>
      <c r="P139" s="91" t="s">
        <v>315</v>
      </c>
      <c r="Q139" s="27">
        <v>72820713</v>
      </c>
      <c r="R139" s="93" t="s">
        <v>466</v>
      </c>
      <c r="S139" s="17"/>
      <c r="T139" s="18"/>
    </row>
    <row r="140" spans="10:20">
      <c r="J140" s="94">
        <v>8358</v>
      </c>
      <c r="K140" s="18" t="s">
        <v>253</v>
      </c>
      <c r="P140" s="91" t="s">
        <v>315</v>
      </c>
      <c r="Q140" s="27">
        <v>74703650</v>
      </c>
      <c r="R140" s="93" t="s">
        <v>542</v>
      </c>
      <c r="S140" s="17"/>
      <c r="T140" s="18"/>
    </row>
    <row r="141" spans="10:20">
      <c r="J141" s="94">
        <v>8567</v>
      </c>
      <c r="K141" s="18" t="s">
        <v>254</v>
      </c>
      <c r="P141" s="91" t="s">
        <v>315</v>
      </c>
      <c r="Q141" s="27">
        <v>41259672</v>
      </c>
      <c r="R141" s="93" t="s">
        <v>355</v>
      </c>
      <c r="S141" s="17"/>
      <c r="T141" s="18"/>
    </row>
    <row r="142" spans="10:20">
      <c r="J142" s="94">
        <v>8533</v>
      </c>
      <c r="K142" s="18" t="s">
        <v>14</v>
      </c>
      <c r="P142" s="91" t="s">
        <v>315</v>
      </c>
      <c r="Q142" s="27">
        <v>15296186</v>
      </c>
      <c r="R142" s="93" t="s">
        <v>512</v>
      </c>
      <c r="S142" s="17"/>
      <c r="T142" s="18"/>
    </row>
    <row r="143" spans="10:20">
      <c r="J143" s="94">
        <v>8619</v>
      </c>
      <c r="K143" s="18" t="s">
        <v>255</v>
      </c>
      <c r="P143" s="91" t="s">
        <v>315</v>
      </c>
      <c r="Q143" s="27">
        <v>65988068</v>
      </c>
      <c r="R143" s="93" t="s">
        <v>543</v>
      </c>
      <c r="S143" s="17"/>
      <c r="T143" s="18"/>
    </row>
    <row r="144" spans="10:20">
      <c r="J144" s="94">
        <v>8550</v>
      </c>
      <c r="K144" s="18" t="s">
        <v>256</v>
      </c>
      <c r="P144" s="30"/>
      <c r="Q144" s="27"/>
      <c r="R144" s="93"/>
      <c r="S144" s="17"/>
      <c r="T144" s="18"/>
    </row>
    <row r="145" spans="10:20">
      <c r="J145" s="94">
        <v>8430</v>
      </c>
      <c r="K145" s="18" t="s">
        <v>20</v>
      </c>
      <c r="P145" s="30"/>
      <c r="Q145" s="27"/>
      <c r="R145" s="93"/>
      <c r="S145" s="17"/>
      <c r="T145" s="18"/>
    </row>
    <row r="146" spans="10:20">
      <c r="J146" s="94">
        <v>8608</v>
      </c>
      <c r="K146" s="18" t="s">
        <v>257</v>
      </c>
      <c r="P146" s="30"/>
      <c r="Q146" s="27"/>
      <c r="R146" s="93"/>
      <c r="S146" s="17"/>
      <c r="T146" s="18"/>
    </row>
    <row r="147" spans="10:20">
      <c r="J147" s="94">
        <v>8431</v>
      </c>
      <c r="K147" s="18" t="s">
        <v>21</v>
      </c>
      <c r="P147" s="30"/>
      <c r="Q147" s="27"/>
      <c r="R147" s="93"/>
      <c r="S147" s="17"/>
      <c r="T147" s="18"/>
    </row>
    <row r="148" spans="10:20">
      <c r="J148" s="94">
        <v>8227</v>
      </c>
      <c r="K148" s="18" t="s">
        <v>258</v>
      </c>
      <c r="P148" s="30"/>
      <c r="Q148" s="27"/>
      <c r="R148" s="93"/>
      <c r="S148" s="17"/>
      <c r="T148" s="18"/>
    </row>
    <row r="149" spans="10:20">
      <c r="J149" s="94">
        <v>8432</v>
      </c>
      <c r="K149" s="18" t="s">
        <v>259</v>
      </c>
      <c r="P149" s="30"/>
      <c r="Q149" s="27"/>
      <c r="R149" s="93"/>
      <c r="S149" s="17"/>
      <c r="T149" s="18"/>
    </row>
    <row r="150" spans="10:20">
      <c r="J150" s="94">
        <v>8534</v>
      </c>
      <c r="K150" s="18" t="s">
        <v>260</v>
      </c>
      <c r="P150" s="30"/>
      <c r="Q150" s="27"/>
      <c r="R150" s="93"/>
      <c r="S150" s="17"/>
      <c r="T150" s="18"/>
    </row>
    <row r="151" spans="10:20">
      <c r="J151" s="94">
        <v>8230</v>
      </c>
      <c r="K151" s="18" t="s">
        <v>261</v>
      </c>
      <c r="P151" s="30"/>
      <c r="Q151" s="27"/>
      <c r="R151" s="93"/>
    </row>
    <row r="152" spans="10:20">
      <c r="J152" s="94">
        <v>8231</v>
      </c>
      <c r="K152" s="18" t="s">
        <v>22</v>
      </c>
      <c r="P152" s="30"/>
      <c r="Q152" s="27"/>
      <c r="R152" s="93"/>
    </row>
    <row r="153" spans="10:20">
      <c r="J153" s="94">
        <v>8519</v>
      </c>
      <c r="K153" s="18" t="s">
        <v>262</v>
      </c>
      <c r="P153" s="30"/>
      <c r="Q153" s="27"/>
      <c r="R153" s="93"/>
    </row>
    <row r="154" spans="10:20">
      <c r="J154" s="94">
        <v>8360</v>
      </c>
      <c r="K154" s="18" t="s">
        <v>263</v>
      </c>
      <c r="P154" s="30"/>
      <c r="Q154" s="27"/>
      <c r="R154" s="93"/>
    </row>
    <row r="155" spans="10:20">
      <c r="J155" s="94">
        <v>8409</v>
      </c>
      <c r="K155" s="18" t="s">
        <v>264</v>
      </c>
      <c r="P155" s="30"/>
      <c r="Q155" s="27"/>
      <c r="R155" s="93"/>
    </row>
    <row r="156" spans="10:20">
      <c r="J156" s="94">
        <v>8232</v>
      </c>
      <c r="K156" s="18" t="s">
        <v>265</v>
      </c>
      <c r="P156" s="30"/>
      <c r="Q156" s="27"/>
      <c r="R156" s="93"/>
    </row>
    <row r="157" spans="10:20">
      <c r="J157" s="94">
        <v>8215</v>
      </c>
      <c r="K157" s="18" t="s">
        <v>266</v>
      </c>
      <c r="P157" s="30"/>
      <c r="Q157" s="27"/>
      <c r="R157" s="93"/>
    </row>
    <row r="158" spans="10:20">
      <c r="J158" s="94">
        <v>8264</v>
      </c>
      <c r="K158" s="18" t="s">
        <v>267</v>
      </c>
      <c r="P158" s="30"/>
      <c r="Q158" s="27"/>
      <c r="R158" s="93"/>
    </row>
    <row r="159" spans="10:20">
      <c r="J159" s="94">
        <v>8341</v>
      </c>
      <c r="K159" s="18" t="s">
        <v>268</v>
      </c>
      <c r="P159" s="30"/>
      <c r="Q159" s="27"/>
      <c r="R159" s="93"/>
    </row>
    <row r="160" spans="10:20">
      <c r="J160" s="94">
        <v>8372</v>
      </c>
      <c r="K160" s="18" t="s">
        <v>269</v>
      </c>
      <c r="P160" s="30"/>
      <c r="Q160" s="27"/>
      <c r="R160" s="93"/>
    </row>
    <row r="161" spans="10:18">
      <c r="J161" s="94">
        <v>8443</v>
      </c>
      <c r="K161" s="18" t="s">
        <v>270</v>
      </c>
      <c r="P161" s="30"/>
      <c r="Q161" s="27"/>
      <c r="R161" s="93"/>
    </row>
    <row r="162" spans="10:18">
      <c r="J162" s="94">
        <v>8445</v>
      </c>
      <c r="K162" s="18" t="s">
        <v>271</v>
      </c>
      <c r="P162" s="30"/>
      <c r="Q162" s="27"/>
      <c r="R162" s="93"/>
    </row>
    <row r="163" spans="10:18">
      <c r="J163" s="94">
        <v>8233</v>
      </c>
      <c r="K163" s="18" t="s">
        <v>272</v>
      </c>
      <c r="P163" s="30"/>
      <c r="Q163" s="27"/>
      <c r="R163" s="93"/>
    </row>
    <row r="164" spans="10:18">
      <c r="J164" s="94">
        <v>8444</v>
      </c>
      <c r="K164" s="18" t="s">
        <v>273</v>
      </c>
      <c r="P164" s="30"/>
      <c r="Q164" s="27"/>
      <c r="R164" s="93"/>
    </row>
    <row r="165" spans="10:18">
      <c r="J165" s="94">
        <v>8612</v>
      </c>
      <c r="K165" s="18" t="s">
        <v>57</v>
      </c>
      <c r="P165" s="30"/>
      <c r="Q165" s="27"/>
      <c r="R165" s="93"/>
    </row>
    <row r="166" spans="10:18">
      <c r="J166" s="94">
        <v>8344</v>
      </c>
      <c r="K166" s="18" t="s">
        <v>274</v>
      </c>
      <c r="P166" s="30"/>
      <c r="Q166" s="27"/>
      <c r="R166" s="93"/>
    </row>
    <row r="167" spans="10:18">
      <c r="J167" s="94">
        <v>8345</v>
      </c>
      <c r="K167" s="18" t="s">
        <v>275</v>
      </c>
      <c r="P167" s="30"/>
      <c r="Q167" s="27"/>
      <c r="R167" s="93"/>
    </row>
    <row r="168" spans="10:18">
      <c r="J168" s="94">
        <v>8248</v>
      </c>
      <c r="K168" s="18" t="s">
        <v>276</v>
      </c>
      <c r="P168" s="30"/>
      <c r="Q168" s="27"/>
      <c r="R168" s="93"/>
    </row>
    <row r="169" spans="10:18">
      <c r="J169" s="94">
        <v>8346</v>
      </c>
      <c r="K169" s="18" t="s">
        <v>277</v>
      </c>
      <c r="P169" s="30"/>
      <c r="Q169" s="27"/>
      <c r="R169" s="93"/>
    </row>
    <row r="170" spans="10:18">
      <c r="J170" s="94">
        <v>8347</v>
      </c>
      <c r="K170" s="18" t="s">
        <v>19</v>
      </c>
      <c r="P170" s="30"/>
      <c r="Q170" s="27"/>
      <c r="R170" s="93"/>
    </row>
    <row r="171" spans="10:18">
      <c r="J171" s="94">
        <v>8537</v>
      </c>
      <c r="K171" s="18" t="s">
        <v>278</v>
      </c>
      <c r="P171" s="30"/>
      <c r="Q171" s="27"/>
      <c r="R171" s="93"/>
    </row>
    <row r="172" spans="10:18">
      <c r="J172" s="94">
        <v>8243</v>
      </c>
      <c r="K172" s="18" t="s">
        <v>279</v>
      </c>
      <c r="P172" s="30"/>
      <c r="Q172" s="27"/>
      <c r="R172" s="93"/>
    </row>
    <row r="173" spans="10:18">
      <c r="J173" s="94">
        <v>8251</v>
      </c>
      <c r="K173" s="18" t="s">
        <v>280</v>
      </c>
      <c r="P173" s="30"/>
      <c r="Q173" s="27"/>
      <c r="R173" s="93"/>
    </row>
    <row r="174" spans="10:18">
      <c r="J174" s="94">
        <v>8348</v>
      </c>
      <c r="K174" s="18" t="s">
        <v>281</v>
      </c>
      <c r="P174" s="30"/>
      <c r="Q174" s="27"/>
      <c r="R174" s="93"/>
    </row>
    <row r="175" spans="10:18">
      <c r="J175" s="94">
        <v>8350</v>
      </c>
      <c r="K175" s="18" t="s">
        <v>282</v>
      </c>
      <c r="P175" s="30"/>
      <c r="Q175" s="27"/>
      <c r="R175" s="93"/>
    </row>
    <row r="176" spans="10:18">
      <c r="J176" s="94">
        <v>8363</v>
      </c>
      <c r="K176" s="18" t="s">
        <v>384</v>
      </c>
      <c r="P176" s="30"/>
      <c r="Q176" s="27"/>
      <c r="R176" s="93"/>
    </row>
    <row r="177" spans="10:18">
      <c r="J177" s="94">
        <v>8506</v>
      </c>
      <c r="K177" s="18" t="s">
        <v>55</v>
      </c>
      <c r="P177" s="30"/>
      <c r="Q177" s="27"/>
      <c r="R177" s="93"/>
    </row>
    <row r="178" spans="10:18">
      <c r="J178" s="94">
        <v>8234</v>
      </c>
      <c r="K178" s="18" t="s">
        <v>283</v>
      </c>
      <c r="P178" s="30"/>
      <c r="Q178" s="27"/>
      <c r="R178" s="93"/>
    </row>
    <row r="179" spans="10:18">
      <c r="J179" s="94">
        <v>8435</v>
      </c>
      <c r="K179" s="18" t="s">
        <v>56</v>
      </c>
      <c r="P179" s="30"/>
      <c r="Q179" s="27"/>
      <c r="R179" s="93"/>
    </row>
    <row r="180" spans="10:18">
      <c r="J180" s="94">
        <v>8541</v>
      </c>
      <c r="K180" s="18" t="s">
        <v>284</v>
      </c>
      <c r="P180" s="30"/>
      <c r="Q180" s="27"/>
      <c r="R180" s="93"/>
    </row>
    <row r="181" spans="10:18">
      <c r="J181" s="94">
        <v>8565</v>
      </c>
      <c r="K181" s="18" t="s">
        <v>285</v>
      </c>
      <c r="P181" s="30"/>
      <c r="Q181" s="27"/>
      <c r="R181" s="93"/>
    </row>
    <row r="182" spans="10:18">
      <c r="J182" s="94">
        <v>8507</v>
      </c>
      <c r="K182" s="18" t="s">
        <v>286</v>
      </c>
      <c r="P182" s="30"/>
      <c r="Q182" s="27"/>
      <c r="R182" s="93"/>
    </row>
    <row r="183" spans="10:18">
      <c r="J183" s="94">
        <v>8353</v>
      </c>
      <c r="K183" s="18" t="s">
        <v>287</v>
      </c>
      <c r="P183" s="30"/>
      <c r="Q183" s="27"/>
      <c r="R183" s="93"/>
    </row>
    <row r="184" spans="10:18">
      <c r="J184" s="94">
        <v>8356</v>
      </c>
      <c r="K184" s="18" t="s">
        <v>288</v>
      </c>
      <c r="P184" s="30"/>
      <c r="Q184" s="27"/>
      <c r="R184" s="93"/>
    </row>
    <row r="185" spans="10:18">
      <c r="J185" s="94">
        <v>8244</v>
      </c>
      <c r="K185" s="18" t="s">
        <v>407</v>
      </c>
      <c r="P185" s="30"/>
      <c r="Q185" s="27"/>
      <c r="R185" s="93"/>
    </row>
    <row r="186" spans="10:18">
      <c r="J186" s="94">
        <v>8542</v>
      </c>
      <c r="K186" s="18" t="s">
        <v>289</v>
      </c>
      <c r="P186" s="30"/>
      <c r="Q186" s="27"/>
      <c r="R186" s="93"/>
    </row>
    <row r="187" spans="10:18">
      <c r="J187" s="94">
        <v>8547</v>
      </c>
      <c r="K187" s="18" t="s">
        <v>38</v>
      </c>
      <c r="P187" s="30"/>
      <c r="Q187" s="27"/>
      <c r="R187" s="93"/>
    </row>
    <row r="188" spans="10:18">
      <c r="J188" s="94">
        <v>8354</v>
      </c>
      <c r="K188" s="18" t="s">
        <v>39</v>
      </c>
      <c r="P188" s="30"/>
      <c r="Q188" s="27"/>
      <c r="R188" s="93"/>
    </row>
    <row r="189" spans="10:18">
      <c r="J189" s="94">
        <v>8610</v>
      </c>
      <c r="K189" s="18" t="s">
        <v>51</v>
      </c>
      <c r="P189" s="30"/>
      <c r="Q189" s="27"/>
      <c r="R189" s="93"/>
    </row>
    <row r="190" spans="10:18">
      <c r="J190" s="94">
        <v>8436</v>
      </c>
      <c r="K190" s="18" t="s">
        <v>290</v>
      </c>
      <c r="P190" s="30"/>
      <c r="Q190" s="27"/>
      <c r="R190" s="93"/>
    </row>
    <row r="191" spans="10:18">
      <c r="J191" s="94">
        <v>8357</v>
      </c>
      <c r="K191" s="18" t="s">
        <v>291</v>
      </c>
      <c r="P191" s="30"/>
      <c r="Q191" s="27"/>
      <c r="R191" s="93"/>
    </row>
    <row r="192" spans="10:18">
      <c r="J192" s="94">
        <v>8566</v>
      </c>
      <c r="K192" s="18" t="s">
        <v>292</v>
      </c>
      <c r="P192" s="30"/>
      <c r="Q192" s="27"/>
      <c r="R192" s="93"/>
    </row>
    <row r="193" spans="10:18">
      <c r="J193" s="94">
        <v>8239</v>
      </c>
      <c r="K193" s="18" t="s">
        <v>544</v>
      </c>
      <c r="P193" s="30"/>
      <c r="Q193" s="27"/>
      <c r="R193" s="93"/>
    </row>
    <row r="194" spans="10:18">
      <c r="J194" s="94">
        <v>8615</v>
      </c>
      <c r="K194" s="18" t="s">
        <v>53</v>
      </c>
      <c r="P194" s="30"/>
      <c r="Q194" s="27"/>
      <c r="R194" s="93"/>
    </row>
    <row r="195" spans="10:18">
      <c r="J195" s="94">
        <v>8265</v>
      </c>
      <c r="K195" s="18" t="s">
        <v>54</v>
      </c>
      <c r="P195" s="30"/>
      <c r="Q195" s="27"/>
      <c r="R195" s="93"/>
    </row>
    <row r="196" spans="10:18">
      <c r="J196" s="94">
        <v>8437</v>
      </c>
      <c r="K196" s="18" t="s">
        <v>34</v>
      </c>
      <c r="P196" s="30"/>
      <c r="Q196" s="27"/>
      <c r="R196" s="93"/>
    </row>
    <row r="197" spans="10:18">
      <c r="J197" s="94">
        <v>8605</v>
      </c>
      <c r="K197" s="18" t="s">
        <v>35</v>
      </c>
      <c r="P197" s="30"/>
      <c r="Q197" s="27"/>
      <c r="R197" s="93"/>
    </row>
    <row r="198" spans="10:18">
      <c r="J198" s="94">
        <v>8438</v>
      </c>
      <c r="K198" s="18" t="s">
        <v>36</v>
      </c>
      <c r="P198" s="30"/>
      <c r="Q198" s="27"/>
      <c r="R198" s="93"/>
    </row>
    <row r="199" spans="10:18">
      <c r="J199" s="94">
        <v>8545</v>
      </c>
      <c r="K199" s="18" t="s">
        <v>37</v>
      </c>
      <c r="P199" s="30"/>
      <c r="Q199" s="27"/>
      <c r="R199" s="93"/>
    </row>
    <row r="200" spans="10:18">
      <c r="J200" s="94">
        <v>8516</v>
      </c>
      <c r="K200" s="18" t="s">
        <v>293</v>
      </c>
      <c r="P200" s="30"/>
      <c r="Q200" s="27"/>
      <c r="R200" s="93"/>
    </row>
    <row r="201" spans="10:18">
      <c r="J201" s="94">
        <v>8343</v>
      </c>
      <c r="K201" s="18" t="s">
        <v>294</v>
      </c>
      <c r="P201" s="30"/>
      <c r="Q201" s="27"/>
      <c r="R201" s="93"/>
    </row>
    <row r="202" spans="10:18">
      <c r="J202" s="94">
        <v>8340</v>
      </c>
      <c r="K202" s="18" t="s">
        <v>295</v>
      </c>
      <c r="P202" s="30"/>
      <c r="Q202" s="27"/>
      <c r="R202" s="93"/>
    </row>
    <row r="203" spans="10:18">
      <c r="J203" s="94">
        <v>8998</v>
      </c>
      <c r="K203" s="18" t="s">
        <v>296</v>
      </c>
      <c r="P203" s="30"/>
      <c r="Q203" s="27"/>
      <c r="R203" s="93"/>
    </row>
    <row r="204" spans="10:18">
      <c r="J204" s="94">
        <v>8999</v>
      </c>
      <c r="K204" s="18" t="s">
        <v>297</v>
      </c>
      <c r="P204" s="30"/>
      <c r="Q204" s="27"/>
      <c r="R204" s="93"/>
    </row>
    <row r="205" spans="10:18">
      <c r="J205" s="94"/>
      <c r="K205" s="18"/>
      <c r="P205" s="30"/>
      <c r="Q205" s="27"/>
      <c r="R205" s="93"/>
    </row>
    <row r="206" spans="10:18">
      <c r="J206" s="94"/>
      <c r="K206" s="18"/>
      <c r="P206" s="30"/>
      <c r="Q206" s="27"/>
      <c r="R206" s="93"/>
    </row>
    <row r="207" spans="10:18">
      <c r="J207" s="94"/>
      <c r="K207" s="18"/>
      <c r="P207" s="30"/>
      <c r="Q207" s="27"/>
      <c r="R207" s="93"/>
    </row>
    <row r="208" spans="10:18">
      <c r="J208" s="94"/>
      <c r="K208" s="18"/>
      <c r="P208" s="30"/>
      <c r="Q208" s="27"/>
      <c r="R208" s="93"/>
    </row>
    <row r="209" spans="10:18">
      <c r="J209" s="94"/>
      <c r="K209" s="18"/>
      <c r="P209" s="30"/>
      <c r="Q209" s="27"/>
      <c r="R209" s="93"/>
    </row>
    <row r="210" spans="10:18">
      <c r="J210" s="94"/>
      <c r="K210" s="18"/>
      <c r="P210" s="30"/>
      <c r="Q210" s="27"/>
      <c r="R210" s="93"/>
    </row>
    <row r="211" spans="10:18">
      <c r="J211" s="94"/>
      <c r="K211" s="18"/>
      <c r="P211" s="30"/>
      <c r="Q211" s="27"/>
      <c r="R211" s="93"/>
    </row>
    <row r="212" spans="10:18">
      <c r="J212" s="94"/>
      <c r="K212" s="18"/>
      <c r="P212" s="30"/>
      <c r="Q212" s="27"/>
      <c r="R212" s="93"/>
    </row>
    <row r="213" spans="10:18">
      <c r="J213" s="94"/>
      <c r="K213" s="18"/>
      <c r="P213" s="30"/>
      <c r="Q213" s="27"/>
      <c r="R213" s="93"/>
    </row>
    <row r="214" spans="10:18">
      <c r="J214" s="94"/>
      <c r="K214" s="18"/>
      <c r="P214" s="30"/>
      <c r="Q214" s="27"/>
      <c r="R214" s="93"/>
    </row>
    <row r="215" spans="10:18">
      <c r="J215" s="94"/>
      <c r="K215" s="18"/>
      <c r="P215" s="30"/>
      <c r="Q215" s="27"/>
      <c r="R215" s="93"/>
    </row>
    <row r="216" spans="10:18">
      <c r="J216" s="94"/>
      <c r="K216" s="18"/>
      <c r="P216" s="30"/>
      <c r="Q216" s="27"/>
      <c r="R216" s="93"/>
    </row>
    <row r="217" spans="10:18">
      <c r="J217" s="94"/>
      <c r="K217" s="18"/>
      <c r="P217" s="30"/>
      <c r="Q217" s="27"/>
      <c r="R217" s="93"/>
    </row>
    <row r="218" spans="10:18">
      <c r="J218" s="94"/>
      <c r="K218" s="18"/>
      <c r="P218" s="30"/>
      <c r="Q218" s="27"/>
      <c r="R218" s="93"/>
    </row>
    <row r="219" spans="10:18">
      <c r="J219" s="94"/>
      <c r="K219" s="18"/>
      <c r="P219" s="30"/>
      <c r="Q219" s="27"/>
      <c r="R219" s="93"/>
    </row>
    <row r="220" spans="10:18">
      <c r="J220" s="94"/>
      <c r="K220" s="18"/>
      <c r="P220" s="30"/>
      <c r="Q220" s="27"/>
      <c r="R220" s="93"/>
    </row>
    <row r="221" spans="10:18">
      <c r="J221" s="94"/>
      <c r="K221" s="18"/>
      <c r="P221" s="30"/>
      <c r="Q221" s="27"/>
      <c r="R221" s="93"/>
    </row>
    <row r="222" spans="10:18">
      <c r="J222" s="94"/>
      <c r="K222" s="18"/>
      <c r="P222" s="30"/>
      <c r="Q222" s="27"/>
      <c r="R222" s="93"/>
    </row>
    <row r="223" spans="10:18">
      <c r="J223" s="94"/>
      <c r="K223" s="18"/>
      <c r="P223" s="30"/>
      <c r="Q223" s="27"/>
      <c r="R223" s="93"/>
    </row>
    <row r="224" spans="10:18">
      <c r="J224" s="94"/>
      <c r="K224" s="18"/>
      <c r="P224" s="30"/>
      <c r="Q224" s="27"/>
      <c r="R224" s="93"/>
    </row>
    <row r="225" spans="10:18">
      <c r="J225" s="94"/>
      <c r="K225" s="18"/>
      <c r="P225" s="30"/>
      <c r="Q225" s="27"/>
      <c r="R225" s="93"/>
    </row>
    <row r="226" spans="10:18">
      <c r="J226" s="94"/>
      <c r="K226" s="18"/>
      <c r="P226" s="30"/>
      <c r="Q226" s="27"/>
      <c r="R226" s="93"/>
    </row>
    <row r="227" spans="10:18">
      <c r="J227" s="94"/>
      <c r="K227" s="18"/>
      <c r="P227" s="30"/>
      <c r="Q227" s="27"/>
      <c r="R227" s="93"/>
    </row>
    <row r="228" spans="10:18">
      <c r="J228" s="94"/>
      <c r="K228" s="18"/>
      <c r="P228" s="30"/>
      <c r="Q228" s="27"/>
      <c r="R228" s="93"/>
    </row>
    <row r="229" spans="10:18">
      <c r="J229" s="94"/>
      <c r="K229" s="18"/>
      <c r="P229" s="30"/>
      <c r="Q229" s="27"/>
      <c r="R229" s="93"/>
    </row>
    <row r="230" spans="10:18">
      <c r="J230" s="94"/>
      <c r="K230" s="18"/>
      <c r="P230" s="30"/>
      <c r="Q230" s="27"/>
      <c r="R230" s="93"/>
    </row>
    <row r="231" spans="10:18">
      <c r="J231" s="94"/>
      <c r="K231" s="18"/>
      <c r="P231" s="30"/>
      <c r="Q231" s="27"/>
      <c r="R231" s="93"/>
    </row>
    <row r="232" spans="10:18">
      <c r="J232" s="94"/>
      <c r="K232" s="18"/>
      <c r="P232" s="30"/>
      <c r="Q232" s="27"/>
      <c r="R232" s="93"/>
    </row>
    <row r="233" spans="10:18">
      <c r="J233" s="94"/>
      <c r="K233" s="18"/>
      <c r="P233" s="30"/>
      <c r="Q233" s="27"/>
      <c r="R233" s="93"/>
    </row>
    <row r="234" spans="10:18">
      <c r="J234" s="94"/>
      <c r="K234" s="18"/>
      <c r="P234" s="30"/>
      <c r="Q234" s="27"/>
      <c r="R234" s="93"/>
    </row>
    <row r="235" spans="10:18">
      <c r="J235" s="94"/>
      <c r="K235" s="18"/>
      <c r="P235" s="30"/>
      <c r="Q235" s="27"/>
      <c r="R235" s="93"/>
    </row>
    <row r="236" spans="10:18">
      <c r="J236" s="94"/>
      <c r="K236" s="18"/>
      <c r="P236" s="30"/>
      <c r="Q236" s="27"/>
      <c r="R236" s="93"/>
    </row>
    <row r="237" spans="10:18">
      <c r="J237" s="94"/>
      <c r="K237" s="18"/>
      <c r="P237" s="30"/>
      <c r="Q237" s="27"/>
      <c r="R237" s="93"/>
    </row>
    <row r="238" spans="10:18">
      <c r="J238" s="94"/>
      <c r="K238" s="18"/>
      <c r="P238" s="30"/>
      <c r="Q238" s="27"/>
      <c r="R238" s="93"/>
    </row>
    <row r="239" spans="10:18">
      <c r="J239" s="94"/>
      <c r="K239" s="18"/>
      <c r="P239" s="30"/>
      <c r="Q239" s="27"/>
      <c r="R239" s="93"/>
    </row>
    <row r="240" spans="10:18">
      <c r="J240" s="94"/>
      <c r="K240" s="18"/>
      <c r="P240" s="30"/>
      <c r="Q240" s="27"/>
      <c r="R240" s="93"/>
    </row>
    <row r="241" spans="10:18">
      <c r="J241" s="94"/>
      <c r="K241" s="18"/>
      <c r="P241" s="30"/>
      <c r="Q241" s="27"/>
      <c r="R241" s="93"/>
    </row>
    <row r="242" spans="10:18">
      <c r="J242" s="94"/>
      <c r="K242" s="18"/>
      <c r="P242" s="30"/>
      <c r="Q242" s="27"/>
      <c r="R242" s="93"/>
    </row>
    <row r="243" spans="10:18">
      <c r="J243" s="94"/>
      <c r="K243" s="18"/>
      <c r="P243" s="30"/>
      <c r="Q243" s="27"/>
      <c r="R243" s="93"/>
    </row>
    <row r="244" spans="10:18">
      <c r="J244" s="94"/>
      <c r="K244" s="18"/>
      <c r="P244" s="30"/>
      <c r="Q244" s="27"/>
      <c r="R244" s="93"/>
    </row>
    <row r="245" spans="10:18">
      <c r="J245" s="94"/>
      <c r="K245" s="18"/>
      <c r="P245" s="30"/>
      <c r="Q245" s="27"/>
      <c r="R245" s="93"/>
    </row>
    <row r="246" spans="10:18">
      <c r="J246" s="94"/>
      <c r="K246" s="18"/>
      <c r="P246" s="30"/>
      <c r="Q246" s="27"/>
      <c r="R246" s="93"/>
    </row>
    <row r="247" spans="10:18">
      <c r="J247" s="94"/>
      <c r="K247" s="18"/>
      <c r="P247" s="30"/>
      <c r="Q247" s="27"/>
      <c r="R247" s="93"/>
    </row>
    <row r="248" spans="10:18">
      <c r="J248" s="94"/>
      <c r="K248" s="18"/>
      <c r="P248" s="30"/>
      <c r="Q248" s="27"/>
      <c r="R248" s="93"/>
    </row>
    <row r="249" spans="10:18">
      <c r="J249" s="94"/>
      <c r="K249" s="18"/>
      <c r="P249" s="30"/>
      <c r="Q249" s="27"/>
      <c r="R249" s="93"/>
    </row>
    <row r="250" spans="10:18">
      <c r="J250" s="94"/>
      <c r="K250" s="18"/>
      <c r="P250" s="30"/>
      <c r="Q250" s="27"/>
      <c r="R250" s="93"/>
    </row>
    <row r="251" spans="10:18">
      <c r="J251" s="94"/>
      <c r="K251" s="18"/>
      <c r="P251" s="30"/>
      <c r="Q251" s="27"/>
      <c r="R251" s="93"/>
    </row>
    <row r="252" spans="10:18">
      <c r="J252" s="94"/>
      <c r="K252" s="18"/>
      <c r="P252" s="30"/>
      <c r="Q252" s="27"/>
      <c r="R252" s="93"/>
    </row>
    <row r="253" spans="10:18">
      <c r="J253" s="94"/>
      <c r="K253" s="18"/>
      <c r="P253" s="30"/>
      <c r="Q253" s="27"/>
      <c r="R253" s="93"/>
    </row>
    <row r="254" spans="10:18">
      <c r="J254" s="94"/>
      <c r="K254" s="18"/>
      <c r="P254" s="30"/>
      <c r="Q254" s="27"/>
      <c r="R254" s="93"/>
    </row>
    <row r="255" spans="10:18">
      <c r="J255" s="94"/>
      <c r="K255" s="18"/>
      <c r="P255" s="30"/>
      <c r="Q255" s="27"/>
      <c r="R255" s="93"/>
    </row>
    <row r="256" spans="10:18">
      <c r="J256" s="94"/>
      <c r="K256" s="18"/>
      <c r="P256" s="30"/>
      <c r="Q256" s="27"/>
      <c r="R256" s="93"/>
    </row>
    <row r="257" spans="10:18">
      <c r="J257" s="94"/>
      <c r="K257" s="18"/>
      <c r="P257" s="30"/>
      <c r="Q257" s="27"/>
      <c r="R257" s="93"/>
    </row>
    <row r="258" spans="10:18">
      <c r="J258" s="94"/>
      <c r="K258" s="18"/>
      <c r="P258" s="30"/>
      <c r="Q258" s="27"/>
      <c r="R258" s="93"/>
    </row>
    <row r="259" spans="10:18">
      <c r="J259" s="94"/>
      <c r="K259" s="18"/>
      <c r="P259" s="30"/>
      <c r="Q259" s="27"/>
      <c r="R259" s="93"/>
    </row>
    <row r="260" spans="10:18">
      <c r="J260" s="94"/>
      <c r="K260" s="18"/>
      <c r="P260" s="30"/>
      <c r="Q260" s="27"/>
      <c r="R260" s="93"/>
    </row>
    <row r="261" spans="10:18">
      <c r="J261" s="94"/>
      <c r="K261" s="18"/>
      <c r="P261" s="30"/>
      <c r="Q261" s="27"/>
      <c r="R261" s="93"/>
    </row>
    <row r="262" spans="10:18">
      <c r="J262" s="94"/>
      <c r="K262" s="18"/>
      <c r="P262" s="30"/>
      <c r="Q262" s="27"/>
      <c r="R262" s="93"/>
    </row>
    <row r="263" spans="10:18">
      <c r="J263" s="94"/>
      <c r="K263" s="18"/>
      <c r="P263" s="30"/>
      <c r="Q263" s="27"/>
      <c r="R263" s="93"/>
    </row>
    <row r="264" spans="10:18">
      <c r="J264" s="94"/>
      <c r="K264" s="18"/>
      <c r="P264" s="30"/>
      <c r="Q264" s="27"/>
      <c r="R264" s="93"/>
    </row>
    <row r="265" spans="10:18">
      <c r="J265" s="94"/>
      <c r="K265" s="18"/>
      <c r="P265" s="30"/>
      <c r="Q265" s="27"/>
      <c r="R265" s="93"/>
    </row>
    <row r="266" spans="10:18">
      <c r="J266" s="94"/>
      <c r="K266" s="18"/>
      <c r="P266" s="30"/>
      <c r="Q266" s="27"/>
      <c r="R266" s="93"/>
    </row>
    <row r="267" spans="10:18">
      <c r="J267" s="94"/>
      <c r="K267" s="18"/>
      <c r="P267" s="30"/>
      <c r="Q267" s="27"/>
      <c r="R267" s="93"/>
    </row>
    <row r="268" spans="10:18">
      <c r="J268" s="94"/>
      <c r="K268" s="18"/>
      <c r="P268" s="30"/>
      <c r="Q268" s="27"/>
      <c r="R268" s="93"/>
    </row>
    <row r="269" spans="10:18">
      <c r="J269" s="94"/>
      <c r="K269" s="18"/>
      <c r="P269" s="30"/>
      <c r="Q269" s="27"/>
      <c r="R269" s="93"/>
    </row>
    <row r="270" spans="10:18">
      <c r="J270" s="94"/>
      <c r="K270" s="18"/>
      <c r="P270" s="30"/>
      <c r="Q270" s="27"/>
      <c r="R270" s="93"/>
    </row>
    <row r="271" spans="10:18">
      <c r="J271" s="94"/>
      <c r="K271" s="18"/>
      <c r="P271" s="30"/>
      <c r="Q271" s="27"/>
      <c r="R271" s="93"/>
    </row>
    <row r="272" spans="10:18">
      <c r="J272" s="94"/>
      <c r="K272" s="18"/>
      <c r="P272" s="30"/>
      <c r="Q272" s="27"/>
      <c r="R272" s="93"/>
    </row>
    <row r="273" spans="10:18">
      <c r="J273" s="94"/>
      <c r="K273" s="18"/>
      <c r="P273" s="30"/>
      <c r="Q273" s="27"/>
      <c r="R273" s="93"/>
    </row>
    <row r="274" spans="10:18">
      <c r="J274" s="94"/>
      <c r="K274" s="18"/>
      <c r="P274" s="30"/>
      <c r="Q274" s="27"/>
      <c r="R274" s="93"/>
    </row>
    <row r="275" spans="10:18">
      <c r="J275" s="94"/>
      <c r="K275" s="18"/>
      <c r="P275" s="30"/>
      <c r="Q275" s="27"/>
      <c r="R275" s="93"/>
    </row>
    <row r="276" spans="10:18">
      <c r="J276" s="94"/>
      <c r="K276" s="18"/>
      <c r="P276" s="30"/>
      <c r="Q276" s="27"/>
      <c r="R276" s="93"/>
    </row>
    <row r="277" spans="10:18">
      <c r="J277" s="94"/>
      <c r="K277" s="18"/>
      <c r="P277" s="30"/>
      <c r="Q277" s="27"/>
      <c r="R277" s="93"/>
    </row>
    <row r="278" spans="10:18">
      <c r="J278" s="94"/>
      <c r="K278" s="18"/>
      <c r="P278" s="30"/>
      <c r="Q278" s="27"/>
      <c r="R278" s="93"/>
    </row>
    <row r="279" spans="10:18">
      <c r="J279" s="94"/>
      <c r="K279" s="18"/>
      <c r="P279" s="30"/>
      <c r="Q279" s="27"/>
      <c r="R279" s="93"/>
    </row>
    <row r="280" spans="10:18">
      <c r="J280" s="94"/>
      <c r="K280" s="18"/>
      <c r="P280" s="30"/>
      <c r="Q280" s="27"/>
      <c r="R280" s="93"/>
    </row>
    <row r="281" spans="10:18">
      <c r="J281" s="94"/>
      <c r="K281" s="18"/>
      <c r="P281" s="30"/>
      <c r="Q281" s="27"/>
      <c r="R281" s="93"/>
    </row>
    <row r="282" spans="10:18">
      <c r="J282" s="94"/>
      <c r="K282" s="18"/>
      <c r="P282" s="30"/>
      <c r="Q282" s="27"/>
      <c r="R282" s="93"/>
    </row>
    <row r="283" spans="10:18">
      <c r="J283" s="94"/>
      <c r="K283" s="18"/>
      <c r="P283" s="30"/>
      <c r="Q283" s="27"/>
      <c r="R283" s="93"/>
    </row>
    <row r="284" spans="10:18">
      <c r="J284" s="94"/>
      <c r="K284" s="18"/>
      <c r="P284" s="30"/>
      <c r="Q284" s="27"/>
      <c r="R284" s="93"/>
    </row>
    <row r="285" spans="10:18">
      <c r="J285" s="94"/>
      <c r="K285" s="18"/>
      <c r="P285" s="30"/>
      <c r="Q285" s="27"/>
      <c r="R285" s="93"/>
    </row>
    <row r="286" spans="10:18">
      <c r="J286" s="94"/>
      <c r="K286" s="18"/>
      <c r="P286" s="30"/>
      <c r="Q286" s="27"/>
      <c r="R286" s="93"/>
    </row>
    <row r="287" spans="10:18">
      <c r="J287" s="94"/>
      <c r="K287" s="18"/>
      <c r="P287" s="30"/>
      <c r="Q287" s="27"/>
      <c r="R287" s="93"/>
    </row>
    <row r="288" spans="10:18">
      <c r="J288" s="94"/>
      <c r="K288" s="18"/>
      <c r="P288" s="30"/>
      <c r="Q288" s="27"/>
      <c r="R288" s="93"/>
    </row>
    <row r="289" spans="10:18">
      <c r="J289" s="94"/>
      <c r="K289" s="18"/>
      <c r="P289" s="30"/>
      <c r="Q289" s="27"/>
      <c r="R289" s="93"/>
    </row>
    <row r="290" spans="10:18">
      <c r="J290" s="94"/>
      <c r="K290" s="18"/>
      <c r="P290" s="30"/>
      <c r="Q290" s="27"/>
      <c r="R290" s="93"/>
    </row>
    <row r="291" spans="10:18">
      <c r="J291" s="94"/>
      <c r="K291" s="18"/>
      <c r="P291" s="30"/>
      <c r="Q291" s="27"/>
      <c r="R291" s="93"/>
    </row>
    <row r="292" spans="10:18">
      <c r="J292" s="94"/>
      <c r="K292" s="18"/>
      <c r="P292" s="30"/>
      <c r="Q292" s="27"/>
      <c r="R292" s="93"/>
    </row>
    <row r="293" spans="10:18">
      <c r="J293" s="94"/>
      <c r="K293" s="18"/>
      <c r="P293" s="30"/>
      <c r="Q293" s="27"/>
      <c r="R293" s="93"/>
    </row>
    <row r="294" spans="10:18">
      <c r="J294" s="94"/>
      <c r="K294" s="18"/>
      <c r="P294" s="30"/>
      <c r="Q294" s="27"/>
      <c r="R294" s="93"/>
    </row>
    <row r="295" spans="10:18">
      <c r="J295" s="94"/>
      <c r="K295" s="18"/>
      <c r="P295" s="30"/>
      <c r="Q295" s="27"/>
      <c r="R295" s="93"/>
    </row>
    <row r="296" spans="10:18">
      <c r="J296" s="94"/>
      <c r="K296" s="18"/>
      <c r="P296" s="30"/>
      <c r="Q296" s="27"/>
      <c r="R296" s="93"/>
    </row>
    <row r="297" spans="10:18">
      <c r="J297" s="94"/>
      <c r="K297" s="18"/>
      <c r="P297" s="30"/>
      <c r="Q297" s="27"/>
      <c r="R297" s="93"/>
    </row>
    <row r="298" spans="10:18">
      <c r="J298" s="94"/>
      <c r="K298" s="18"/>
      <c r="P298" s="30"/>
      <c r="Q298" s="27"/>
      <c r="R298" s="93"/>
    </row>
    <row r="299" spans="10:18">
      <c r="J299" s="94"/>
      <c r="K299" s="18"/>
      <c r="P299" s="30"/>
      <c r="Q299" s="27"/>
      <c r="R299" s="93"/>
    </row>
    <row r="300" spans="10:18">
      <c r="J300" s="94"/>
      <c r="K300" s="18"/>
      <c r="P300" s="30"/>
      <c r="Q300" s="27"/>
      <c r="R300" s="93"/>
    </row>
    <row r="301" spans="10:18">
      <c r="J301" s="94"/>
      <c r="K301" s="18"/>
      <c r="P301" s="30"/>
      <c r="Q301" s="27"/>
      <c r="R301" s="93"/>
    </row>
    <row r="302" spans="10:18">
      <c r="J302" s="94"/>
      <c r="K302" s="18"/>
      <c r="P302" s="30"/>
      <c r="Q302" s="27"/>
      <c r="R302" s="93"/>
    </row>
    <row r="303" spans="10:18">
      <c r="J303" s="94"/>
      <c r="K303" s="18"/>
      <c r="P303" s="30"/>
      <c r="Q303" s="27"/>
      <c r="R303" s="93"/>
    </row>
    <row r="304" spans="10:18">
      <c r="J304" s="94"/>
      <c r="K304" s="18"/>
      <c r="P304" s="30"/>
      <c r="Q304" s="27"/>
      <c r="R304" s="93"/>
    </row>
    <row r="305" spans="10:18">
      <c r="J305" s="94"/>
      <c r="K305" s="18"/>
      <c r="P305" s="30"/>
      <c r="Q305" s="27"/>
      <c r="R305" s="93"/>
    </row>
    <row r="306" spans="10:18">
      <c r="J306" s="94"/>
      <c r="K306" s="18"/>
      <c r="P306" s="30"/>
      <c r="Q306" s="27"/>
      <c r="R306" s="93"/>
    </row>
    <row r="307" spans="10:18">
      <c r="J307" s="94"/>
      <c r="K307" s="18"/>
      <c r="P307" s="30"/>
      <c r="Q307" s="27"/>
      <c r="R307" s="93"/>
    </row>
    <row r="308" spans="10:18">
      <c r="J308" s="94"/>
      <c r="K308" s="18"/>
      <c r="P308" s="30"/>
      <c r="Q308" s="27"/>
      <c r="R308" s="93"/>
    </row>
    <row r="309" spans="10:18">
      <c r="J309" s="94"/>
      <c r="K309" s="18"/>
      <c r="P309" s="30"/>
      <c r="Q309" s="27"/>
      <c r="R309" s="93"/>
    </row>
    <row r="310" spans="10:18">
      <c r="J310" s="94"/>
      <c r="K310" s="18"/>
      <c r="P310" s="30"/>
      <c r="Q310" s="27"/>
      <c r="R310" s="93"/>
    </row>
    <row r="311" spans="10:18">
      <c r="J311" s="94"/>
      <c r="K311" s="18"/>
      <c r="P311" s="30"/>
      <c r="Q311" s="27"/>
      <c r="R311" s="93"/>
    </row>
    <row r="312" spans="10:18">
      <c r="J312" s="94"/>
      <c r="K312" s="18"/>
      <c r="P312" s="30"/>
      <c r="Q312" s="27"/>
      <c r="R312" s="93"/>
    </row>
    <row r="313" spans="10:18">
      <c r="J313" s="94"/>
      <c r="K313" s="18"/>
      <c r="P313" s="30"/>
      <c r="Q313" s="27"/>
      <c r="R313" s="93"/>
    </row>
    <row r="314" spans="10:18">
      <c r="J314" s="94"/>
      <c r="K314" s="18"/>
      <c r="P314" s="30"/>
      <c r="Q314" s="27"/>
      <c r="R314" s="93"/>
    </row>
    <row r="315" spans="10:18">
      <c r="J315" s="94"/>
      <c r="K315" s="18"/>
      <c r="P315" s="30"/>
      <c r="Q315" s="27"/>
      <c r="R315" s="93"/>
    </row>
    <row r="316" spans="10:18">
      <c r="J316" s="94"/>
      <c r="K316" s="18"/>
      <c r="P316" s="30"/>
      <c r="Q316" s="27"/>
      <c r="R316" s="93"/>
    </row>
    <row r="317" spans="10:18">
      <c r="J317" s="94"/>
      <c r="K317" s="18"/>
      <c r="P317" s="30"/>
      <c r="Q317" s="27"/>
      <c r="R317" s="93"/>
    </row>
    <row r="318" spans="10:18">
      <c r="J318" s="94"/>
      <c r="K318" s="18"/>
      <c r="P318" s="30"/>
      <c r="Q318" s="27"/>
      <c r="R318" s="93"/>
    </row>
    <row r="319" spans="10:18">
      <c r="J319" s="94"/>
      <c r="K319" s="18"/>
      <c r="P319" s="30"/>
      <c r="Q319" s="27"/>
      <c r="R319" s="93"/>
    </row>
    <row r="320" spans="10:18">
      <c r="P320" s="30"/>
      <c r="Q320" s="27"/>
      <c r="R320" s="93"/>
    </row>
    <row r="321" spans="16:18">
      <c r="P321" s="30"/>
      <c r="Q321" s="27"/>
      <c r="R321" s="93"/>
    </row>
    <row r="322" spans="16:18">
      <c r="P322" s="30"/>
      <c r="Q322" s="27"/>
      <c r="R322" s="93"/>
    </row>
    <row r="323" spans="16:18">
      <c r="P323" s="30"/>
      <c r="Q323" s="27"/>
      <c r="R323" s="93"/>
    </row>
    <row r="324" spans="16:18">
      <c r="P324" s="30"/>
      <c r="Q324" s="27"/>
      <c r="R324" s="93"/>
    </row>
    <row r="325" spans="16:18">
      <c r="P325" s="30"/>
      <c r="Q325" s="27"/>
      <c r="R325" s="93"/>
    </row>
    <row r="326" spans="16:18">
      <c r="P326" s="30"/>
      <c r="Q326" s="27"/>
      <c r="R326" s="93"/>
    </row>
    <row r="327" spans="16:18">
      <c r="P327" s="30"/>
      <c r="Q327" s="27"/>
      <c r="R327" s="93"/>
    </row>
    <row r="328" spans="16:18">
      <c r="P328" s="30"/>
      <c r="Q328" s="27"/>
      <c r="R328" s="93"/>
    </row>
    <row r="329" spans="16:18">
      <c r="P329" s="30"/>
      <c r="Q329" s="27"/>
      <c r="R329" s="93"/>
    </row>
    <row r="330" spans="16:18">
      <c r="P330" s="30"/>
      <c r="Q330" s="27"/>
      <c r="R330" s="93"/>
    </row>
    <row r="331" spans="16:18">
      <c r="P331" s="30"/>
      <c r="Q331" s="27"/>
      <c r="R331" s="93"/>
    </row>
    <row r="332" spans="16:18">
      <c r="P332" s="30"/>
      <c r="Q332" s="27"/>
      <c r="R332" s="93"/>
    </row>
    <row r="333" spans="16:18">
      <c r="P333" s="30"/>
      <c r="Q333" s="27"/>
      <c r="R333" s="93"/>
    </row>
    <row r="334" spans="16:18">
      <c r="P334" s="30"/>
      <c r="Q334" s="27"/>
      <c r="R334" s="93"/>
    </row>
    <row r="335" spans="16:18">
      <c r="P335" s="30"/>
      <c r="Q335" s="27"/>
      <c r="R335" s="93"/>
    </row>
    <row r="336" spans="16:18">
      <c r="P336" s="30"/>
      <c r="Q336" s="27"/>
      <c r="R336" s="93"/>
    </row>
    <row r="337" spans="16:18">
      <c r="P337" s="30"/>
      <c r="Q337" s="27"/>
      <c r="R337" s="93"/>
    </row>
    <row r="338" spans="16:18">
      <c r="P338" s="30"/>
      <c r="Q338" s="27"/>
      <c r="R338" s="93"/>
    </row>
    <row r="339" spans="16:18">
      <c r="P339" s="30"/>
      <c r="Q339" s="27"/>
      <c r="R339" s="93"/>
    </row>
    <row r="340" spans="16:18">
      <c r="P340" s="30"/>
      <c r="Q340" s="27"/>
      <c r="R340" s="93"/>
    </row>
    <row r="341" spans="16:18">
      <c r="P341" s="30"/>
      <c r="Q341" s="27"/>
      <c r="R341" s="93"/>
    </row>
    <row r="342" spans="16:18">
      <c r="P342" s="30"/>
      <c r="Q342" s="27"/>
      <c r="R342" s="93"/>
    </row>
    <row r="343" spans="16:18">
      <c r="P343" s="30"/>
      <c r="Q343" s="27"/>
      <c r="R343" s="93"/>
    </row>
    <row r="344" spans="16:18">
      <c r="P344" s="30"/>
      <c r="Q344" s="27"/>
      <c r="R344" s="93"/>
    </row>
    <row r="345" spans="16:18">
      <c r="P345" s="30"/>
      <c r="Q345" s="27"/>
      <c r="R345" s="93"/>
    </row>
    <row r="346" spans="16:18">
      <c r="P346" s="30"/>
      <c r="Q346" s="27"/>
      <c r="R346" s="93"/>
    </row>
    <row r="347" spans="16:18">
      <c r="P347" s="30"/>
      <c r="Q347" s="27"/>
      <c r="R347" s="93"/>
    </row>
    <row r="348" spans="16:18">
      <c r="P348" s="30"/>
      <c r="Q348" s="27"/>
      <c r="R348" s="93"/>
    </row>
    <row r="349" spans="16:18">
      <c r="P349" s="30"/>
      <c r="Q349" s="27"/>
      <c r="R349" s="93"/>
    </row>
    <row r="350" spans="16:18">
      <c r="P350" s="30"/>
      <c r="Q350" s="27"/>
      <c r="R350" s="93"/>
    </row>
    <row r="351" spans="16:18">
      <c r="P351" s="30"/>
      <c r="Q351" s="27"/>
      <c r="R351" s="93"/>
    </row>
    <row r="352" spans="16:18">
      <c r="P352" s="30"/>
      <c r="Q352" s="27"/>
      <c r="R352" s="93"/>
    </row>
    <row r="353" spans="16:18">
      <c r="P353" s="30"/>
      <c r="Q353" s="27"/>
      <c r="R353" s="93"/>
    </row>
    <row r="354" spans="16:18">
      <c r="P354" s="30"/>
      <c r="Q354" s="27"/>
      <c r="R354" s="93"/>
    </row>
    <row r="355" spans="16:18">
      <c r="P355" s="30"/>
      <c r="Q355" s="27"/>
      <c r="R355" s="93"/>
    </row>
    <row r="356" spans="16:18">
      <c r="P356" s="30"/>
      <c r="Q356" s="27"/>
      <c r="R356" s="93"/>
    </row>
    <row r="357" spans="16:18">
      <c r="P357" s="30"/>
      <c r="Q357" s="27"/>
      <c r="R357" s="93"/>
    </row>
    <row r="358" spans="16:18">
      <c r="P358" s="30"/>
      <c r="Q358" s="27"/>
      <c r="R358" s="93"/>
    </row>
    <row r="359" spans="16:18">
      <c r="P359" s="30"/>
      <c r="Q359" s="27"/>
      <c r="R359" s="93"/>
    </row>
    <row r="360" spans="16:18">
      <c r="P360" s="30"/>
      <c r="Q360" s="27"/>
      <c r="R360" s="93"/>
    </row>
    <row r="361" spans="16:18">
      <c r="P361" s="30"/>
      <c r="Q361" s="27"/>
      <c r="R361" s="93"/>
    </row>
    <row r="362" spans="16:18">
      <c r="P362" s="30"/>
      <c r="Q362" s="27"/>
      <c r="R362" s="93"/>
    </row>
    <row r="363" spans="16:18">
      <c r="P363" s="30"/>
      <c r="Q363" s="27"/>
      <c r="R363" s="93"/>
    </row>
    <row r="364" spans="16:18">
      <c r="P364" s="30"/>
      <c r="Q364" s="27"/>
      <c r="R364" s="93"/>
    </row>
    <row r="365" spans="16:18">
      <c r="P365" s="30"/>
      <c r="Q365" s="27"/>
      <c r="R365" s="93"/>
    </row>
    <row r="366" spans="16:18">
      <c r="P366" s="30"/>
      <c r="Q366" s="27"/>
      <c r="R366" s="93"/>
    </row>
    <row r="367" spans="16:18">
      <c r="P367" s="30"/>
      <c r="Q367" s="27"/>
      <c r="R367" s="93"/>
    </row>
    <row r="368" spans="16:18">
      <c r="P368" s="30"/>
      <c r="Q368" s="27"/>
      <c r="R368" s="93"/>
    </row>
    <row r="369" spans="16:18">
      <c r="P369" s="30"/>
      <c r="Q369" s="27"/>
      <c r="R369" s="93"/>
    </row>
    <row r="370" spans="16:18">
      <c r="P370" s="30"/>
      <c r="Q370" s="27"/>
      <c r="R370" s="93"/>
    </row>
    <row r="371" spans="16:18">
      <c r="P371" s="30"/>
      <c r="Q371" s="27"/>
      <c r="R371" s="93"/>
    </row>
    <row r="372" spans="16:18">
      <c r="P372" s="30"/>
      <c r="Q372" s="27"/>
      <c r="R372" s="93"/>
    </row>
    <row r="373" spans="16:18">
      <c r="P373" s="30"/>
      <c r="Q373" s="27"/>
      <c r="R373" s="93"/>
    </row>
    <row r="374" spans="16:18">
      <c r="P374" s="30"/>
      <c r="Q374" s="27"/>
      <c r="R374" s="93"/>
    </row>
    <row r="375" spans="16:18">
      <c r="P375" s="30"/>
      <c r="Q375" s="27"/>
      <c r="R375" s="93"/>
    </row>
    <row r="376" spans="16:18">
      <c r="P376" s="30"/>
      <c r="Q376" s="27"/>
      <c r="R376" s="93"/>
    </row>
    <row r="377" spans="16:18">
      <c r="P377" s="30"/>
      <c r="Q377" s="27"/>
      <c r="R377" s="93"/>
    </row>
    <row r="378" spans="16:18">
      <c r="P378" s="30"/>
      <c r="Q378" s="27"/>
      <c r="R378" s="93"/>
    </row>
    <row r="379" spans="16:18">
      <c r="P379" s="30"/>
      <c r="Q379" s="27"/>
      <c r="R379" s="93"/>
    </row>
    <row r="380" spans="16:18">
      <c r="P380" s="30"/>
      <c r="Q380" s="27"/>
      <c r="R380" s="93"/>
    </row>
    <row r="381" spans="16:18">
      <c r="P381" s="30"/>
      <c r="Q381" s="27"/>
      <c r="R381" s="93"/>
    </row>
    <row r="382" spans="16:18">
      <c r="P382" s="30"/>
      <c r="Q382" s="27"/>
      <c r="R382" s="93"/>
    </row>
    <row r="383" spans="16:18">
      <c r="P383" s="30"/>
      <c r="Q383" s="27"/>
      <c r="R383" s="93"/>
    </row>
    <row r="384" spans="16:18">
      <c r="P384" s="30"/>
      <c r="Q384" s="27"/>
      <c r="R384" s="93"/>
    </row>
    <row r="385" spans="16:18">
      <c r="P385" s="30"/>
      <c r="Q385" s="27"/>
      <c r="R385" s="93"/>
    </row>
    <row r="386" spans="16:18">
      <c r="P386" s="30"/>
      <c r="Q386" s="27"/>
      <c r="R386" s="93"/>
    </row>
    <row r="387" spans="16:18">
      <c r="P387" s="30"/>
      <c r="Q387" s="27"/>
      <c r="R387" s="93"/>
    </row>
    <row r="388" spans="16:18">
      <c r="P388" s="30"/>
      <c r="Q388" s="27"/>
      <c r="R388" s="93"/>
    </row>
    <row r="389" spans="16:18">
      <c r="P389" s="30"/>
      <c r="Q389" s="27"/>
      <c r="R389" s="93"/>
    </row>
    <row r="390" spans="16:18">
      <c r="P390" s="30"/>
      <c r="Q390" s="27"/>
      <c r="R390" s="93"/>
    </row>
    <row r="391" spans="16:18">
      <c r="P391" s="30"/>
      <c r="Q391" s="27"/>
      <c r="R391" s="93"/>
    </row>
    <row r="392" spans="16:18">
      <c r="P392" s="30"/>
      <c r="Q392" s="27"/>
      <c r="R392" s="93"/>
    </row>
    <row r="393" spans="16:18">
      <c r="P393" s="30"/>
      <c r="Q393" s="27"/>
      <c r="R393" s="93"/>
    </row>
    <row r="394" spans="16:18">
      <c r="P394" s="30"/>
      <c r="Q394" s="27"/>
      <c r="R394" s="93"/>
    </row>
    <row r="395" spans="16:18">
      <c r="P395" s="30"/>
      <c r="Q395" s="27"/>
      <c r="R395" s="93"/>
    </row>
    <row r="396" spans="16:18">
      <c r="P396" s="30"/>
      <c r="Q396" s="27"/>
      <c r="R396" s="93"/>
    </row>
    <row r="397" spans="16:18">
      <c r="P397" s="30"/>
      <c r="Q397" s="27"/>
      <c r="R397" s="93"/>
    </row>
    <row r="398" spans="16:18">
      <c r="P398" s="30"/>
      <c r="Q398" s="27"/>
      <c r="R398" s="93"/>
    </row>
    <row r="399" spans="16:18">
      <c r="P399" s="30"/>
      <c r="Q399" s="27"/>
      <c r="R399" s="93"/>
    </row>
    <row r="400" spans="16:18">
      <c r="P400" s="30"/>
      <c r="Q400" s="27"/>
      <c r="R400" s="93"/>
    </row>
    <row r="401" spans="16:18">
      <c r="P401" s="30"/>
      <c r="Q401" s="27"/>
      <c r="R401" s="93"/>
    </row>
    <row r="402" spans="16:18">
      <c r="P402" s="30"/>
      <c r="Q402" s="27"/>
      <c r="R402" s="93"/>
    </row>
    <row r="403" spans="16:18">
      <c r="P403" s="30"/>
      <c r="Q403" s="27"/>
      <c r="R403" s="93"/>
    </row>
    <row r="404" spans="16:18">
      <c r="P404" s="30"/>
      <c r="Q404" s="27"/>
      <c r="R404" s="93"/>
    </row>
    <row r="405" spans="16:18">
      <c r="P405" s="30"/>
      <c r="Q405" s="27"/>
      <c r="R405" s="93"/>
    </row>
    <row r="406" spans="16:18">
      <c r="P406" s="30"/>
      <c r="Q406" s="27"/>
      <c r="R406" s="93"/>
    </row>
    <row r="407" spans="16:18">
      <c r="P407" s="30"/>
      <c r="Q407" s="27"/>
      <c r="R407" s="93"/>
    </row>
    <row r="408" spans="16:18">
      <c r="P408" s="30"/>
      <c r="Q408" s="27"/>
      <c r="R408" s="93"/>
    </row>
    <row r="409" spans="16:18">
      <c r="P409" s="30"/>
      <c r="Q409" s="27"/>
      <c r="R409" s="93"/>
    </row>
    <row r="410" spans="16:18">
      <c r="P410" s="30"/>
      <c r="Q410" s="27"/>
      <c r="R410" s="93"/>
    </row>
    <row r="411" spans="16:18">
      <c r="P411" s="30"/>
      <c r="Q411" s="27"/>
      <c r="R411" s="93"/>
    </row>
    <row r="412" spans="16:18">
      <c r="P412" s="30"/>
      <c r="Q412" s="27"/>
      <c r="R412" s="93"/>
    </row>
    <row r="413" spans="16:18">
      <c r="P413" s="30"/>
      <c r="Q413" s="27"/>
      <c r="R413" s="93"/>
    </row>
    <row r="414" spans="16:18">
      <c r="P414" s="30"/>
      <c r="Q414" s="27"/>
      <c r="R414" s="93"/>
    </row>
    <row r="415" spans="16:18">
      <c r="P415" s="30"/>
      <c r="Q415" s="27"/>
      <c r="R415" s="93"/>
    </row>
    <row r="416" spans="16:18">
      <c r="P416" s="30"/>
      <c r="Q416" s="27"/>
      <c r="R416" s="93"/>
    </row>
    <row r="417" spans="16:18">
      <c r="P417" s="30"/>
      <c r="Q417" s="27"/>
      <c r="R417" s="93"/>
    </row>
    <row r="418" spans="16:18">
      <c r="P418" s="30"/>
      <c r="Q418" s="27"/>
      <c r="R418" s="93"/>
    </row>
    <row r="419" spans="16:18">
      <c r="P419" s="30"/>
      <c r="Q419" s="27"/>
      <c r="R419" s="93"/>
    </row>
    <row r="420" spans="16:18">
      <c r="P420" s="30"/>
      <c r="Q420" s="27"/>
      <c r="R420" s="93"/>
    </row>
    <row r="421" spans="16:18">
      <c r="P421" s="30"/>
      <c r="Q421" s="27"/>
      <c r="R421" s="93"/>
    </row>
    <row r="422" spans="16:18">
      <c r="P422" s="30"/>
      <c r="Q422" s="27"/>
      <c r="R422" s="93"/>
    </row>
    <row r="423" spans="16:18">
      <c r="P423" s="30"/>
      <c r="Q423" s="27"/>
      <c r="R423" s="93"/>
    </row>
    <row r="424" spans="16:18">
      <c r="P424" s="30"/>
      <c r="Q424" s="27"/>
      <c r="R424" s="93"/>
    </row>
    <row r="425" spans="16:18">
      <c r="P425" s="30"/>
      <c r="Q425" s="27"/>
      <c r="R425" s="93"/>
    </row>
    <row r="426" spans="16:18">
      <c r="P426" s="30"/>
      <c r="Q426" s="27"/>
      <c r="R426" s="93"/>
    </row>
    <row r="427" spans="16:18">
      <c r="P427" s="30"/>
      <c r="Q427" s="27"/>
      <c r="R427" s="93"/>
    </row>
    <row r="428" spans="16:18">
      <c r="P428" s="30"/>
      <c r="Q428" s="27"/>
      <c r="R428" s="93"/>
    </row>
    <row r="429" spans="16:18">
      <c r="P429" s="30"/>
      <c r="Q429" s="27"/>
      <c r="R429" s="93"/>
    </row>
    <row r="430" spans="16:18">
      <c r="P430" s="30"/>
      <c r="Q430" s="27"/>
      <c r="R430" s="93"/>
    </row>
    <row r="431" spans="16:18">
      <c r="P431" s="30"/>
      <c r="Q431" s="27"/>
      <c r="R431" s="93"/>
    </row>
    <row r="432" spans="16:18">
      <c r="P432" s="30"/>
      <c r="Q432" s="27"/>
      <c r="R432" s="93"/>
    </row>
    <row r="433" spans="16:18">
      <c r="P433" s="30"/>
      <c r="Q433" s="27"/>
      <c r="R433" s="93"/>
    </row>
    <row r="434" spans="16:18">
      <c r="P434" s="30"/>
      <c r="Q434" s="27"/>
      <c r="R434" s="93"/>
    </row>
    <row r="435" spans="16:18">
      <c r="P435" s="30"/>
      <c r="Q435" s="27"/>
      <c r="R435" s="93"/>
    </row>
    <row r="436" spans="16:18">
      <c r="P436" s="30"/>
      <c r="Q436" s="27"/>
      <c r="R436" s="93"/>
    </row>
    <row r="437" spans="16:18">
      <c r="P437" s="30"/>
      <c r="Q437" s="27"/>
      <c r="R437" s="93"/>
    </row>
    <row r="438" spans="16:18">
      <c r="P438" s="30"/>
      <c r="Q438" s="27"/>
      <c r="R438" s="93"/>
    </row>
    <row r="439" spans="16:18">
      <c r="P439" s="30"/>
      <c r="Q439" s="27"/>
      <c r="R439" s="93"/>
    </row>
    <row r="440" spans="16:18">
      <c r="P440" s="30"/>
      <c r="Q440" s="27"/>
      <c r="R440" s="93"/>
    </row>
    <row r="441" spans="16:18">
      <c r="P441" s="30"/>
      <c r="Q441" s="27"/>
      <c r="R441" s="93"/>
    </row>
    <row r="442" spans="16:18">
      <c r="P442" s="30"/>
      <c r="Q442" s="27"/>
      <c r="R442" s="93"/>
    </row>
    <row r="443" spans="16:18">
      <c r="P443" s="30"/>
      <c r="Q443" s="27"/>
      <c r="R443" s="93"/>
    </row>
    <row r="444" spans="16:18">
      <c r="P444" s="30"/>
      <c r="Q444" s="27"/>
      <c r="R444" s="93"/>
    </row>
    <row r="445" spans="16:18">
      <c r="P445" s="30"/>
      <c r="Q445" s="27"/>
      <c r="R445" s="93"/>
    </row>
    <row r="446" spans="16:18">
      <c r="P446" s="30"/>
      <c r="Q446" s="27"/>
      <c r="R446" s="93"/>
    </row>
    <row r="447" spans="16:18">
      <c r="P447" s="30"/>
      <c r="Q447" s="27"/>
      <c r="R447" s="93"/>
    </row>
    <row r="448" spans="16:18">
      <c r="P448" s="30"/>
      <c r="Q448" s="27"/>
      <c r="R448" s="93"/>
    </row>
    <row r="449" spans="16:18">
      <c r="P449" s="30"/>
      <c r="Q449" s="27"/>
      <c r="R449" s="93"/>
    </row>
    <row r="450" spans="16:18">
      <c r="P450" s="30"/>
      <c r="Q450" s="27"/>
      <c r="R450" s="93"/>
    </row>
    <row r="451" spans="16:18">
      <c r="P451" s="30"/>
      <c r="Q451" s="27"/>
      <c r="R451" s="93"/>
    </row>
    <row r="452" spans="16:18">
      <c r="P452" s="30"/>
      <c r="Q452" s="27"/>
      <c r="R452" s="93"/>
    </row>
    <row r="453" spans="16:18">
      <c r="P453" s="30"/>
      <c r="Q453" s="27"/>
      <c r="R453" s="93"/>
    </row>
    <row r="454" spans="16:18">
      <c r="P454" s="30"/>
      <c r="Q454" s="27"/>
      <c r="R454" s="93"/>
    </row>
    <row r="455" spans="16:18">
      <c r="P455" s="30"/>
      <c r="Q455" s="27"/>
      <c r="R455" s="93"/>
    </row>
    <row r="456" spans="16:18">
      <c r="P456" s="30"/>
      <c r="Q456" s="27"/>
      <c r="R456" s="93"/>
    </row>
    <row r="457" spans="16:18">
      <c r="P457" s="30"/>
      <c r="Q457" s="27"/>
      <c r="R457" s="93"/>
    </row>
    <row r="458" spans="16:18">
      <c r="P458" s="30"/>
      <c r="Q458" s="27"/>
      <c r="R458" s="93"/>
    </row>
    <row r="459" spans="16:18">
      <c r="P459" s="30"/>
      <c r="Q459" s="27"/>
      <c r="R459" s="93"/>
    </row>
    <row r="460" spans="16:18">
      <c r="P460" s="30"/>
      <c r="Q460" s="27"/>
      <c r="R460" s="93"/>
    </row>
    <row r="461" spans="16:18">
      <c r="P461" s="30"/>
      <c r="Q461" s="27"/>
      <c r="R461" s="93"/>
    </row>
    <row r="462" spans="16:18">
      <c r="P462" s="30"/>
      <c r="Q462" s="27"/>
      <c r="R462" s="93"/>
    </row>
    <row r="463" spans="16:18">
      <c r="P463" s="30"/>
      <c r="Q463" s="27"/>
      <c r="R463" s="93"/>
    </row>
    <row r="464" spans="16:18">
      <c r="P464" s="30"/>
      <c r="Q464" s="27"/>
      <c r="R464" s="93"/>
    </row>
    <row r="465" spans="16:18">
      <c r="P465" s="30"/>
      <c r="Q465" s="27"/>
      <c r="R465" s="93"/>
    </row>
    <row r="466" spans="16:18">
      <c r="P466" s="30"/>
      <c r="Q466" s="27"/>
      <c r="R466" s="93"/>
    </row>
    <row r="467" spans="16:18">
      <c r="P467" s="30"/>
      <c r="Q467" s="27"/>
      <c r="R467" s="93"/>
    </row>
    <row r="468" spans="16:18">
      <c r="P468" s="30"/>
      <c r="Q468" s="27"/>
      <c r="R468" s="93"/>
    </row>
    <row r="469" spans="16:18">
      <c r="P469" s="30"/>
      <c r="Q469" s="27"/>
      <c r="R469" s="93"/>
    </row>
    <row r="470" spans="16:18">
      <c r="P470" s="30"/>
      <c r="Q470" s="27"/>
      <c r="R470" s="93"/>
    </row>
    <row r="471" spans="16:18">
      <c r="P471" s="30"/>
      <c r="Q471" s="27"/>
      <c r="R471" s="93"/>
    </row>
    <row r="472" spans="16:18">
      <c r="P472" s="30"/>
      <c r="Q472" s="27"/>
      <c r="R472" s="93"/>
    </row>
    <row r="473" spans="16:18">
      <c r="P473" s="30"/>
      <c r="Q473" s="27"/>
      <c r="R473" s="93"/>
    </row>
    <row r="474" spans="16:18">
      <c r="P474" s="30"/>
      <c r="Q474" s="27"/>
      <c r="R474" s="93"/>
    </row>
    <row r="475" spans="16:18">
      <c r="P475" s="30"/>
      <c r="Q475" s="27"/>
      <c r="R475" s="93"/>
    </row>
    <row r="476" spans="16:18">
      <c r="P476" s="30"/>
      <c r="Q476" s="27"/>
      <c r="R476" s="93"/>
    </row>
    <row r="477" spans="16:18">
      <c r="P477" s="30"/>
      <c r="Q477" s="27"/>
      <c r="R477" s="93"/>
    </row>
    <row r="478" spans="16:18">
      <c r="P478" s="30"/>
      <c r="Q478" s="27"/>
      <c r="R478" s="93"/>
    </row>
    <row r="479" spans="16:18">
      <c r="P479" s="30"/>
      <c r="Q479" s="27"/>
      <c r="R479" s="93"/>
    </row>
    <row r="480" spans="16:18">
      <c r="P480" s="30"/>
      <c r="Q480" s="27"/>
      <c r="R480" s="93"/>
    </row>
    <row r="481" spans="16:18">
      <c r="P481" s="30"/>
      <c r="Q481" s="27"/>
      <c r="R481" s="93"/>
    </row>
    <row r="482" spans="16:18">
      <c r="P482" s="30"/>
      <c r="Q482" s="27"/>
      <c r="R482" s="93"/>
    </row>
    <row r="483" spans="16:18">
      <c r="P483" s="30"/>
      <c r="Q483" s="27"/>
      <c r="R483" s="93"/>
    </row>
    <row r="484" spans="16:18">
      <c r="P484" s="30"/>
      <c r="Q484" s="27"/>
      <c r="R484" s="93"/>
    </row>
    <row r="485" spans="16:18">
      <c r="P485" s="30"/>
      <c r="Q485" s="27"/>
      <c r="R485" s="93"/>
    </row>
    <row r="486" spans="16:18">
      <c r="P486" s="30"/>
      <c r="Q486" s="27"/>
      <c r="R486" s="93"/>
    </row>
    <row r="487" spans="16:18">
      <c r="P487" s="30"/>
      <c r="Q487" s="27"/>
      <c r="R487" s="93"/>
    </row>
    <row r="488" spans="16:18">
      <c r="P488" s="30"/>
      <c r="Q488" s="27"/>
      <c r="R488" s="93"/>
    </row>
    <row r="489" spans="16:18">
      <c r="P489" s="30"/>
      <c r="Q489" s="27"/>
      <c r="R489" s="93"/>
    </row>
    <row r="490" spans="16:18">
      <c r="P490" s="30"/>
      <c r="Q490" s="27"/>
      <c r="R490" s="93"/>
    </row>
    <row r="491" spans="16:18">
      <c r="P491" s="30"/>
      <c r="Q491" s="27"/>
      <c r="R491" s="93"/>
    </row>
    <row r="492" spans="16:18">
      <c r="P492" s="30"/>
      <c r="Q492" s="27"/>
      <c r="R492" s="93"/>
    </row>
    <row r="493" spans="16:18">
      <c r="P493" s="30"/>
      <c r="Q493" s="27"/>
      <c r="R493" s="93"/>
    </row>
    <row r="494" spans="16:18">
      <c r="P494" s="30"/>
      <c r="Q494" s="27"/>
      <c r="R494" s="93"/>
    </row>
    <row r="495" spans="16:18">
      <c r="P495" s="30"/>
      <c r="Q495" s="27"/>
      <c r="R495" s="93"/>
    </row>
    <row r="496" spans="16:18">
      <c r="P496" s="30"/>
      <c r="Q496" s="27"/>
      <c r="R496" s="93"/>
    </row>
    <row r="497" spans="16:18">
      <c r="P497" s="30"/>
      <c r="Q497" s="27"/>
      <c r="R497" s="93"/>
    </row>
    <row r="498" spans="16:18">
      <c r="P498" s="30"/>
      <c r="Q498" s="27"/>
      <c r="R498" s="93"/>
    </row>
    <row r="499" spans="16:18">
      <c r="P499" s="30"/>
      <c r="Q499" s="27"/>
      <c r="R499" s="93"/>
    </row>
    <row r="500" spans="16:18">
      <c r="P500" s="30"/>
      <c r="Q500" s="27"/>
      <c r="R500" s="93"/>
    </row>
    <row r="501" spans="16:18">
      <c r="P501" s="30"/>
      <c r="Q501" s="27"/>
      <c r="R501" s="93"/>
    </row>
    <row r="502" spans="16:18">
      <c r="P502" s="30"/>
      <c r="Q502" s="27"/>
      <c r="R502" s="93"/>
    </row>
    <row r="503" spans="16:18">
      <c r="P503" s="30"/>
      <c r="Q503" s="27"/>
      <c r="R503" s="93"/>
    </row>
    <row r="504" spans="16:18">
      <c r="P504" s="30"/>
      <c r="Q504" s="27"/>
      <c r="R504" s="93"/>
    </row>
    <row r="505" spans="16:18">
      <c r="P505" s="30"/>
      <c r="Q505" s="27"/>
      <c r="R505" s="93"/>
    </row>
    <row r="506" spans="16:18">
      <c r="P506" s="30"/>
      <c r="Q506" s="27"/>
      <c r="R506" s="93"/>
    </row>
    <row r="507" spans="16:18">
      <c r="P507" s="30"/>
      <c r="Q507" s="27"/>
      <c r="R507" s="93"/>
    </row>
    <row r="508" spans="16:18">
      <c r="P508" s="30"/>
      <c r="Q508" s="27"/>
      <c r="R508" s="93"/>
    </row>
    <row r="509" spans="16:18">
      <c r="P509" s="30"/>
      <c r="Q509" s="27"/>
      <c r="R509" s="93"/>
    </row>
    <row r="510" spans="16:18">
      <c r="P510" s="30"/>
      <c r="Q510" s="27"/>
      <c r="R510" s="93"/>
    </row>
    <row r="511" spans="16:18">
      <c r="P511" s="30"/>
      <c r="Q511" s="27"/>
      <c r="R511" s="93"/>
    </row>
    <row r="512" spans="16:18">
      <c r="P512" s="30"/>
      <c r="Q512" s="27"/>
      <c r="R512" s="93"/>
    </row>
    <row r="513" spans="16:18">
      <c r="P513" s="30"/>
      <c r="Q513" s="27"/>
      <c r="R513" s="93"/>
    </row>
    <row r="514" spans="16:18">
      <c r="P514" s="30"/>
      <c r="Q514" s="27"/>
      <c r="R514" s="93"/>
    </row>
    <row r="515" spans="16:18">
      <c r="P515" s="30"/>
      <c r="Q515" s="27"/>
      <c r="R515" s="93"/>
    </row>
    <row r="516" spans="16:18">
      <c r="P516" s="30"/>
      <c r="Q516" s="27"/>
      <c r="R516" s="93"/>
    </row>
    <row r="517" spans="16:18">
      <c r="P517" s="30"/>
      <c r="Q517" s="27"/>
      <c r="R517" s="93"/>
    </row>
    <row r="518" spans="16:18">
      <c r="P518" s="30"/>
      <c r="Q518" s="27"/>
      <c r="R518" s="93"/>
    </row>
    <row r="519" spans="16:18">
      <c r="P519" s="30"/>
      <c r="Q519" s="27"/>
      <c r="R519" s="93"/>
    </row>
    <row r="520" spans="16:18">
      <c r="P520" s="30"/>
      <c r="Q520" s="27"/>
      <c r="R520" s="93"/>
    </row>
    <row r="521" spans="16:18">
      <c r="P521" s="30"/>
      <c r="Q521" s="27"/>
      <c r="R521" s="93"/>
    </row>
    <row r="522" spans="16:18">
      <c r="P522" s="30"/>
      <c r="Q522" s="27"/>
      <c r="R522" s="93"/>
    </row>
    <row r="523" spans="16:18">
      <c r="P523" s="30"/>
      <c r="Q523" s="27"/>
      <c r="R523" s="93"/>
    </row>
    <row r="524" spans="16:18">
      <c r="P524" s="30"/>
      <c r="Q524" s="27"/>
      <c r="R524" s="93"/>
    </row>
    <row r="525" spans="16:18">
      <c r="P525" s="30"/>
      <c r="Q525" s="27"/>
      <c r="R525" s="93"/>
    </row>
    <row r="526" spans="16:18">
      <c r="P526" s="30"/>
      <c r="Q526" s="27"/>
      <c r="R526" s="93"/>
    </row>
    <row r="527" spans="16:18">
      <c r="P527" s="30"/>
      <c r="Q527" s="27"/>
      <c r="R527" s="93"/>
    </row>
    <row r="528" spans="16:18">
      <c r="P528" s="30"/>
      <c r="Q528" s="27"/>
      <c r="R528" s="93"/>
    </row>
    <row r="529" spans="16:18">
      <c r="P529" s="30"/>
      <c r="Q529" s="27"/>
      <c r="R529" s="93"/>
    </row>
    <row r="530" spans="16:18">
      <c r="P530" s="30"/>
      <c r="Q530" s="27"/>
      <c r="R530" s="93"/>
    </row>
    <row r="531" spans="16:18">
      <c r="P531" s="30"/>
      <c r="Q531" s="27"/>
      <c r="R531" s="93"/>
    </row>
    <row r="532" spans="16:18">
      <c r="P532" s="30"/>
      <c r="Q532" s="27"/>
      <c r="R532" s="93"/>
    </row>
    <row r="533" spans="16:18">
      <c r="P533" s="30"/>
      <c r="Q533" s="27"/>
      <c r="R533" s="93"/>
    </row>
    <row r="534" spans="16:18">
      <c r="P534" s="30"/>
      <c r="Q534" s="27"/>
      <c r="R534" s="93"/>
    </row>
    <row r="535" spans="16:18">
      <c r="P535" s="30"/>
      <c r="Q535" s="27"/>
      <c r="R535" s="93"/>
    </row>
    <row r="536" spans="16:18">
      <c r="P536" s="30"/>
      <c r="Q536" s="27"/>
      <c r="R536" s="93"/>
    </row>
    <row r="537" spans="16:18">
      <c r="P537" s="30"/>
      <c r="Q537" s="27"/>
      <c r="R537" s="93"/>
    </row>
    <row r="538" spans="16:18">
      <c r="P538" s="30"/>
      <c r="Q538" s="27"/>
      <c r="R538" s="93"/>
    </row>
    <row r="539" spans="16:18">
      <c r="P539" s="30"/>
      <c r="Q539" s="27"/>
      <c r="R539" s="93"/>
    </row>
    <row r="540" spans="16:18">
      <c r="P540" s="30"/>
      <c r="Q540" s="27"/>
      <c r="R540" s="93"/>
    </row>
    <row r="541" spans="16:18">
      <c r="P541" s="30"/>
      <c r="Q541" s="27"/>
      <c r="R541" s="93"/>
    </row>
    <row r="542" spans="16:18">
      <c r="P542" s="30"/>
      <c r="Q542" s="27"/>
      <c r="R542" s="93"/>
    </row>
    <row r="543" spans="16:18">
      <c r="P543" s="30"/>
      <c r="Q543" s="27"/>
      <c r="R543" s="93"/>
    </row>
    <row r="544" spans="16:18">
      <c r="P544" s="30"/>
      <c r="Q544" s="27"/>
      <c r="R544" s="93"/>
    </row>
    <row r="545" spans="16:18">
      <c r="P545" s="30"/>
      <c r="Q545" s="27"/>
      <c r="R545" s="93"/>
    </row>
    <row r="546" spans="16:18">
      <c r="P546" s="30"/>
      <c r="Q546" s="27"/>
      <c r="R546" s="93"/>
    </row>
    <row r="547" spans="16:18">
      <c r="P547" s="30"/>
      <c r="Q547" s="27"/>
      <c r="R547" s="93"/>
    </row>
    <row r="548" spans="16:18">
      <c r="P548" s="30"/>
      <c r="Q548" s="27"/>
      <c r="R548" s="93"/>
    </row>
    <row r="549" spans="16:18">
      <c r="P549" s="30"/>
      <c r="Q549" s="27"/>
      <c r="R549" s="93"/>
    </row>
    <row r="550" spans="16:18">
      <c r="P550" s="30"/>
      <c r="Q550" s="27"/>
      <c r="R550" s="93"/>
    </row>
    <row r="551" spans="16:18">
      <c r="P551" s="30"/>
      <c r="Q551" s="27"/>
      <c r="R551" s="93"/>
    </row>
    <row r="552" spans="16:18">
      <c r="P552" s="30"/>
      <c r="Q552" s="27"/>
      <c r="R552" s="93"/>
    </row>
    <row r="553" spans="16:18">
      <c r="P553" s="30"/>
      <c r="Q553" s="27"/>
      <c r="R553" s="93"/>
    </row>
    <row r="554" spans="16:18">
      <c r="P554" s="30"/>
      <c r="Q554" s="27"/>
      <c r="R554" s="93"/>
    </row>
    <row r="555" spans="16:18">
      <c r="P555" s="30"/>
      <c r="Q555" s="27"/>
      <c r="R555" s="93"/>
    </row>
    <row r="556" spans="16:18">
      <c r="P556" s="30"/>
      <c r="Q556" s="27"/>
      <c r="R556" s="93"/>
    </row>
    <row r="557" spans="16:18">
      <c r="P557" s="30"/>
      <c r="Q557" s="27"/>
      <c r="R557" s="93"/>
    </row>
    <row r="558" spans="16:18">
      <c r="P558" s="30"/>
      <c r="Q558" s="27"/>
      <c r="R558" s="93"/>
    </row>
    <row r="559" spans="16:18">
      <c r="P559" s="30"/>
      <c r="Q559" s="27"/>
      <c r="R559" s="93"/>
    </row>
    <row r="560" spans="16:18">
      <c r="P560" s="30"/>
      <c r="Q560" s="27"/>
      <c r="R560" s="93"/>
    </row>
    <row r="561" spans="16:18">
      <c r="P561" s="30"/>
      <c r="Q561" s="27"/>
      <c r="R561" s="93"/>
    </row>
    <row r="562" spans="16:18">
      <c r="P562" s="30"/>
      <c r="Q562" s="27"/>
      <c r="R562" s="93"/>
    </row>
    <row r="563" spans="16:18">
      <c r="P563" s="30"/>
      <c r="Q563" s="27"/>
      <c r="R563" s="93"/>
    </row>
    <row r="564" spans="16:18">
      <c r="P564" s="30"/>
      <c r="Q564" s="27"/>
      <c r="R564" s="93"/>
    </row>
    <row r="565" spans="16:18">
      <c r="P565" s="30"/>
      <c r="Q565" s="27"/>
      <c r="R565" s="93"/>
    </row>
    <row r="566" spans="16:18">
      <c r="P566" s="30"/>
      <c r="Q566" s="27"/>
      <c r="R566" s="93"/>
    </row>
    <row r="567" spans="16:18">
      <c r="P567" s="30"/>
      <c r="Q567" s="27"/>
      <c r="R567" s="93"/>
    </row>
    <row r="568" spans="16:18">
      <c r="P568" s="30"/>
      <c r="Q568" s="27"/>
      <c r="R568" s="93"/>
    </row>
    <row r="569" spans="16:18">
      <c r="P569" s="30"/>
      <c r="Q569" s="27"/>
      <c r="R569" s="93"/>
    </row>
    <row r="570" spans="16:18">
      <c r="P570" s="30"/>
      <c r="Q570" s="27"/>
      <c r="R570" s="93"/>
    </row>
    <row r="571" spans="16:18">
      <c r="P571" s="30"/>
      <c r="Q571" s="27"/>
      <c r="R571" s="93"/>
    </row>
    <row r="572" spans="16:18">
      <c r="P572" s="30"/>
      <c r="Q572" s="27"/>
      <c r="R572" s="93"/>
    </row>
    <row r="573" spans="16:18">
      <c r="P573" s="30"/>
      <c r="Q573" s="27"/>
      <c r="R573" s="93"/>
    </row>
    <row r="574" spans="16:18">
      <c r="P574" s="30"/>
      <c r="Q574" s="27"/>
      <c r="R574" s="93"/>
    </row>
    <row r="575" spans="16:18">
      <c r="P575" s="30"/>
      <c r="Q575" s="27"/>
      <c r="R575" s="93"/>
    </row>
    <row r="576" spans="16:18">
      <c r="P576" s="30"/>
      <c r="Q576" s="27"/>
      <c r="R576" s="93"/>
    </row>
    <row r="577" spans="16:18">
      <c r="P577" s="30"/>
      <c r="Q577" s="27"/>
      <c r="R577" s="93"/>
    </row>
    <row r="578" spans="16:18">
      <c r="P578" s="30"/>
      <c r="Q578" s="27"/>
      <c r="R578" s="93"/>
    </row>
    <row r="579" spans="16:18">
      <c r="P579" s="30"/>
      <c r="Q579" s="27"/>
      <c r="R579" s="93"/>
    </row>
    <row r="580" spans="16:18">
      <c r="P580" s="30"/>
      <c r="Q580" s="27"/>
      <c r="R580" s="93"/>
    </row>
    <row r="581" spans="16:18">
      <c r="P581" s="30"/>
      <c r="Q581" s="27"/>
      <c r="R581" s="93"/>
    </row>
    <row r="582" spans="16:18">
      <c r="P582" s="30"/>
      <c r="Q582" s="27"/>
      <c r="R582" s="93"/>
    </row>
    <row r="583" spans="16:18">
      <c r="P583" s="30"/>
      <c r="Q583" s="27"/>
      <c r="R583" s="93"/>
    </row>
    <row r="584" spans="16:18">
      <c r="P584" s="30"/>
      <c r="Q584" s="27"/>
      <c r="R584" s="93"/>
    </row>
    <row r="585" spans="16:18">
      <c r="P585" s="30"/>
      <c r="Q585" s="27"/>
      <c r="R585" s="93"/>
    </row>
    <row r="586" spans="16:18">
      <c r="P586" s="30"/>
      <c r="Q586" s="27"/>
      <c r="R586" s="93"/>
    </row>
    <row r="587" spans="16:18">
      <c r="P587" s="30"/>
      <c r="Q587" s="27"/>
      <c r="R587" s="93"/>
    </row>
    <row r="588" spans="16:18">
      <c r="P588" s="30"/>
      <c r="Q588" s="27"/>
      <c r="R588" s="93"/>
    </row>
    <row r="589" spans="16:18">
      <c r="P589" s="30"/>
      <c r="Q589" s="27"/>
      <c r="R589" s="93"/>
    </row>
    <row r="590" spans="16:18">
      <c r="P590" s="30"/>
      <c r="Q590" s="27"/>
      <c r="R590" s="93"/>
    </row>
    <row r="591" spans="16:18">
      <c r="P591" s="30"/>
      <c r="Q591" s="27"/>
      <c r="R591" s="93"/>
    </row>
    <row r="592" spans="16:18">
      <c r="P592" s="30"/>
      <c r="Q592" s="27"/>
      <c r="R592" s="93"/>
    </row>
    <row r="593" spans="16:18">
      <c r="P593" s="30"/>
      <c r="Q593" s="27"/>
      <c r="R593" s="93"/>
    </row>
    <row r="594" spans="16:18">
      <c r="P594" s="30"/>
      <c r="Q594" s="27"/>
      <c r="R594" s="93"/>
    </row>
    <row r="595" spans="16:18">
      <c r="P595" s="30"/>
      <c r="Q595" s="27"/>
      <c r="R595" s="93"/>
    </row>
    <row r="596" spans="16:18">
      <c r="P596" s="30"/>
      <c r="Q596" s="27"/>
      <c r="R596" s="93"/>
    </row>
    <row r="597" spans="16:18">
      <c r="P597" s="30"/>
      <c r="Q597" s="27"/>
      <c r="R597" s="93"/>
    </row>
    <row r="598" spans="16:18">
      <c r="P598" s="30"/>
      <c r="Q598" s="27"/>
      <c r="R598" s="93"/>
    </row>
    <row r="599" spans="16:18">
      <c r="P599" s="30"/>
      <c r="Q599" s="27"/>
      <c r="R599" s="93"/>
    </row>
    <row r="600" spans="16:18">
      <c r="P600" s="30"/>
      <c r="Q600" s="27"/>
      <c r="R600" s="93"/>
    </row>
    <row r="601" spans="16:18">
      <c r="P601" s="30"/>
      <c r="Q601" s="27"/>
      <c r="R601" s="93"/>
    </row>
    <row r="602" spans="16:18">
      <c r="P602" s="30"/>
      <c r="Q602" s="27"/>
      <c r="R602" s="93"/>
    </row>
    <row r="603" spans="16:18">
      <c r="P603" s="30"/>
      <c r="Q603" s="27"/>
      <c r="R603" s="93"/>
    </row>
    <row r="604" spans="16:18">
      <c r="P604" s="30"/>
      <c r="Q604" s="27"/>
      <c r="R604" s="93"/>
    </row>
    <row r="605" spans="16:18">
      <c r="P605" s="30"/>
      <c r="Q605" s="27"/>
      <c r="R605" s="93"/>
    </row>
    <row r="606" spans="16:18">
      <c r="P606" s="30"/>
      <c r="Q606" s="27"/>
      <c r="R606" s="93"/>
    </row>
    <row r="607" spans="16:18">
      <c r="P607" s="30"/>
      <c r="Q607" s="27"/>
      <c r="R607" s="93"/>
    </row>
    <row r="608" spans="16:18">
      <c r="P608" s="30"/>
      <c r="Q608" s="27"/>
      <c r="R608" s="93"/>
    </row>
    <row r="609" spans="16:18">
      <c r="P609" s="30"/>
      <c r="Q609" s="27"/>
      <c r="R609" s="93"/>
    </row>
    <row r="610" spans="16:18">
      <c r="P610" s="30"/>
      <c r="Q610" s="27"/>
      <c r="R610" s="93"/>
    </row>
    <row r="611" spans="16:18">
      <c r="P611" s="30"/>
      <c r="Q611" s="27"/>
      <c r="R611" s="93"/>
    </row>
    <row r="612" spans="16:18">
      <c r="P612" s="30"/>
      <c r="Q612" s="27"/>
      <c r="R612" s="93"/>
    </row>
    <row r="613" spans="16:18">
      <c r="P613" s="30"/>
      <c r="Q613" s="27"/>
      <c r="R613" s="93"/>
    </row>
    <row r="614" spans="16:18">
      <c r="P614" s="30"/>
      <c r="Q614" s="27"/>
      <c r="R614" s="93"/>
    </row>
    <row r="615" spans="16:18">
      <c r="P615" s="30"/>
      <c r="Q615" s="27"/>
      <c r="R615" s="93"/>
    </row>
    <row r="616" spans="16:18">
      <c r="P616" s="30"/>
      <c r="Q616" s="27"/>
      <c r="R616" s="93"/>
    </row>
    <row r="617" spans="16:18">
      <c r="P617" s="30"/>
      <c r="Q617" s="27"/>
      <c r="R617" s="93"/>
    </row>
    <row r="618" spans="16:18">
      <c r="P618" s="30"/>
      <c r="Q618" s="27"/>
      <c r="R618" s="93"/>
    </row>
    <row r="619" spans="16:18">
      <c r="P619" s="30"/>
      <c r="Q619" s="27"/>
      <c r="R619" s="93"/>
    </row>
    <row r="620" spans="16:18">
      <c r="P620" s="30"/>
      <c r="Q620" s="27"/>
      <c r="R620" s="93"/>
    </row>
    <row r="621" spans="16:18">
      <c r="P621" s="30"/>
      <c r="Q621" s="27"/>
      <c r="R621" s="93"/>
    </row>
    <row r="622" spans="16:18">
      <c r="P622" s="30"/>
      <c r="Q622" s="27"/>
      <c r="R622" s="93"/>
    </row>
    <row r="623" spans="16:18">
      <c r="P623" s="30"/>
      <c r="Q623" s="27"/>
      <c r="R623" s="93"/>
    </row>
    <row r="624" spans="16:18">
      <c r="P624" s="30"/>
      <c r="Q624" s="27"/>
      <c r="R624" s="93"/>
    </row>
    <row r="625" spans="16:18">
      <c r="P625" s="30"/>
      <c r="Q625" s="27"/>
      <c r="R625" s="93"/>
    </row>
    <row r="626" spans="16:18">
      <c r="P626" s="30"/>
      <c r="Q626" s="27"/>
      <c r="R626" s="93"/>
    </row>
    <row r="627" spans="16:18">
      <c r="P627" s="30"/>
      <c r="Q627" s="27"/>
      <c r="R627" s="93"/>
    </row>
    <row r="628" spans="16:18">
      <c r="P628" s="30"/>
      <c r="Q628" s="27"/>
      <c r="R628" s="93"/>
    </row>
    <row r="629" spans="16:18">
      <c r="P629" s="30"/>
      <c r="Q629" s="27"/>
      <c r="R629" s="93"/>
    </row>
    <row r="630" spans="16:18">
      <c r="P630" s="30"/>
      <c r="Q630" s="27"/>
      <c r="R630" s="93"/>
    </row>
    <row r="631" spans="16:18">
      <c r="P631" s="30"/>
      <c r="Q631" s="27"/>
      <c r="R631" s="93"/>
    </row>
    <row r="632" spans="16:18">
      <c r="P632" s="30"/>
      <c r="Q632" s="27"/>
      <c r="R632" s="93"/>
    </row>
    <row r="633" spans="16:18">
      <c r="P633" s="30"/>
      <c r="Q633" s="27"/>
      <c r="R633" s="93"/>
    </row>
    <row r="634" spans="16:18">
      <c r="P634" s="30"/>
      <c r="Q634" s="27"/>
      <c r="R634" s="93"/>
    </row>
    <row r="635" spans="16:18">
      <c r="P635" s="30"/>
      <c r="Q635" s="27"/>
      <c r="R635" s="93"/>
    </row>
    <row r="636" spans="16:18">
      <c r="P636" s="30"/>
      <c r="Q636" s="27"/>
      <c r="R636" s="93"/>
    </row>
    <row r="637" spans="16:18">
      <c r="P637" s="30"/>
      <c r="Q637" s="27"/>
      <c r="R637" s="93"/>
    </row>
    <row r="638" spans="16:18">
      <c r="P638" s="30"/>
      <c r="Q638" s="27"/>
      <c r="R638" s="93"/>
    </row>
    <row r="639" spans="16:18">
      <c r="P639" s="30"/>
      <c r="Q639" s="27"/>
      <c r="R639" s="93"/>
    </row>
    <row r="640" spans="16:18">
      <c r="P640" s="30"/>
      <c r="Q640" s="27"/>
      <c r="R640" s="93"/>
    </row>
    <row r="641" spans="16:18">
      <c r="P641" s="30"/>
      <c r="Q641" s="27"/>
      <c r="R641" s="93"/>
    </row>
    <row r="642" spans="16:18">
      <c r="P642" s="30"/>
      <c r="Q642" s="27"/>
      <c r="R642" s="93"/>
    </row>
    <row r="643" spans="16:18">
      <c r="P643" s="30"/>
      <c r="Q643" s="27"/>
      <c r="R643" s="93"/>
    </row>
    <row r="644" spans="16:18">
      <c r="P644" s="30"/>
      <c r="Q644" s="27"/>
      <c r="R644" s="93"/>
    </row>
    <row r="645" spans="16:18">
      <c r="P645" s="30"/>
      <c r="Q645" s="27"/>
      <c r="R645" s="93"/>
    </row>
    <row r="646" spans="16:18">
      <c r="P646" s="30"/>
      <c r="Q646" s="27"/>
      <c r="R646" s="93"/>
    </row>
    <row r="647" spans="16:18">
      <c r="P647" s="30"/>
      <c r="Q647" s="27"/>
      <c r="R647" s="93"/>
    </row>
    <row r="648" spans="16:18">
      <c r="P648" s="30"/>
      <c r="Q648" s="27"/>
      <c r="R648" s="93"/>
    </row>
    <row r="649" spans="16:18">
      <c r="P649" s="30"/>
      <c r="Q649" s="27"/>
      <c r="R649" s="93"/>
    </row>
    <row r="650" spans="16:18">
      <c r="P650" s="30"/>
      <c r="Q650" s="27"/>
      <c r="R650" s="93"/>
    </row>
    <row r="651" spans="16:18">
      <c r="P651" s="30"/>
      <c r="Q651" s="27"/>
      <c r="R651" s="93"/>
    </row>
    <row r="652" spans="16:18">
      <c r="P652" s="30"/>
      <c r="Q652" s="27"/>
      <c r="R652" s="93"/>
    </row>
    <row r="653" spans="16:18">
      <c r="P653" s="30"/>
      <c r="Q653" s="27"/>
      <c r="R653" s="93"/>
    </row>
    <row r="654" spans="16:18">
      <c r="P654" s="30"/>
      <c r="Q654" s="27"/>
      <c r="R654" s="93"/>
    </row>
    <row r="655" spans="16:18">
      <c r="P655" s="30"/>
      <c r="Q655" s="27"/>
      <c r="R655" s="93"/>
    </row>
    <row r="656" spans="16:18">
      <c r="P656" s="30"/>
      <c r="Q656" s="27"/>
      <c r="R656" s="93"/>
    </row>
    <row r="657" spans="16:18">
      <c r="P657" s="30"/>
      <c r="Q657" s="27"/>
      <c r="R657" s="93"/>
    </row>
    <row r="658" spans="16:18">
      <c r="P658" s="30"/>
      <c r="Q658" s="27"/>
      <c r="R658" s="93"/>
    </row>
    <row r="659" spans="16:18">
      <c r="P659" s="30"/>
      <c r="Q659" s="27"/>
      <c r="R659" s="93"/>
    </row>
    <row r="660" spans="16:18">
      <c r="P660" s="30"/>
      <c r="Q660" s="27"/>
      <c r="R660" s="93"/>
    </row>
    <row r="661" spans="16:18">
      <c r="P661" s="30"/>
      <c r="Q661" s="27"/>
      <c r="R661" s="93"/>
    </row>
    <row r="662" spans="16:18">
      <c r="P662" s="30"/>
      <c r="Q662" s="27"/>
      <c r="R662" s="93"/>
    </row>
    <row r="663" spans="16:18">
      <c r="P663" s="30"/>
      <c r="Q663" s="27"/>
      <c r="R663" s="93"/>
    </row>
    <row r="664" spans="16:18">
      <c r="P664" s="30"/>
      <c r="Q664" s="27"/>
      <c r="R664" s="93"/>
    </row>
    <row r="665" spans="16:18">
      <c r="P665" s="30"/>
      <c r="Q665" s="27"/>
      <c r="R665" s="93"/>
    </row>
    <row r="666" spans="16:18">
      <c r="P666" s="30"/>
      <c r="Q666" s="27"/>
      <c r="R666" s="93"/>
    </row>
    <row r="667" spans="16:18">
      <c r="P667" s="30"/>
      <c r="Q667" s="27"/>
      <c r="R667" s="93"/>
    </row>
    <row r="668" spans="16:18">
      <c r="P668" s="30"/>
      <c r="Q668" s="27"/>
      <c r="R668" s="93"/>
    </row>
    <row r="669" spans="16:18">
      <c r="P669" s="30"/>
      <c r="Q669" s="27"/>
      <c r="R669" s="93"/>
    </row>
    <row r="670" spans="16:18">
      <c r="P670" s="30"/>
      <c r="Q670" s="27"/>
      <c r="R670" s="93"/>
    </row>
    <row r="671" spans="16:18">
      <c r="P671" s="30"/>
      <c r="Q671" s="27"/>
      <c r="R671" s="93"/>
    </row>
    <row r="672" spans="16:18">
      <c r="P672" s="30"/>
      <c r="Q672" s="27"/>
      <c r="R672" s="93"/>
    </row>
    <row r="673" spans="16:18">
      <c r="P673" s="30"/>
      <c r="Q673" s="27"/>
      <c r="R673" s="93"/>
    </row>
    <row r="674" spans="16:18">
      <c r="P674" s="30"/>
      <c r="Q674" s="27"/>
      <c r="R674" s="93"/>
    </row>
    <row r="675" spans="16:18">
      <c r="P675" s="30"/>
      <c r="Q675" s="27"/>
      <c r="R675" s="93"/>
    </row>
    <row r="676" spans="16:18">
      <c r="P676" s="30"/>
      <c r="Q676" s="27"/>
      <c r="R676" s="93"/>
    </row>
    <row r="677" spans="16:18">
      <c r="P677" s="30"/>
      <c r="Q677" s="27"/>
      <c r="R677" s="93"/>
    </row>
    <row r="678" spans="16:18">
      <c r="P678" s="30"/>
      <c r="Q678" s="27"/>
      <c r="R678" s="93"/>
    </row>
    <row r="679" spans="16:18">
      <c r="P679" s="30"/>
      <c r="Q679" s="27"/>
      <c r="R679" s="93"/>
    </row>
    <row r="680" spans="16:18">
      <c r="P680" s="30"/>
      <c r="Q680" s="27"/>
      <c r="R680" s="93"/>
    </row>
    <row r="681" spans="16:18">
      <c r="P681" s="30"/>
      <c r="Q681" s="27"/>
      <c r="R681" s="93"/>
    </row>
    <row r="682" spans="16:18">
      <c r="P682" s="30"/>
      <c r="Q682" s="27"/>
      <c r="R682" s="93"/>
    </row>
    <row r="683" spans="16:18">
      <c r="P683" s="30"/>
      <c r="Q683" s="27"/>
      <c r="R683" s="93"/>
    </row>
    <row r="684" spans="16:18">
      <c r="P684" s="30"/>
      <c r="Q684" s="27"/>
      <c r="R684" s="93"/>
    </row>
    <row r="685" spans="16:18">
      <c r="P685" s="30"/>
      <c r="Q685" s="27"/>
      <c r="R685" s="93"/>
    </row>
    <row r="686" spans="16:18">
      <c r="P686" s="30"/>
      <c r="Q686" s="27"/>
      <c r="R686" s="93"/>
    </row>
    <row r="687" spans="16:18">
      <c r="P687" s="30"/>
      <c r="Q687" s="27"/>
      <c r="R687" s="93"/>
    </row>
    <row r="688" spans="16:18">
      <c r="P688" s="30"/>
      <c r="Q688" s="27"/>
      <c r="R688" s="93"/>
    </row>
    <row r="689" spans="16:18">
      <c r="P689" s="30"/>
      <c r="Q689" s="27"/>
      <c r="R689" s="93"/>
    </row>
    <row r="690" spans="16:18">
      <c r="P690" s="30"/>
      <c r="Q690" s="27"/>
      <c r="R690" s="93"/>
    </row>
    <row r="691" spans="16:18">
      <c r="P691" s="30"/>
      <c r="Q691" s="27"/>
      <c r="R691" s="93"/>
    </row>
    <row r="692" spans="16:18">
      <c r="P692" s="30"/>
      <c r="Q692" s="27"/>
      <c r="R692" s="93"/>
    </row>
    <row r="693" spans="16:18">
      <c r="P693" s="30"/>
      <c r="Q693" s="27"/>
      <c r="R693" s="93"/>
    </row>
    <row r="694" spans="16:18">
      <c r="P694" s="30"/>
      <c r="Q694" s="27"/>
      <c r="R694" s="93"/>
    </row>
    <row r="695" spans="16:18">
      <c r="P695" s="30"/>
      <c r="Q695" s="27"/>
      <c r="R695" s="93"/>
    </row>
    <row r="696" spans="16:18">
      <c r="P696" s="30"/>
      <c r="Q696" s="27"/>
      <c r="R696" s="93"/>
    </row>
    <row r="697" spans="16:18">
      <c r="P697" s="30"/>
      <c r="Q697" s="27"/>
      <c r="R697" s="93"/>
    </row>
    <row r="698" spans="16:18">
      <c r="P698" s="30"/>
      <c r="Q698" s="27"/>
      <c r="R698" s="93"/>
    </row>
    <row r="699" spans="16:18">
      <c r="P699" s="30"/>
      <c r="Q699" s="27"/>
      <c r="R699" s="93"/>
    </row>
    <row r="700" spans="16:18">
      <c r="P700" s="30"/>
      <c r="Q700" s="27"/>
      <c r="R700" s="93"/>
    </row>
    <row r="701" spans="16:18">
      <c r="P701" s="30"/>
      <c r="Q701" s="27"/>
      <c r="R701" s="93"/>
    </row>
    <row r="702" spans="16:18">
      <c r="P702" s="30"/>
      <c r="Q702" s="27"/>
      <c r="R702" s="93"/>
    </row>
    <row r="703" spans="16:18">
      <c r="P703" s="30"/>
      <c r="Q703" s="27"/>
      <c r="R703" s="93"/>
    </row>
    <row r="704" spans="16:18">
      <c r="P704" s="30"/>
      <c r="Q704" s="27"/>
      <c r="R704" s="93"/>
    </row>
    <row r="705" spans="16:18">
      <c r="P705" s="30"/>
      <c r="Q705" s="27"/>
      <c r="R705" s="93"/>
    </row>
    <row r="706" spans="16:18">
      <c r="P706" s="30"/>
      <c r="Q706" s="27"/>
      <c r="R706" s="93"/>
    </row>
    <row r="707" spans="16:18">
      <c r="P707" s="30"/>
      <c r="Q707" s="27"/>
      <c r="R707" s="93"/>
    </row>
    <row r="708" spans="16:18">
      <c r="P708" s="30"/>
      <c r="Q708" s="27"/>
      <c r="R708" s="93"/>
    </row>
    <row r="709" spans="16:18">
      <c r="P709" s="30"/>
      <c r="Q709" s="27"/>
      <c r="R709" s="93"/>
    </row>
    <row r="710" spans="16:18">
      <c r="P710" s="30"/>
      <c r="Q710" s="27"/>
      <c r="R710" s="93"/>
    </row>
    <row r="711" spans="16:18">
      <c r="P711" s="30"/>
      <c r="Q711" s="27"/>
      <c r="R711" s="93"/>
    </row>
    <row r="712" spans="16:18">
      <c r="P712" s="30"/>
      <c r="Q712" s="27"/>
      <c r="R712" s="93"/>
    </row>
    <row r="713" spans="16:18">
      <c r="P713" s="30"/>
      <c r="Q713" s="27"/>
      <c r="R713" s="93"/>
    </row>
    <row r="714" spans="16:18">
      <c r="P714" s="30"/>
      <c r="Q714" s="27"/>
      <c r="R714" s="93"/>
    </row>
    <row r="715" spans="16:18">
      <c r="P715" s="30"/>
      <c r="Q715" s="27"/>
      <c r="R715" s="93"/>
    </row>
    <row r="716" spans="16:18">
      <c r="P716" s="30"/>
      <c r="Q716" s="27"/>
      <c r="R716" s="93"/>
    </row>
    <row r="717" spans="16:18">
      <c r="P717" s="30"/>
      <c r="Q717" s="27"/>
      <c r="R717" s="93"/>
    </row>
    <row r="718" spans="16:18">
      <c r="P718" s="30"/>
      <c r="Q718" s="27"/>
      <c r="R718" s="93"/>
    </row>
    <row r="719" spans="16:18">
      <c r="P719" s="30"/>
      <c r="Q719" s="27"/>
      <c r="R719" s="93"/>
    </row>
    <row r="720" spans="16:18">
      <c r="P720" s="30"/>
      <c r="Q720" s="27"/>
      <c r="R720" s="93"/>
    </row>
    <row r="721" spans="16:18">
      <c r="P721" s="30"/>
      <c r="Q721" s="27"/>
      <c r="R721" s="93"/>
    </row>
    <row r="722" spans="16:18">
      <c r="P722" s="30"/>
      <c r="Q722" s="27"/>
      <c r="R722" s="93"/>
    </row>
    <row r="723" spans="16:18">
      <c r="P723" s="30"/>
      <c r="Q723" s="27"/>
      <c r="R723" s="93"/>
    </row>
    <row r="724" spans="16:18">
      <c r="P724" s="30"/>
      <c r="Q724" s="27"/>
      <c r="R724" s="93"/>
    </row>
    <row r="725" spans="16:18">
      <c r="P725" s="30"/>
      <c r="Q725" s="27"/>
      <c r="R725" s="93"/>
    </row>
    <row r="726" spans="16:18">
      <c r="P726" s="30"/>
      <c r="Q726" s="27"/>
      <c r="R726" s="93"/>
    </row>
    <row r="727" spans="16:18">
      <c r="P727" s="30"/>
      <c r="Q727" s="27"/>
      <c r="R727" s="93"/>
    </row>
    <row r="728" spans="16:18">
      <c r="P728" s="30"/>
      <c r="Q728" s="27"/>
      <c r="R728" s="93"/>
    </row>
    <row r="729" spans="16:18">
      <c r="P729" s="30"/>
      <c r="Q729" s="27"/>
      <c r="R729" s="93"/>
    </row>
    <row r="730" spans="16:18">
      <c r="P730" s="30"/>
      <c r="Q730" s="27"/>
      <c r="R730" s="93"/>
    </row>
    <row r="731" spans="16:18">
      <c r="P731" s="30"/>
      <c r="Q731" s="27"/>
      <c r="R731" s="93"/>
    </row>
    <row r="732" spans="16:18">
      <c r="P732" s="30"/>
      <c r="Q732" s="27"/>
      <c r="R732" s="93"/>
    </row>
    <row r="733" spans="16:18">
      <c r="P733" s="30"/>
      <c r="Q733" s="27"/>
      <c r="R733" s="93"/>
    </row>
    <row r="734" spans="16:18">
      <c r="P734" s="30"/>
      <c r="Q734" s="27"/>
      <c r="R734" s="93"/>
    </row>
    <row r="735" spans="16:18">
      <c r="P735" s="30"/>
      <c r="Q735" s="27"/>
      <c r="R735" s="93"/>
    </row>
    <row r="736" spans="16:18">
      <c r="P736" s="30"/>
      <c r="Q736" s="27"/>
      <c r="R736" s="93"/>
    </row>
    <row r="737" spans="16:18">
      <c r="P737" s="30"/>
      <c r="Q737" s="27"/>
      <c r="R737" s="93"/>
    </row>
    <row r="738" spans="16:18">
      <c r="P738" s="30"/>
      <c r="Q738" s="27"/>
      <c r="R738" s="93"/>
    </row>
    <row r="739" spans="16:18">
      <c r="P739" s="30"/>
      <c r="Q739" s="27"/>
      <c r="R739" s="93"/>
    </row>
    <row r="740" spans="16:18">
      <c r="P740" s="30"/>
      <c r="Q740" s="27"/>
      <c r="R740" s="93"/>
    </row>
    <row r="741" spans="16:18">
      <c r="P741" s="30"/>
      <c r="Q741" s="27"/>
      <c r="R741" s="93"/>
    </row>
    <row r="742" spans="16:18">
      <c r="P742" s="30"/>
      <c r="Q742" s="27"/>
      <c r="R742" s="93"/>
    </row>
    <row r="743" spans="16:18">
      <c r="P743" s="30"/>
      <c r="Q743" s="27"/>
      <c r="R743" s="93"/>
    </row>
    <row r="744" spans="16:18">
      <c r="P744" s="30"/>
      <c r="Q744" s="27"/>
      <c r="R744" s="93"/>
    </row>
    <row r="745" spans="16:18">
      <c r="P745" s="30"/>
      <c r="Q745" s="27"/>
      <c r="R745" s="93"/>
    </row>
    <row r="746" spans="16:18">
      <c r="P746" s="30"/>
      <c r="Q746" s="27"/>
      <c r="R746" s="93"/>
    </row>
    <row r="747" spans="16:18">
      <c r="P747" s="30"/>
      <c r="Q747" s="27"/>
      <c r="R747" s="93"/>
    </row>
    <row r="748" spans="16:18">
      <c r="P748" s="30"/>
      <c r="Q748" s="27"/>
      <c r="R748" s="93"/>
    </row>
    <row r="749" spans="16:18">
      <c r="P749" s="30"/>
      <c r="Q749" s="27"/>
      <c r="R749" s="93"/>
    </row>
    <row r="750" spans="16:18">
      <c r="P750" s="30"/>
      <c r="Q750" s="27"/>
      <c r="R750" s="93"/>
    </row>
    <row r="751" spans="16:18">
      <c r="P751" s="30"/>
      <c r="Q751" s="27"/>
      <c r="R751" s="93"/>
    </row>
    <row r="752" spans="16:18">
      <c r="P752" s="30"/>
      <c r="Q752" s="27"/>
      <c r="R752" s="93"/>
    </row>
    <row r="753" spans="16:18">
      <c r="P753" s="30"/>
      <c r="Q753" s="27"/>
      <c r="R753" s="93"/>
    </row>
    <row r="754" spans="16:18">
      <c r="P754" s="30"/>
      <c r="Q754" s="27"/>
      <c r="R754" s="93"/>
    </row>
    <row r="755" spans="16:18">
      <c r="P755" s="30"/>
      <c r="Q755" s="27"/>
      <c r="R755" s="93"/>
    </row>
    <row r="756" spans="16:18">
      <c r="P756" s="30"/>
      <c r="Q756" s="27"/>
      <c r="R756" s="93"/>
    </row>
    <row r="757" spans="16:18">
      <c r="P757" s="30"/>
      <c r="Q757" s="27"/>
      <c r="R757" s="93"/>
    </row>
    <row r="758" spans="16:18">
      <c r="P758" s="30"/>
      <c r="Q758" s="27"/>
      <c r="R758" s="93"/>
    </row>
    <row r="759" spans="16:18">
      <c r="P759" s="30"/>
      <c r="Q759" s="27"/>
      <c r="R759" s="93"/>
    </row>
    <row r="760" spans="16:18">
      <c r="P760" s="30"/>
      <c r="Q760" s="27"/>
      <c r="R760" s="93"/>
    </row>
    <row r="761" spans="16:18">
      <c r="P761" s="30"/>
      <c r="Q761" s="27"/>
      <c r="R761" s="93"/>
    </row>
    <row r="762" spans="16:18">
      <c r="P762" s="30"/>
      <c r="Q762" s="27"/>
      <c r="R762" s="93"/>
    </row>
    <row r="763" spans="16:18">
      <c r="P763" s="30"/>
      <c r="Q763" s="27"/>
      <c r="R763" s="93"/>
    </row>
    <row r="764" spans="16:18">
      <c r="P764" s="30"/>
      <c r="Q764" s="27"/>
      <c r="R764" s="93"/>
    </row>
    <row r="765" spans="16:18">
      <c r="P765" s="30"/>
      <c r="Q765" s="27"/>
      <c r="R765" s="93"/>
    </row>
    <row r="766" spans="16:18">
      <c r="P766" s="30"/>
      <c r="Q766" s="27"/>
      <c r="R766" s="93"/>
    </row>
    <row r="767" spans="16:18">
      <c r="P767" s="30"/>
      <c r="Q767" s="27"/>
      <c r="R767" s="93"/>
    </row>
    <row r="768" spans="16:18">
      <c r="P768" s="30"/>
      <c r="Q768" s="27"/>
      <c r="R768" s="93"/>
    </row>
    <row r="769" spans="16:18">
      <c r="P769" s="30"/>
      <c r="Q769" s="27"/>
      <c r="R769" s="93"/>
    </row>
    <row r="770" spans="16:18">
      <c r="P770" s="30"/>
      <c r="Q770" s="27"/>
      <c r="R770" s="93"/>
    </row>
    <row r="771" spans="16:18">
      <c r="P771" s="30"/>
      <c r="Q771" s="27"/>
      <c r="R771" s="93"/>
    </row>
    <row r="772" spans="16:18">
      <c r="P772" s="30"/>
      <c r="Q772" s="27"/>
      <c r="R772" s="93"/>
    </row>
    <row r="773" spans="16:18">
      <c r="P773" s="30"/>
      <c r="Q773" s="27"/>
      <c r="R773" s="93"/>
    </row>
    <row r="774" spans="16:18">
      <c r="P774" s="30"/>
      <c r="Q774" s="27"/>
      <c r="R774" s="93"/>
    </row>
    <row r="775" spans="16:18">
      <c r="P775" s="30"/>
      <c r="Q775" s="27"/>
      <c r="R775" s="93"/>
    </row>
    <row r="776" spans="16:18">
      <c r="P776" s="30"/>
      <c r="Q776" s="27"/>
      <c r="R776" s="93"/>
    </row>
    <row r="777" spans="16:18">
      <c r="P777" s="30"/>
      <c r="Q777" s="27"/>
      <c r="R777" s="93"/>
    </row>
    <row r="778" spans="16:18">
      <c r="P778" s="30"/>
      <c r="Q778" s="27"/>
      <c r="R778" s="93"/>
    </row>
    <row r="779" spans="16:18">
      <c r="P779" s="30"/>
      <c r="Q779" s="27"/>
      <c r="R779" s="93"/>
    </row>
    <row r="780" spans="16:18">
      <c r="P780" s="30"/>
      <c r="Q780" s="27"/>
      <c r="R780" s="93"/>
    </row>
    <row r="781" spans="16:18">
      <c r="P781" s="30"/>
      <c r="Q781" s="27"/>
      <c r="R781" s="93"/>
    </row>
    <row r="782" spans="16:18">
      <c r="P782" s="30"/>
      <c r="Q782" s="27"/>
      <c r="R782" s="93"/>
    </row>
    <row r="783" spans="16:18">
      <c r="P783" s="30"/>
      <c r="Q783" s="27"/>
      <c r="R783" s="93"/>
    </row>
    <row r="784" spans="16:18">
      <c r="P784" s="30"/>
      <c r="Q784" s="27"/>
      <c r="R784" s="93"/>
    </row>
    <row r="785" spans="16:18">
      <c r="P785" s="30"/>
      <c r="Q785" s="27"/>
      <c r="R785" s="93"/>
    </row>
    <row r="786" spans="16:18">
      <c r="P786" s="30"/>
      <c r="Q786" s="27"/>
      <c r="R786" s="93"/>
    </row>
    <row r="787" spans="16:18">
      <c r="P787" s="30"/>
      <c r="Q787" s="27"/>
      <c r="R787" s="93"/>
    </row>
    <row r="788" spans="16:18">
      <c r="P788" s="30"/>
      <c r="Q788" s="27"/>
      <c r="R788" s="93"/>
    </row>
    <row r="789" spans="16:18">
      <c r="P789" s="30"/>
      <c r="Q789" s="27"/>
      <c r="R789" s="93"/>
    </row>
    <row r="790" spans="16:18">
      <c r="P790" s="30"/>
      <c r="Q790" s="27"/>
      <c r="R790" s="93"/>
    </row>
    <row r="791" spans="16:18">
      <c r="P791" s="30"/>
      <c r="Q791" s="27"/>
      <c r="R791" s="93"/>
    </row>
    <row r="792" spans="16:18">
      <c r="P792" s="30"/>
      <c r="Q792" s="27"/>
      <c r="R792" s="93"/>
    </row>
    <row r="793" spans="16:18">
      <c r="P793" s="30"/>
      <c r="Q793" s="27"/>
      <c r="R793" s="93"/>
    </row>
    <row r="794" spans="16:18">
      <c r="P794" s="30"/>
      <c r="Q794" s="27"/>
      <c r="R794" s="93"/>
    </row>
    <row r="795" spans="16:18">
      <c r="P795" s="30"/>
      <c r="Q795" s="27"/>
      <c r="R795" s="93"/>
    </row>
    <row r="796" spans="16:18">
      <c r="P796" s="30"/>
      <c r="Q796" s="27"/>
      <c r="R796" s="93"/>
    </row>
    <row r="797" spans="16:18">
      <c r="P797" s="30"/>
      <c r="Q797" s="27"/>
      <c r="R797" s="93"/>
    </row>
    <row r="798" spans="16:18">
      <c r="P798" s="30"/>
      <c r="Q798" s="27"/>
      <c r="R798" s="93"/>
    </row>
    <row r="799" spans="16:18">
      <c r="P799" s="30"/>
      <c r="Q799" s="27"/>
      <c r="R799" s="93"/>
    </row>
    <row r="800" spans="16:18">
      <c r="P800" s="30"/>
      <c r="Q800" s="27"/>
      <c r="R800" s="93"/>
    </row>
    <row r="801" spans="16:18">
      <c r="P801" s="30"/>
      <c r="Q801" s="27"/>
      <c r="R801" s="93"/>
    </row>
    <row r="802" spans="16:18">
      <c r="P802" s="30"/>
      <c r="Q802" s="27"/>
      <c r="R802" s="93"/>
    </row>
    <row r="803" spans="16:18">
      <c r="P803" s="30"/>
      <c r="Q803" s="27"/>
      <c r="R803" s="93"/>
    </row>
    <row r="804" spans="16:18">
      <c r="P804" s="30"/>
      <c r="Q804" s="27"/>
      <c r="R804" s="93"/>
    </row>
    <row r="805" spans="16:18">
      <c r="P805" s="30"/>
      <c r="Q805" s="27"/>
      <c r="R805" s="93"/>
    </row>
    <row r="806" spans="16:18">
      <c r="P806" s="30"/>
      <c r="Q806" s="27"/>
      <c r="R806" s="93"/>
    </row>
    <row r="807" spans="16:18">
      <c r="P807" s="30"/>
      <c r="Q807" s="27"/>
      <c r="R807" s="93"/>
    </row>
    <row r="808" spans="16:18">
      <c r="P808" s="30"/>
      <c r="Q808" s="27"/>
      <c r="R808" s="93"/>
    </row>
    <row r="809" spans="16:18">
      <c r="P809" s="30"/>
      <c r="Q809" s="27"/>
      <c r="R809" s="93"/>
    </row>
    <row r="810" spans="16:18">
      <c r="P810" s="30"/>
      <c r="Q810" s="27"/>
      <c r="R810" s="93"/>
    </row>
    <row r="811" spans="16:18">
      <c r="P811" s="30"/>
      <c r="Q811" s="27"/>
      <c r="R811" s="93"/>
    </row>
    <row r="812" spans="16:18">
      <c r="P812" s="30"/>
      <c r="Q812" s="27"/>
      <c r="R812" s="93"/>
    </row>
    <row r="813" spans="16:18">
      <c r="P813" s="30"/>
      <c r="Q813" s="27"/>
      <c r="R813" s="93"/>
    </row>
    <row r="814" spans="16:18">
      <c r="P814" s="30"/>
      <c r="Q814" s="27"/>
      <c r="R814" s="93"/>
    </row>
    <row r="815" spans="16:18">
      <c r="P815" s="30"/>
      <c r="Q815" s="27"/>
      <c r="R815" s="93"/>
    </row>
    <row r="816" spans="16:18">
      <c r="P816" s="30"/>
      <c r="Q816" s="27"/>
      <c r="R816" s="93"/>
    </row>
    <row r="817" spans="16:18">
      <c r="P817" s="30"/>
      <c r="Q817" s="27"/>
      <c r="R817" s="93"/>
    </row>
    <row r="818" spans="16:18">
      <c r="P818" s="30"/>
      <c r="Q818" s="27"/>
      <c r="R818" s="93"/>
    </row>
    <row r="819" spans="16:18">
      <c r="P819" s="30"/>
      <c r="Q819" s="27"/>
      <c r="R819" s="93"/>
    </row>
    <row r="820" spans="16:18">
      <c r="P820" s="30"/>
      <c r="Q820" s="27"/>
      <c r="R820" s="93"/>
    </row>
    <row r="821" spans="16:18">
      <c r="P821" s="30"/>
      <c r="Q821" s="27"/>
      <c r="R821" s="93"/>
    </row>
    <row r="822" spans="16:18">
      <c r="P822" s="30"/>
      <c r="Q822" s="27"/>
      <c r="R822" s="93"/>
    </row>
    <row r="823" spans="16:18">
      <c r="P823" s="30"/>
      <c r="Q823" s="27"/>
      <c r="R823" s="93"/>
    </row>
    <row r="824" spans="16:18">
      <c r="P824" s="30"/>
      <c r="Q824" s="27"/>
      <c r="R824" s="93"/>
    </row>
    <row r="825" spans="16:18">
      <c r="P825" s="30"/>
      <c r="Q825" s="27"/>
      <c r="R825" s="93"/>
    </row>
    <row r="826" spans="16:18">
      <c r="P826" s="30"/>
      <c r="Q826" s="27"/>
      <c r="R826" s="93"/>
    </row>
    <row r="827" spans="16:18">
      <c r="P827" s="30"/>
      <c r="Q827" s="27"/>
      <c r="R827" s="93"/>
    </row>
    <row r="828" spans="16:18">
      <c r="P828" s="30"/>
      <c r="Q828" s="27"/>
      <c r="R828" s="93"/>
    </row>
    <row r="829" spans="16:18">
      <c r="P829" s="30"/>
      <c r="Q829" s="27"/>
      <c r="R829" s="93"/>
    </row>
    <row r="830" spans="16:18">
      <c r="P830" s="30"/>
      <c r="Q830" s="27"/>
      <c r="R830" s="93"/>
    </row>
    <row r="831" spans="16:18">
      <c r="P831" s="30"/>
      <c r="Q831" s="27"/>
      <c r="R831" s="93"/>
    </row>
    <row r="832" spans="16:18">
      <c r="P832" s="30"/>
      <c r="Q832" s="27"/>
      <c r="R832" s="93"/>
    </row>
    <row r="833" spans="16:18">
      <c r="P833" s="30"/>
      <c r="Q833" s="27"/>
      <c r="R833" s="93"/>
    </row>
    <row r="834" spans="16:18">
      <c r="P834" s="30"/>
      <c r="Q834" s="27"/>
      <c r="R834" s="93"/>
    </row>
    <row r="835" spans="16:18">
      <c r="P835" s="30"/>
      <c r="Q835" s="27"/>
      <c r="R835" s="93"/>
    </row>
    <row r="836" spans="16:18">
      <c r="P836" s="30"/>
      <c r="Q836" s="27"/>
      <c r="R836" s="93"/>
    </row>
    <row r="837" spans="16:18">
      <c r="P837" s="30"/>
      <c r="Q837" s="27"/>
      <c r="R837" s="93"/>
    </row>
    <row r="838" spans="16:18">
      <c r="P838" s="30"/>
      <c r="Q838" s="27"/>
      <c r="R838" s="93"/>
    </row>
    <row r="839" spans="16:18">
      <c r="P839" s="30"/>
      <c r="Q839" s="27"/>
      <c r="R839" s="93"/>
    </row>
    <row r="840" spans="16:18">
      <c r="P840" s="30"/>
      <c r="Q840" s="27"/>
      <c r="R840" s="93"/>
    </row>
    <row r="841" spans="16:18">
      <c r="P841" s="30"/>
      <c r="Q841" s="27"/>
      <c r="R841" s="93"/>
    </row>
    <row r="842" spans="16:18">
      <c r="P842" s="30"/>
      <c r="Q842" s="27"/>
      <c r="R842" s="93"/>
    </row>
    <row r="843" spans="16:18">
      <c r="P843" s="30"/>
      <c r="Q843" s="27"/>
      <c r="R843" s="93"/>
    </row>
    <row r="844" spans="16:18">
      <c r="P844" s="30"/>
      <c r="Q844" s="27"/>
      <c r="R844" s="93"/>
    </row>
    <row r="845" spans="16:18">
      <c r="P845" s="30"/>
      <c r="Q845" s="27"/>
      <c r="R845" s="93"/>
    </row>
    <row r="846" spans="16:18">
      <c r="P846" s="30"/>
      <c r="Q846" s="27"/>
      <c r="R846" s="93"/>
    </row>
    <row r="847" spans="16:18">
      <c r="P847" s="30"/>
      <c r="Q847" s="27"/>
      <c r="R847" s="93"/>
    </row>
    <row r="848" spans="16:18">
      <c r="P848" s="30"/>
      <c r="Q848" s="27"/>
      <c r="R848" s="93"/>
    </row>
    <row r="849" spans="16:18">
      <c r="P849" s="30"/>
      <c r="Q849" s="27"/>
      <c r="R849" s="93"/>
    </row>
    <row r="850" spans="16:18">
      <c r="P850" s="30"/>
      <c r="Q850" s="27"/>
      <c r="R850" s="93"/>
    </row>
    <row r="851" spans="16:18">
      <c r="P851" s="30"/>
      <c r="Q851" s="27"/>
      <c r="R851" s="93"/>
    </row>
    <row r="852" spans="16:18">
      <c r="P852" s="30"/>
      <c r="Q852" s="27"/>
      <c r="R852" s="93"/>
    </row>
    <row r="853" spans="16:18">
      <c r="P853" s="30"/>
      <c r="Q853" s="27"/>
      <c r="R853" s="93"/>
    </row>
    <row r="854" spans="16:18">
      <c r="P854" s="30"/>
      <c r="Q854" s="27"/>
      <c r="R854" s="93"/>
    </row>
    <row r="855" spans="16:18">
      <c r="P855" s="30"/>
      <c r="Q855" s="27"/>
      <c r="R855" s="93"/>
    </row>
    <row r="856" spans="16:18">
      <c r="P856" s="30"/>
      <c r="Q856" s="27"/>
      <c r="R856" s="93"/>
    </row>
    <row r="857" spans="16:18">
      <c r="P857" s="30"/>
      <c r="Q857" s="27"/>
      <c r="R857" s="93"/>
    </row>
    <row r="858" spans="16:18">
      <c r="P858" s="30"/>
      <c r="Q858" s="27"/>
      <c r="R858" s="93"/>
    </row>
    <row r="859" spans="16:18">
      <c r="P859" s="30"/>
      <c r="Q859" s="27"/>
      <c r="R859" s="93"/>
    </row>
    <row r="860" spans="16:18">
      <c r="P860" s="30"/>
      <c r="Q860" s="27"/>
      <c r="R860" s="93"/>
    </row>
    <row r="861" spans="16:18">
      <c r="P861" s="30"/>
      <c r="Q861" s="27"/>
      <c r="R861" s="93"/>
    </row>
    <row r="862" spans="16:18">
      <c r="P862" s="30"/>
      <c r="Q862" s="27"/>
      <c r="R862" s="93"/>
    </row>
    <row r="863" spans="16:18">
      <c r="P863" s="30"/>
      <c r="Q863" s="27"/>
      <c r="R863" s="93"/>
    </row>
    <row r="864" spans="16:18">
      <c r="P864" s="30"/>
      <c r="Q864" s="27"/>
      <c r="R864" s="93"/>
    </row>
    <row r="865" spans="16:18">
      <c r="P865" s="30"/>
      <c r="Q865" s="27"/>
      <c r="R865" s="93"/>
    </row>
    <row r="866" spans="16:18">
      <c r="P866" s="30"/>
      <c r="Q866" s="27"/>
      <c r="R866" s="93"/>
    </row>
    <row r="867" spans="16:18">
      <c r="P867" s="30"/>
      <c r="Q867" s="27"/>
      <c r="R867" s="93"/>
    </row>
    <row r="868" spans="16:18">
      <c r="P868" s="30"/>
      <c r="Q868" s="27"/>
      <c r="R868" s="93"/>
    </row>
    <row r="869" spans="16:18">
      <c r="P869" s="30"/>
      <c r="Q869" s="27"/>
      <c r="R869" s="93"/>
    </row>
    <row r="870" spans="16:18">
      <c r="P870" s="30"/>
      <c r="Q870" s="27"/>
      <c r="R870" s="93"/>
    </row>
    <row r="871" spans="16:18">
      <c r="P871" s="30"/>
      <c r="Q871" s="27"/>
      <c r="R871" s="93"/>
    </row>
    <row r="872" spans="16:18">
      <c r="P872" s="30"/>
      <c r="Q872" s="27"/>
      <c r="R872" s="93"/>
    </row>
    <row r="873" spans="16:18">
      <c r="P873" s="30"/>
      <c r="Q873" s="27"/>
      <c r="R873" s="93"/>
    </row>
    <row r="874" spans="16:18">
      <c r="P874" s="30"/>
      <c r="Q874" s="27"/>
      <c r="R874" s="93"/>
    </row>
    <row r="875" spans="16:18">
      <c r="P875" s="30"/>
      <c r="Q875" s="27"/>
      <c r="R875" s="93"/>
    </row>
    <row r="876" spans="16:18">
      <c r="P876" s="30"/>
      <c r="Q876" s="27"/>
      <c r="R876" s="93"/>
    </row>
    <row r="877" spans="16:18">
      <c r="P877" s="30"/>
      <c r="Q877" s="27"/>
      <c r="R877" s="93"/>
    </row>
    <row r="878" spans="16:18">
      <c r="P878" s="30"/>
      <c r="Q878" s="27"/>
      <c r="R878" s="93"/>
    </row>
    <row r="879" spans="16:18">
      <c r="P879" s="30"/>
      <c r="Q879" s="27"/>
      <c r="R879" s="93"/>
    </row>
    <row r="880" spans="16:18">
      <c r="P880" s="30"/>
      <c r="Q880" s="27"/>
      <c r="R880" s="93"/>
    </row>
    <row r="881" spans="16:18">
      <c r="P881" s="30"/>
      <c r="Q881" s="27"/>
      <c r="R881" s="93"/>
    </row>
    <row r="882" spans="16:18">
      <c r="P882" s="30"/>
      <c r="Q882" s="27"/>
      <c r="R882" s="93"/>
    </row>
    <row r="883" spans="16:18">
      <c r="P883" s="30"/>
      <c r="Q883" s="27"/>
      <c r="R883" s="93"/>
    </row>
    <row r="884" spans="16:18">
      <c r="P884" s="30"/>
      <c r="Q884" s="27"/>
      <c r="R884" s="93"/>
    </row>
    <row r="885" spans="16:18">
      <c r="P885" s="30"/>
      <c r="Q885" s="27"/>
      <c r="R885" s="93"/>
    </row>
    <row r="886" spans="16:18">
      <c r="P886" s="30"/>
      <c r="Q886" s="27"/>
      <c r="R886" s="93"/>
    </row>
    <row r="887" spans="16:18">
      <c r="P887" s="30"/>
      <c r="Q887" s="27"/>
      <c r="R887" s="93"/>
    </row>
    <row r="888" spans="16:18">
      <c r="P888" s="30"/>
      <c r="Q888" s="27"/>
      <c r="R888" s="93"/>
    </row>
    <row r="889" spans="16:18">
      <c r="P889" s="30"/>
      <c r="Q889" s="27"/>
      <c r="R889" s="93"/>
    </row>
    <row r="890" spans="16:18">
      <c r="P890" s="30"/>
      <c r="Q890" s="27"/>
      <c r="R890" s="93"/>
    </row>
    <row r="891" spans="16:18">
      <c r="P891" s="30"/>
      <c r="Q891" s="27"/>
      <c r="R891" s="93"/>
    </row>
    <row r="892" spans="16:18">
      <c r="P892" s="30"/>
      <c r="Q892" s="27"/>
      <c r="R892" s="93"/>
    </row>
    <row r="893" spans="16:18">
      <c r="P893" s="30"/>
      <c r="Q893" s="27"/>
      <c r="R893" s="93"/>
    </row>
    <row r="894" spans="16:18">
      <c r="P894" s="30"/>
      <c r="Q894" s="27"/>
      <c r="R894" s="93"/>
    </row>
    <row r="895" spans="16:18">
      <c r="P895" s="30"/>
      <c r="Q895" s="27"/>
      <c r="R895" s="93"/>
    </row>
    <row r="896" spans="16:18">
      <c r="P896" s="30"/>
      <c r="Q896" s="27"/>
      <c r="R896" s="93"/>
    </row>
    <row r="897" spans="16:18">
      <c r="P897" s="30"/>
      <c r="Q897" s="27"/>
      <c r="R897" s="93"/>
    </row>
    <row r="898" spans="16:18">
      <c r="P898" s="30"/>
      <c r="Q898" s="27"/>
      <c r="R898" s="93"/>
    </row>
    <row r="899" spans="16:18">
      <c r="P899" s="30"/>
      <c r="Q899" s="27"/>
      <c r="R899" s="93"/>
    </row>
    <row r="900" spans="16:18">
      <c r="P900" s="30"/>
      <c r="Q900" s="27"/>
      <c r="R900" s="93"/>
    </row>
    <row r="901" spans="16:18">
      <c r="P901" s="30"/>
      <c r="Q901" s="27"/>
      <c r="R901" s="93"/>
    </row>
    <row r="902" spans="16:18">
      <c r="P902" s="30"/>
      <c r="Q902" s="27"/>
      <c r="R902" s="93"/>
    </row>
    <row r="903" spans="16:18">
      <c r="P903" s="30"/>
      <c r="Q903" s="27"/>
      <c r="R903" s="93"/>
    </row>
    <row r="904" spans="16:18">
      <c r="P904" s="30"/>
      <c r="Q904" s="27"/>
      <c r="R904" s="93"/>
    </row>
    <row r="905" spans="16:18">
      <c r="P905" s="30"/>
      <c r="Q905" s="27"/>
      <c r="R905" s="93"/>
    </row>
    <row r="906" spans="16:18">
      <c r="P906" s="30"/>
      <c r="Q906" s="27"/>
      <c r="R906" s="93"/>
    </row>
    <row r="907" spans="16:18">
      <c r="P907" s="30"/>
      <c r="Q907" s="27"/>
      <c r="R907" s="93"/>
    </row>
    <row r="908" spans="16:18">
      <c r="P908" s="30"/>
      <c r="Q908" s="27"/>
      <c r="R908" s="93"/>
    </row>
    <row r="909" spans="16:18">
      <c r="P909" s="30"/>
      <c r="Q909" s="27"/>
      <c r="R909" s="93"/>
    </row>
    <row r="910" spans="16:18">
      <c r="P910" s="30"/>
      <c r="Q910" s="27"/>
      <c r="R910" s="93"/>
    </row>
    <row r="911" spans="16:18">
      <c r="P911" s="30"/>
      <c r="Q911" s="27"/>
      <c r="R911" s="93"/>
    </row>
    <row r="912" spans="16:18">
      <c r="P912" s="30"/>
      <c r="Q912" s="27"/>
      <c r="R912" s="93"/>
    </row>
    <row r="913" spans="16:18">
      <c r="P913" s="30"/>
      <c r="Q913" s="27"/>
      <c r="R913" s="93"/>
    </row>
    <row r="914" spans="16:18">
      <c r="P914" s="30"/>
      <c r="Q914" s="27"/>
      <c r="R914" s="93"/>
    </row>
    <row r="915" spans="16:18">
      <c r="P915" s="30"/>
      <c r="Q915" s="27"/>
      <c r="R915" s="93"/>
    </row>
    <row r="916" spans="16:18">
      <c r="P916" s="30"/>
      <c r="Q916" s="27"/>
      <c r="R916" s="93"/>
    </row>
    <row r="917" spans="16:18">
      <c r="P917" s="30"/>
      <c r="Q917" s="27"/>
      <c r="R917" s="93"/>
    </row>
    <row r="918" spans="16:18">
      <c r="P918" s="30"/>
      <c r="Q918" s="27"/>
      <c r="R918" s="93"/>
    </row>
    <row r="919" spans="16:18">
      <c r="P919" s="30"/>
      <c r="Q919" s="27"/>
      <c r="R919" s="93"/>
    </row>
    <row r="920" spans="16:18">
      <c r="P920" s="30"/>
      <c r="Q920" s="27"/>
      <c r="R920" s="93"/>
    </row>
    <row r="921" spans="16:18">
      <c r="P921" s="30"/>
      <c r="Q921" s="27"/>
      <c r="R921" s="93"/>
    </row>
    <row r="922" spans="16:18">
      <c r="P922" s="30"/>
      <c r="Q922" s="27"/>
      <c r="R922" s="93"/>
    </row>
    <row r="923" spans="16:18">
      <c r="P923" s="30"/>
      <c r="Q923" s="27"/>
      <c r="R923" s="93"/>
    </row>
    <row r="924" spans="16:18">
      <c r="P924" s="30"/>
      <c r="Q924" s="27"/>
      <c r="R924" s="93"/>
    </row>
    <row r="925" spans="16:18">
      <c r="P925" s="30"/>
      <c r="Q925" s="27"/>
      <c r="R925" s="93"/>
    </row>
    <row r="926" spans="16:18">
      <c r="P926" s="30"/>
      <c r="Q926" s="27"/>
      <c r="R926" s="93"/>
    </row>
    <row r="927" spans="16:18">
      <c r="P927" s="30"/>
      <c r="Q927" s="27"/>
      <c r="R927" s="93"/>
    </row>
    <row r="928" spans="16:18">
      <c r="P928" s="30"/>
      <c r="Q928" s="27"/>
      <c r="R928" s="93"/>
    </row>
    <row r="929" spans="16:18">
      <c r="P929" s="30"/>
      <c r="Q929" s="27"/>
      <c r="R929" s="93"/>
    </row>
    <row r="930" spans="16:18">
      <c r="P930" s="30"/>
      <c r="Q930" s="27"/>
      <c r="R930" s="93"/>
    </row>
    <row r="931" spans="16:18">
      <c r="P931" s="30"/>
      <c r="Q931" s="27"/>
      <c r="R931" s="93"/>
    </row>
    <row r="932" spans="16:18">
      <c r="P932" s="30"/>
      <c r="Q932" s="27"/>
      <c r="R932" s="93"/>
    </row>
    <row r="933" spans="16:18">
      <c r="P933" s="30"/>
      <c r="Q933" s="27"/>
      <c r="R933" s="93"/>
    </row>
    <row r="934" spans="16:18">
      <c r="P934" s="30"/>
      <c r="Q934" s="27"/>
      <c r="R934" s="93"/>
    </row>
    <row r="935" spans="16:18">
      <c r="P935" s="30"/>
      <c r="Q935" s="27"/>
      <c r="R935" s="93"/>
    </row>
    <row r="936" spans="16:18">
      <c r="P936" s="30"/>
      <c r="Q936" s="27"/>
      <c r="R936" s="93"/>
    </row>
    <row r="937" spans="16:18">
      <c r="P937" s="30"/>
      <c r="Q937" s="27"/>
      <c r="R937" s="93"/>
    </row>
    <row r="938" spans="16:18">
      <c r="P938" s="30"/>
      <c r="Q938" s="27"/>
      <c r="R938" s="93"/>
    </row>
    <row r="939" spans="16:18">
      <c r="P939" s="30"/>
      <c r="Q939" s="27"/>
      <c r="R939" s="93"/>
    </row>
    <row r="940" spans="16:18">
      <c r="P940" s="30"/>
      <c r="Q940" s="27"/>
      <c r="R940" s="93"/>
    </row>
    <row r="941" spans="16:18">
      <c r="P941" s="30"/>
      <c r="Q941" s="27"/>
      <c r="R941" s="93"/>
    </row>
    <row r="942" spans="16:18">
      <c r="P942" s="30"/>
      <c r="Q942" s="27"/>
      <c r="R942" s="93"/>
    </row>
    <row r="943" spans="16:18">
      <c r="P943" s="30"/>
      <c r="Q943" s="27"/>
      <c r="R943" s="93"/>
    </row>
    <row r="944" spans="16:18">
      <c r="P944" s="30"/>
      <c r="Q944" s="27"/>
      <c r="R944" s="93"/>
    </row>
    <row r="945" spans="16:18">
      <c r="P945" s="30"/>
      <c r="Q945" s="27"/>
      <c r="R945" s="93"/>
    </row>
    <row r="946" spans="16:18">
      <c r="P946" s="30"/>
      <c r="Q946" s="27"/>
      <c r="R946" s="93"/>
    </row>
    <row r="947" spans="16:18">
      <c r="P947" s="30"/>
      <c r="Q947" s="27"/>
      <c r="R947" s="93"/>
    </row>
    <row r="948" spans="16:18">
      <c r="P948" s="30"/>
      <c r="Q948" s="27"/>
      <c r="R948" s="93"/>
    </row>
    <row r="949" spans="16:18">
      <c r="P949" s="30"/>
      <c r="Q949" s="27"/>
      <c r="R949" s="93"/>
    </row>
    <row r="950" spans="16:18">
      <c r="P950" s="30"/>
      <c r="Q950" s="27"/>
      <c r="R950" s="93"/>
    </row>
  </sheetData>
  <sheetProtection password="9CF6" sheet="1" objects="1" scenarios="1"/>
  <phoneticPr fontId="2"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8:F25"/>
  <sheetViews>
    <sheetView showGridLines="0" showRowColHeaders="0" tabSelected="1" workbookViewId="0">
      <selection activeCell="B13" sqref="B13:D13"/>
    </sheetView>
  </sheetViews>
  <sheetFormatPr baseColWidth="10" defaultColWidth="11.453125" defaultRowHeight="12.5"/>
  <cols>
    <col min="1" max="1" width="64.81640625" style="46" customWidth="1"/>
    <col min="2" max="2" width="14.54296875" style="46" bestFit="1" customWidth="1"/>
    <col min="3" max="3" width="11.54296875" style="46" customWidth="1"/>
    <col min="4" max="4" width="15" style="46" customWidth="1"/>
    <col min="5" max="16384" width="11.453125" style="46"/>
  </cols>
  <sheetData>
    <row r="8" spans="1:6" ht="21.75" customHeight="1">
      <c r="A8" s="1" t="s">
        <v>418</v>
      </c>
      <c r="B8" s="2"/>
      <c r="C8" s="2"/>
      <c r="D8" s="2"/>
      <c r="E8" s="2"/>
      <c r="F8" s="2"/>
    </row>
    <row r="9" spans="1:6" ht="21.75" customHeight="1">
      <c r="A9" s="2"/>
      <c r="B9" s="2"/>
      <c r="C9" s="2"/>
      <c r="D9" s="2"/>
      <c r="E9" s="2"/>
      <c r="F9" s="2"/>
    </row>
    <row r="10" spans="1:6" ht="21.75" customHeight="1">
      <c r="A10" s="2"/>
      <c r="B10" s="2"/>
      <c r="C10" s="2"/>
      <c r="D10" s="2"/>
      <c r="E10" s="3" t="s">
        <v>8</v>
      </c>
      <c r="F10" s="2"/>
    </row>
    <row r="11" spans="1:6" ht="21.75" customHeight="1">
      <c r="A11" s="2" t="s">
        <v>104</v>
      </c>
      <c r="B11" s="152" t="s">
        <v>132</v>
      </c>
      <c r="C11" s="153"/>
      <c r="D11" s="154"/>
      <c r="E11" s="4">
        <f>IF(ISBLANK(B11),"",INDEX(codekt,MATCH(B11,libkt,0)))</f>
        <v>2</v>
      </c>
      <c r="F11" s="145">
        <f>IF(B11&lt;&gt;"-",IF(INDEX(codekt,MATCH(B11,libkt,0))&lt;&gt;"",INDEX(codekt,MATCH(B11,libkt,0)),""),"")</f>
        <v>2</v>
      </c>
    </row>
    <row r="12" spans="1:6" ht="21.75" customHeight="1">
      <c r="A12" s="2"/>
      <c r="B12" s="2"/>
      <c r="C12" s="2"/>
      <c r="D12" s="2"/>
      <c r="E12" s="2"/>
      <c r="F12" s="2"/>
    </row>
    <row r="13" spans="1:6" ht="21.75" customHeight="1">
      <c r="A13" s="2" t="s">
        <v>308</v>
      </c>
      <c r="B13" s="155" t="s">
        <v>504</v>
      </c>
      <c r="C13" s="156"/>
      <c r="D13" s="157"/>
      <c r="E13" s="2"/>
      <c r="F13" s="2"/>
    </row>
    <row r="14" spans="1:6" ht="21.75" customHeight="1">
      <c r="A14" s="5"/>
      <c r="B14" s="6"/>
      <c r="C14" s="6"/>
      <c r="D14" s="6"/>
      <c r="E14" s="5"/>
      <c r="F14" s="5"/>
    </row>
    <row r="15" spans="1:6" ht="21.75" customHeight="1">
      <c r="A15" s="2" t="s">
        <v>105</v>
      </c>
      <c r="B15" s="158">
        <v>2024</v>
      </c>
      <c r="C15" s="157"/>
      <c r="D15" s="2"/>
      <c r="E15" s="2"/>
      <c r="F15" s="2"/>
    </row>
    <row r="16" spans="1:6" ht="21.75" customHeight="1">
      <c r="A16" s="2"/>
      <c r="B16" s="2"/>
      <c r="C16" s="2"/>
      <c r="D16" s="2"/>
      <c r="E16" s="2"/>
      <c r="F16" s="2"/>
    </row>
    <row r="17" spans="1:6" ht="21.75" customHeight="1">
      <c r="A17" s="2"/>
      <c r="B17" s="159"/>
      <c r="C17" s="159"/>
      <c r="D17" s="2"/>
      <c r="E17" s="2"/>
      <c r="F17" s="2"/>
    </row>
    <row r="18" spans="1:6" ht="21.75" customHeight="1">
      <c r="A18" s="2" t="s">
        <v>106</v>
      </c>
      <c r="B18" s="7">
        <f>COUNTIF(Personnes!A12:A411,"Erreur")+COUNTIF(Personnes!A12:A411,"Incomplet")+COUNTIF(Personnes!A12:A411,"Pas utilisé")+COUNTIF(Activités!A12:A611,"Erreur")+COUNTIF(Activités!A12:A611,"Incomplet")</f>
        <v>0</v>
      </c>
      <c r="C18" s="151" t="str">
        <f>IF(B18=0,"Données prêtes pour l'export","Attention, erreur(s) !")</f>
        <v>Données prêtes pour l'export</v>
      </c>
      <c r="D18" s="151"/>
      <c r="E18" s="151"/>
      <c r="F18" s="151"/>
    </row>
    <row r="22" spans="1:6" ht="15.5">
      <c r="A22" s="110" t="s">
        <v>107</v>
      </c>
    </row>
    <row r="23" spans="1:6" ht="15.5">
      <c r="A23" s="109" t="s">
        <v>108</v>
      </c>
      <c r="B23" s="109">
        <f>SUM(Personnes!U12:U411)</f>
        <v>0</v>
      </c>
    </row>
    <row r="24" spans="1:6" ht="15.5">
      <c r="A24" s="109" t="s">
        <v>109</v>
      </c>
      <c r="B24" s="109">
        <f>SUM(Activités!AK12:AK611)</f>
        <v>0</v>
      </c>
    </row>
    <row r="25" spans="1:6" ht="15.5">
      <c r="A25" s="109"/>
      <c r="B25" s="114"/>
    </row>
  </sheetData>
  <sheetProtection algorithmName="SHA-512" hashValue="e/WxXBrgP5gIrT/50a2QCROXbiK4Enf2NRvmhNuUCtggNGb8VMPiX33A7Us0ufU2gMZfP0QOxounZl3n+OLoTQ==" saltValue="aWLt4yWfw7vBKoN7QiIGSQ==" spinCount="100000" sheet="1"/>
  <mergeCells count="5">
    <mergeCell ref="C18:F18"/>
    <mergeCell ref="B11:D11"/>
    <mergeCell ref="B13:D13"/>
    <mergeCell ref="B15:C15"/>
    <mergeCell ref="B17:C17"/>
  </mergeCells>
  <phoneticPr fontId="2" type="noConversion"/>
  <conditionalFormatting sqref="C18:F18">
    <cfRule type="expression" dxfId="57" priority="1" stopIfTrue="1">
      <formula>(B18=0)</formula>
    </cfRule>
    <cfRule type="expression" dxfId="56" priority="2" stopIfTrue="1">
      <formula>(B18&gt;0)</formula>
    </cfRule>
  </conditionalFormatting>
  <conditionalFormatting sqref="B18">
    <cfRule type="expression" dxfId="55" priority="3" stopIfTrue="1">
      <formula>(B18=0)</formula>
    </cfRule>
    <cfRule type="expression" dxfId="54" priority="4" stopIfTrue="1">
      <formula>(B18&gt;0)</formula>
    </cfRule>
  </conditionalFormatting>
  <dataValidations count="3">
    <dataValidation type="whole" allowBlank="1" showInputMessage="1" showErrorMessage="1" error="Valeur non valide" sqref="B15:C15">
      <formula1>1900</formula1>
      <formula2>2100</formula2>
    </dataValidation>
    <dataValidation type="textLength" allowBlank="1" showInputMessage="1" showErrorMessage="1" error="Le format de la valeur introduite n'est pas correct." sqref="B13:D13">
      <formula1>0</formula1>
      <formula2>20</formula2>
    </dataValidation>
    <dataValidation type="list" allowBlank="1" showInputMessage="1" showErrorMessage="1" sqref="B11:D11">
      <formula1>libkt</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indexed="8"/>
  </sheetPr>
  <dimension ref="A9:U411"/>
  <sheetViews>
    <sheetView showGridLines="0" showRowColHeaders="0" workbookViewId="0">
      <pane xSplit="3" ySplit="11" topLeftCell="D12" activePane="bottomRight" state="frozen"/>
      <selection pane="topRight" activeCell="D1" sqref="D1"/>
      <selection pane="bottomLeft" activeCell="A12" sqref="A12"/>
      <selection pane="bottomRight" activeCell="D12" sqref="D12"/>
    </sheetView>
  </sheetViews>
  <sheetFormatPr baseColWidth="10" defaultColWidth="11.453125" defaultRowHeight="12.5"/>
  <cols>
    <col min="1" max="1" width="11.81640625" style="46" customWidth="1"/>
    <col min="2" max="2" width="16.54296875" style="47" customWidth="1"/>
    <col min="3" max="3" width="14.453125" style="47" customWidth="1"/>
    <col min="4" max="4" width="13.453125" style="47" customWidth="1"/>
    <col min="5" max="5" width="14.453125" style="46" customWidth="1"/>
    <col min="6" max="6" width="7.1796875" style="47" customWidth="1"/>
    <col min="7" max="7" width="15.453125" style="46" customWidth="1"/>
    <col min="8" max="8" width="26.81640625" style="47" customWidth="1"/>
    <col min="9" max="9" width="16" style="46" customWidth="1"/>
    <col min="10" max="10" width="14.453125" style="46" hidden="1" customWidth="1"/>
    <col min="11" max="20" width="11.453125" style="46" hidden="1" customWidth="1"/>
    <col min="21" max="21" width="11.453125" style="60" hidden="1" customWidth="1"/>
    <col min="22" max="16384" width="11.453125" style="46"/>
  </cols>
  <sheetData>
    <row r="9" spans="1:21" ht="15.5">
      <c r="A9" s="48" t="s">
        <v>85</v>
      </c>
    </row>
    <row r="11" spans="1:21" ht="26">
      <c r="A11" s="41" t="s">
        <v>86</v>
      </c>
      <c r="B11" s="34" t="s">
        <v>87</v>
      </c>
      <c r="C11" s="117" t="s">
        <v>309</v>
      </c>
      <c r="D11" s="132" t="s">
        <v>88</v>
      </c>
      <c r="E11" s="40" t="s">
        <v>89</v>
      </c>
      <c r="F11" s="133" t="s">
        <v>90</v>
      </c>
      <c r="G11" s="40" t="s">
        <v>91</v>
      </c>
      <c r="H11" s="134" t="s">
        <v>92</v>
      </c>
      <c r="I11" s="106" t="s">
        <v>93</v>
      </c>
      <c r="J11" s="135" t="s">
        <v>10</v>
      </c>
      <c r="K11" s="39" t="s">
        <v>62</v>
      </c>
      <c r="L11" s="43" t="s">
        <v>63</v>
      </c>
      <c r="M11" s="39" t="s">
        <v>64</v>
      </c>
      <c r="N11" s="39" t="s">
        <v>84</v>
      </c>
      <c r="O11" s="39" t="s">
        <v>65</v>
      </c>
      <c r="P11" s="44" t="s">
        <v>66</v>
      </c>
      <c r="Q11" s="39" t="s">
        <v>75</v>
      </c>
      <c r="R11" s="115" t="s">
        <v>76</v>
      </c>
      <c r="S11" s="115" t="s">
        <v>81</v>
      </c>
      <c r="T11" s="45" t="s">
        <v>80</v>
      </c>
      <c r="U11" s="107" t="s">
        <v>82</v>
      </c>
    </row>
    <row r="12" spans="1:21">
      <c r="A12" s="42" t="str">
        <f>IF(ISBLANK(D12),"",IF(COUNTA(D12:I12)&lt;&gt;6,"Incomplet",IF(OR(COUNTIF(K12:S12,FALSE)&gt;0,COUNTIF(K12:S12,#N/A)&gt;0),"Erreur",IF(NOT(R12),"Attention",IF(NOT(T12),"Pas utilisé","OK")))))</f>
        <v/>
      </c>
      <c r="B12" s="52"/>
      <c r="C12" s="124"/>
      <c r="D12" s="56"/>
      <c r="E12" s="53"/>
      <c r="F12" s="56"/>
      <c r="G12" s="54"/>
      <c r="H12" s="56"/>
      <c r="I12" s="57"/>
      <c r="J12" s="51" t="str">
        <f>IF(ISBLANK(E12),"-",TRIM(CONCATENATE(E12," ",B12," ",C12)))</f>
        <v>-</v>
      </c>
      <c r="K12" s="26" t="str">
        <f>IF(D12="CH.AHV",IF(LEN(E12)=13,IF((MID(E12,13,1)+1-1)=MOD(10-(MID(E12,1,1)+3*MID(E12,2,1)+MID(E12,3,1)+3*MID(E12,4,1)+MID(E12,5,1)+3*MID(E12,6,1)+MID(E12,7,1)+3*MID(E12,8,1)+MID(E12,9,1)+3*MID(E12,10,1)+MID(E12,11,1)+3*MID(E12,12,1)),10),TRUE,FALSE),FALSE),"")</f>
        <v/>
      </c>
      <c r="L12" s="26" t="str">
        <f>IF(OR(ISBLANK(E12)),"",NOT(COUNTIF($E$12:$E$411,$E12)&gt;1))</f>
        <v/>
      </c>
      <c r="M12" s="26" t="str">
        <f t="shared" ref="M12:M43" si="0">IF(ISBLANK(D12),"",IF(OR(ISNA(MATCH(D12,codecatidpers,0)),D12="-"),FALSE,TRUE))</f>
        <v/>
      </c>
      <c r="N12" s="26" t="str">
        <f>IF(ISBLANK(G12),"",IF(AND(G12 &gt; DATE(1925,1,1),G12 &lt; DATE(2100,1,1)),TRUE,FALSE))</f>
        <v/>
      </c>
      <c r="O12" s="26" t="str">
        <f t="shared" ref="O12:O43" si="1">IF(ISBLANK(F12),"",IF(OR(ISNA(MATCH(F12,libsex,0)),F12="-"),FALSE,TRUE))</f>
        <v/>
      </c>
      <c r="P12" s="49" t="str">
        <f t="shared" ref="P12:P43" si="2">IF(ISBLANK(H12),"",IF(OR(ISNA(MATCH(H12,libnat,0)),H12="-"),FALSE,TRUE))</f>
        <v/>
      </c>
      <c r="Q12" s="26" t="str">
        <f>IF(ISBLANK(I12),"",IF(AND(I12&gt;=0,I12&lt;=47),TRUE,FALSE))</f>
        <v/>
      </c>
      <c r="R12" s="50" t="str">
        <f>IF(OR(ISBLANK(Livraison!$B$15),N12&lt;&gt;TRUE),"",IF(AND((Livraison!$B$15-YEAR(G12))&gt;=20,(Livraison!$B$15-YEAR(G12))&lt;=67),TRUE,FALSE))</f>
        <v/>
      </c>
      <c r="S12" s="50" t="str">
        <f>IF(OR(Q12&lt;&gt;TRUE,R12&lt;&gt;TRUE),"",IF((Livraison!$B$15-YEAR(G12)-19)&gt;=I12,TRUE,FALSE))</f>
        <v/>
      </c>
      <c r="T12" s="26" t="str">
        <f>IF(ISBLANK(E12),"",IF(COUNTIF(Activités!$N$12:$N$611,E12)&gt;0,TRUE,FALSE))</f>
        <v/>
      </c>
      <c r="U12" s="58" t="str">
        <f>IF(A12="","",IF(A12&lt;&gt;"Pas utilisé",1,0))</f>
        <v/>
      </c>
    </row>
    <row r="13" spans="1:21">
      <c r="A13" s="42" t="str">
        <f t="shared" ref="A13:A76" si="3">IF(ISBLANK(D13),"",IF(COUNTA(D13:I13)&lt;&gt;6,"Incomplet",IF(OR(COUNTIF(K13:S13,FALSE)&gt;0,COUNTIF(K13:S13,#N/A)&gt;0),"Erreur",IF(NOT(R13),"Attention",IF(NOT(T13),"Pas utilisé","OK")))))</f>
        <v/>
      </c>
      <c r="B13" s="55"/>
      <c r="C13" s="55"/>
      <c r="D13" s="56"/>
      <c r="E13" s="53"/>
      <c r="F13" s="56"/>
      <c r="G13" s="54"/>
      <c r="H13" s="56"/>
      <c r="I13" s="57"/>
      <c r="J13" s="51" t="str">
        <f t="shared" ref="J13:J76" si="4">IF(ISBLANK(E13),"-",TRIM(CONCATENATE(E13," ",B13," ",C13)))</f>
        <v>-</v>
      </c>
      <c r="K13" s="26" t="str">
        <f t="shared" ref="K13:K76" si="5">IF(D13="CH.AHV",IF(LEN(E13)=13,IF((MID(E13,13,1)+1-1)=MOD(10-(MID(E13,1,1)+3*MID(E13,2,1)+MID(E13,3,1)+3*MID(E13,4,1)+MID(E13,5,1)+3*MID(E13,6,1)+MID(E13,7,1)+3*MID(E13,8,1)+MID(E13,9,1)+3*MID(E13,10,1)+MID(E13,11,1)+3*MID(E13,12,1)),10),TRUE,FALSE),FALSE),"")</f>
        <v/>
      </c>
      <c r="L13" s="26" t="str">
        <f t="shared" ref="L13:L76" si="6">IF(OR(ISBLANK(E13)),"",NOT(COUNTIF($E$12:$E$411,$E13)&gt;1))</f>
        <v/>
      </c>
      <c r="M13" s="26" t="str">
        <f t="shared" si="0"/>
        <v/>
      </c>
      <c r="N13" s="26" t="str">
        <f t="shared" ref="N13:N76" si="7">IF(ISBLANK(G13),"",IF(AND(G13 &gt; DATE(1925,1,1),G13 &lt; DATE(2100,1,1)),TRUE,FALSE))</f>
        <v/>
      </c>
      <c r="O13" s="26" t="str">
        <f t="shared" si="1"/>
        <v/>
      </c>
      <c r="P13" s="26" t="str">
        <f t="shared" si="2"/>
        <v/>
      </c>
      <c r="Q13" s="26" t="str">
        <f t="shared" ref="Q13:Q76" si="8">IF(ISBLANK(I13),"",IF(AND(I13&gt;=0,I13&lt;=47),TRUE,FALSE))</f>
        <v/>
      </c>
      <c r="R13" s="50" t="str">
        <f>IF(OR(ISBLANK(Livraison!$B$15),N13&lt;&gt;TRUE),"",IF(AND((Livraison!$B$15-YEAR(G13))&gt;=20,(Livraison!$B$15-YEAR(G13))&lt;=67),TRUE,FALSE))</f>
        <v/>
      </c>
      <c r="S13" s="50" t="str">
        <f>IF(OR(Q13&lt;&gt;TRUE,R13&lt;&gt;TRUE),"",IF((Livraison!$B$15-YEAR(G13)-19)&gt;=I13,TRUE,FALSE))</f>
        <v/>
      </c>
      <c r="T13" s="26" t="str">
        <f>IF(ISBLANK(E13),"",IF(COUNTIF(Activités!$N$12:$N$611,E13)&gt;0,TRUE,FALSE))</f>
        <v/>
      </c>
      <c r="U13" s="58" t="str">
        <f t="shared" ref="U13:U76" si="9">IF(A13="","",IF(A13&lt;&gt;"Pas utilisé",1,0))</f>
        <v/>
      </c>
    </row>
    <row r="14" spans="1:21">
      <c r="A14" s="42" t="str">
        <f t="shared" si="3"/>
        <v/>
      </c>
      <c r="B14" s="55"/>
      <c r="C14" s="55"/>
      <c r="D14" s="56"/>
      <c r="E14" s="53"/>
      <c r="F14" s="56"/>
      <c r="G14" s="54"/>
      <c r="H14" s="56"/>
      <c r="I14" s="57"/>
      <c r="J14" s="51" t="str">
        <f t="shared" si="4"/>
        <v>-</v>
      </c>
      <c r="K14" s="26" t="str">
        <f t="shared" si="5"/>
        <v/>
      </c>
      <c r="L14" s="26" t="str">
        <f t="shared" si="6"/>
        <v/>
      </c>
      <c r="M14" s="26" t="str">
        <f t="shared" si="0"/>
        <v/>
      </c>
      <c r="N14" s="26" t="str">
        <f t="shared" si="7"/>
        <v/>
      </c>
      <c r="O14" s="26" t="str">
        <f t="shared" si="1"/>
        <v/>
      </c>
      <c r="P14" s="26" t="str">
        <f t="shared" si="2"/>
        <v/>
      </c>
      <c r="Q14" s="26" t="str">
        <f t="shared" si="8"/>
        <v/>
      </c>
      <c r="R14" s="50" t="str">
        <f>IF(OR(ISBLANK(Livraison!$B$15),N14&lt;&gt;TRUE),"",IF(AND((Livraison!$B$15-YEAR(G14))&gt;=20,(Livraison!$B$15-YEAR(G14))&lt;=67),TRUE,FALSE))</f>
        <v/>
      </c>
      <c r="S14" s="50" t="str">
        <f>IF(OR(Q14&lt;&gt;TRUE,R14&lt;&gt;TRUE),"",IF((Livraison!$B$15-YEAR(G14)-19)&gt;=I14,TRUE,FALSE))</f>
        <v/>
      </c>
      <c r="T14" s="26" t="str">
        <f>IF(ISBLANK(E14),"",IF(COUNTIF(Activités!$N$12:$N$611,E14)&gt;0,TRUE,FALSE))</f>
        <v/>
      </c>
      <c r="U14" s="58" t="str">
        <f t="shared" si="9"/>
        <v/>
      </c>
    </row>
    <row r="15" spans="1:21">
      <c r="A15" s="42" t="str">
        <f t="shared" si="3"/>
        <v/>
      </c>
      <c r="B15" s="55"/>
      <c r="C15" s="55"/>
      <c r="D15" s="56"/>
      <c r="E15" s="53"/>
      <c r="F15" s="56"/>
      <c r="G15" s="54"/>
      <c r="H15" s="56"/>
      <c r="I15" s="57"/>
      <c r="J15" s="51" t="str">
        <f t="shared" si="4"/>
        <v>-</v>
      </c>
      <c r="K15" s="26" t="str">
        <f t="shared" si="5"/>
        <v/>
      </c>
      <c r="L15" s="26" t="str">
        <f t="shared" si="6"/>
        <v/>
      </c>
      <c r="M15" s="26" t="str">
        <f t="shared" si="0"/>
        <v/>
      </c>
      <c r="N15" s="26" t="str">
        <f t="shared" si="7"/>
        <v/>
      </c>
      <c r="O15" s="26" t="str">
        <f t="shared" si="1"/>
        <v/>
      </c>
      <c r="P15" s="26" t="str">
        <f t="shared" si="2"/>
        <v/>
      </c>
      <c r="Q15" s="26" t="str">
        <f t="shared" si="8"/>
        <v/>
      </c>
      <c r="R15" s="50" t="str">
        <f>IF(OR(ISBLANK(Livraison!$B$15),N15&lt;&gt;TRUE),"",IF(AND((Livraison!$B$15-YEAR(G15))&gt;=20,(Livraison!$B$15-YEAR(G15))&lt;=67),TRUE,FALSE))</f>
        <v/>
      </c>
      <c r="S15" s="50" t="str">
        <f>IF(OR(Q15&lt;&gt;TRUE,R15&lt;&gt;TRUE),"",IF((Livraison!$B$15-YEAR(G15)-19)&gt;=I15,TRUE,FALSE))</f>
        <v/>
      </c>
      <c r="T15" s="26" t="str">
        <f>IF(ISBLANK(E15),"",IF(COUNTIF(Activités!$N$12:$N$611,E15)&gt;0,TRUE,FALSE))</f>
        <v/>
      </c>
      <c r="U15" s="58" t="str">
        <f t="shared" si="9"/>
        <v/>
      </c>
    </row>
    <row r="16" spans="1:21">
      <c r="A16" s="42" t="str">
        <f t="shared" si="3"/>
        <v/>
      </c>
      <c r="B16" s="55"/>
      <c r="C16" s="55"/>
      <c r="D16" s="56"/>
      <c r="E16" s="53"/>
      <c r="F16" s="56"/>
      <c r="G16" s="54"/>
      <c r="H16" s="56"/>
      <c r="I16" s="57"/>
      <c r="J16" s="51" t="str">
        <f t="shared" si="4"/>
        <v>-</v>
      </c>
      <c r="K16" s="26" t="str">
        <f t="shared" si="5"/>
        <v/>
      </c>
      <c r="L16" s="26" t="str">
        <f t="shared" si="6"/>
        <v/>
      </c>
      <c r="M16" s="26" t="str">
        <f t="shared" si="0"/>
        <v/>
      </c>
      <c r="N16" s="26" t="str">
        <f t="shared" si="7"/>
        <v/>
      </c>
      <c r="O16" s="26" t="str">
        <f t="shared" si="1"/>
        <v/>
      </c>
      <c r="P16" s="26" t="str">
        <f t="shared" si="2"/>
        <v/>
      </c>
      <c r="Q16" s="26" t="str">
        <f t="shared" si="8"/>
        <v/>
      </c>
      <c r="R16" s="50" t="str">
        <f>IF(OR(ISBLANK(Livraison!$B$15),N16&lt;&gt;TRUE),"",IF(AND((Livraison!$B$15-YEAR(G16))&gt;=20,(Livraison!$B$15-YEAR(G16))&lt;=67),TRUE,FALSE))</f>
        <v/>
      </c>
      <c r="S16" s="50" t="str">
        <f>IF(OR(Q16&lt;&gt;TRUE,R16&lt;&gt;TRUE),"",IF((Livraison!$B$15-YEAR(G16)-19)&gt;=I16,TRUE,FALSE))</f>
        <v/>
      </c>
      <c r="T16" s="26" t="str">
        <f>IF(ISBLANK(E16),"",IF(COUNTIF(Activités!$N$12:$N$611,E16)&gt;0,TRUE,FALSE))</f>
        <v/>
      </c>
      <c r="U16" s="58" t="str">
        <f t="shared" si="9"/>
        <v/>
      </c>
    </row>
    <row r="17" spans="1:21">
      <c r="A17" s="42" t="str">
        <f t="shared" si="3"/>
        <v/>
      </c>
      <c r="B17" s="55"/>
      <c r="C17" s="55"/>
      <c r="D17" s="56"/>
      <c r="E17" s="53"/>
      <c r="F17" s="56"/>
      <c r="G17" s="54"/>
      <c r="H17" s="56"/>
      <c r="I17" s="57"/>
      <c r="J17" s="51" t="str">
        <f t="shared" si="4"/>
        <v>-</v>
      </c>
      <c r="K17" s="26" t="str">
        <f t="shared" si="5"/>
        <v/>
      </c>
      <c r="L17" s="26" t="str">
        <f t="shared" si="6"/>
        <v/>
      </c>
      <c r="M17" s="26" t="str">
        <f t="shared" si="0"/>
        <v/>
      </c>
      <c r="N17" s="26" t="str">
        <f t="shared" si="7"/>
        <v/>
      </c>
      <c r="O17" s="26" t="str">
        <f t="shared" si="1"/>
        <v/>
      </c>
      <c r="P17" s="26" t="str">
        <f t="shared" si="2"/>
        <v/>
      </c>
      <c r="Q17" s="26" t="str">
        <f t="shared" si="8"/>
        <v/>
      </c>
      <c r="R17" s="50" t="str">
        <f>IF(OR(ISBLANK(Livraison!$B$15),N17&lt;&gt;TRUE),"",IF(AND((Livraison!$B$15-YEAR(G17))&gt;=20,(Livraison!$B$15-YEAR(G17))&lt;=67),TRUE,FALSE))</f>
        <v/>
      </c>
      <c r="S17" s="50" t="str">
        <f>IF(OR(Q17&lt;&gt;TRUE,R17&lt;&gt;TRUE),"",IF((Livraison!$B$15-YEAR(G17)-19)&gt;=I17,TRUE,FALSE))</f>
        <v/>
      </c>
      <c r="T17" s="26" t="str">
        <f>IF(ISBLANK(E17),"",IF(COUNTIF(Activités!$N$12:$N$611,E17)&gt;0,TRUE,FALSE))</f>
        <v/>
      </c>
      <c r="U17" s="58" t="str">
        <f t="shared" si="9"/>
        <v/>
      </c>
    </row>
    <row r="18" spans="1:21">
      <c r="A18" s="42" t="str">
        <f t="shared" si="3"/>
        <v/>
      </c>
      <c r="B18" s="55"/>
      <c r="C18" s="55"/>
      <c r="D18" s="56"/>
      <c r="E18" s="53"/>
      <c r="F18" s="56"/>
      <c r="G18" s="54"/>
      <c r="H18" s="56"/>
      <c r="I18" s="57"/>
      <c r="J18" s="51" t="str">
        <f t="shared" si="4"/>
        <v>-</v>
      </c>
      <c r="K18" s="26" t="str">
        <f t="shared" si="5"/>
        <v/>
      </c>
      <c r="L18" s="26" t="str">
        <f t="shared" si="6"/>
        <v/>
      </c>
      <c r="M18" s="26" t="str">
        <f t="shared" si="0"/>
        <v/>
      </c>
      <c r="N18" s="26" t="str">
        <f t="shared" si="7"/>
        <v/>
      </c>
      <c r="O18" s="26" t="str">
        <f t="shared" si="1"/>
        <v/>
      </c>
      <c r="P18" s="26" t="str">
        <f t="shared" si="2"/>
        <v/>
      </c>
      <c r="Q18" s="26" t="str">
        <f t="shared" si="8"/>
        <v/>
      </c>
      <c r="R18" s="50" t="str">
        <f>IF(OR(ISBLANK(Livraison!$B$15),N18&lt;&gt;TRUE),"",IF(AND((Livraison!$B$15-YEAR(G18))&gt;=20,(Livraison!$B$15-YEAR(G18))&lt;=67),TRUE,FALSE))</f>
        <v/>
      </c>
      <c r="S18" s="50" t="str">
        <f>IF(OR(Q18&lt;&gt;TRUE,R18&lt;&gt;TRUE),"",IF((Livraison!$B$15-YEAR(G18)-19)&gt;=I18,TRUE,FALSE))</f>
        <v/>
      </c>
      <c r="T18" s="26" t="str">
        <f>IF(ISBLANK(E18),"",IF(COUNTIF(Activités!$N$12:$N$611,E18)&gt;0,TRUE,FALSE))</f>
        <v/>
      </c>
      <c r="U18" s="58" t="str">
        <f t="shared" si="9"/>
        <v/>
      </c>
    </row>
    <row r="19" spans="1:21">
      <c r="A19" s="42" t="str">
        <f t="shared" si="3"/>
        <v/>
      </c>
      <c r="B19" s="55"/>
      <c r="C19" s="55"/>
      <c r="D19" s="56"/>
      <c r="E19" s="53"/>
      <c r="F19" s="56"/>
      <c r="G19" s="54"/>
      <c r="H19" s="56"/>
      <c r="I19" s="57"/>
      <c r="J19" s="51" t="str">
        <f t="shared" si="4"/>
        <v>-</v>
      </c>
      <c r="K19" s="26" t="str">
        <f t="shared" si="5"/>
        <v/>
      </c>
      <c r="L19" s="26" t="str">
        <f t="shared" si="6"/>
        <v/>
      </c>
      <c r="M19" s="26" t="str">
        <f t="shared" si="0"/>
        <v/>
      </c>
      <c r="N19" s="26" t="str">
        <f t="shared" si="7"/>
        <v/>
      </c>
      <c r="O19" s="26" t="str">
        <f t="shared" si="1"/>
        <v/>
      </c>
      <c r="P19" s="26" t="str">
        <f t="shared" si="2"/>
        <v/>
      </c>
      <c r="Q19" s="26" t="str">
        <f t="shared" si="8"/>
        <v/>
      </c>
      <c r="R19" s="50" t="str">
        <f>IF(OR(ISBLANK(Livraison!$B$15),N19&lt;&gt;TRUE),"",IF(AND((Livraison!$B$15-YEAR(G19))&gt;=20,(Livraison!$B$15-YEAR(G19))&lt;=67),TRUE,FALSE))</f>
        <v/>
      </c>
      <c r="S19" s="50" t="str">
        <f>IF(OR(Q19&lt;&gt;TRUE,R19&lt;&gt;TRUE),"",IF((Livraison!$B$15-YEAR(G19)-19)&gt;=I19,TRUE,FALSE))</f>
        <v/>
      </c>
      <c r="T19" s="26" t="str">
        <f>IF(ISBLANK(E19),"",IF(COUNTIF(Activités!$N$12:$N$611,E19)&gt;0,TRUE,FALSE))</f>
        <v/>
      </c>
      <c r="U19" s="58" t="str">
        <f t="shared" si="9"/>
        <v/>
      </c>
    </row>
    <row r="20" spans="1:21">
      <c r="A20" s="42" t="str">
        <f t="shared" si="3"/>
        <v/>
      </c>
      <c r="B20" s="55"/>
      <c r="C20" s="55"/>
      <c r="D20" s="56"/>
      <c r="E20" s="53"/>
      <c r="F20" s="56"/>
      <c r="G20" s="54"/>
      <c r="H20" s="56"/>
      <c r="I20" s="57"/>
      <c r="J20" s="51" t="str">
        <f t="shared" si="4"/>
        <v>-</v>
      </c>
      <c r="K20" s="26" t="str">
        <f t="shared" si="5"/>
        <v/>
      </c>
      <c r="L20" s="26" t="str">
        <f t="shared" si="6"/>
        <v/>
      </c>
      <c r="M20" s="26" t="str">
        <f t="shared" si="0"/>
        <v/>
      </c>
      <c r="N20" s="26" t="str">
        <f t="shared" si="7"/>
        <v/>
      </c>
      <c r="O20" s="26" t="str">
        <f t="shared" si="1"/>
        <v/>
      </c>
      <c r="P20" s="26" t="str">
        <f t="shared" si="2"/>
        <v/>
      </c>
      <c r="Q20" s="26" t="str">
        <f t="shared" si="8"/>
        <v/>
      </c>
      <c r="R20" s="50" t="str">
        <f>IF(OR(ISBLANK(Livraison!$B$15),N20&lt;&gt;TRUE),"",IF(AND((Livraison!$B$15-YEAR(G20))&gt;=20,(Livraison!$B$15-YEAR(G20))&lt;=67),TRUE,FALSE))</f>
        <v/>
      </c>
      <c r="S20" s="50" t="str">
        <f>IF(OR(Q20&lt;&gt;TRUE,R20&lt;&gt;TRUE),"",IF((Livraison!$B$15-YEAR(G20)-19)&gt;=I20,TRUE,FALSE))</f>
        <v/>
      </c>
      <c r="T20" s="26" t="str">
        <f>IF(ISBLANK(E20),"",IF(COUNTIF(Activités!$N$12:$N$611,E20)&gt;0,TRUE,FALSE))</f>
        <v/>
      </c>
      <c r="U20" s="58" t="str">
        <f t="shared" si="9"/>
        <v/>
      </c>
    </row>
    <row r="21" spans="1:21">
      <c r="A21" s="42" t="str">
        <f t="shared" si="3"/>
        <v/>
      </c>
      <c r="B21" s="55"/>
      <c r="C21" s="55"/>
      <c r="D21" s="56"/>
      <c r="E21" s="53"/>
      <c r="F21" s="56"/>
      <c r="G21" s="54"/>
      <c r="H21" s="56"/>
      <c r="I21" s="57"/>
      <c r="J21" s="51" t="str">
        <f t="shared" si="4"/>
        <v>-</v>
      </c>
      <c r="K21" s="26" t="str">
        <f t="shared" si="5"/>
        <v/>
      </c>
      <c r="L21" s="26" t="str">
        <f t="shared" si="6"/>
        <v/>
      </c>
      <c r="M21" s="26" t="str">
        <f t="shared" si="0"/>
        <v/>
      </c>
      <c r="N21" s="26" t="str">
        <f t="shared" si="7"/>
        <v/>
      </c>
      <c r="O21" s="26" t="str">
        <f t="shared" si="1"/>
        <v/>
      </c>
      <c r="P21" s="26" t="str">
        <f t="shared" si="2"/>
        <v/>
      </c>
      <c r="Q21" s="26" t="str">
        <f t="shared" si="8"/>
        <v/>
      </c>
      <c r="R21" s="50" t="str">
        <f>IF(OR(ISBLANK(Livraison!$B$15),N21&lt;&gt;TRUE),"",IF(AND((Livraison!$B$15-YEAR(G21))&gt;=20,(Livraison!$B$15-YEAR(G21))&lt;=67),TRUE,FALSE))</f>
        <v/>
      </c>
      <c r="S21" s="50" t="str">
        <f>IF(OR(Q21&lt;&gt;TRUE,R21&lt;&gt;TRUE),"",IF((Livraison!$B$15-YEAR(G21)-19)&gt;=I21,TRUE,FALSE))</f>
        <v/>
      </c>
      <c r="T21" s="26" t="str">
        <f>IF(ISBLANK(E21),"",IF(COUNTIF(Activités!$N$12:$N$611,E21)&gt;0,TRUE,FALSE))</f>
        <v/>
      </c>
      <c r="U21" s="58" t="str">
        <f t="shared" si="9"/>
        <v/>
      </c>
    </row>
    <row r="22" spans="1:21">
      <c r="A22" s="42" t="str">
        <f t="shared" si="3"/>
        <v/>
      </c>
      <c r="B22" s="55"/>
      <c r="C22" s="55"/>
      <c r="D22" s="56"/>
      <c r="E22" s="53"/>
      <c r="F22" s="56"/>
      <c r="G22" s="54"/>
      <c r="H22" s="56"/>
      <c r="I22" s="57"/>
      <c r="J22" s="51" t="str">
        <f t="shared" si="4"/>
        <v>-</v>
      </c>
      <c r="K22" s="26" t="str">
        <f t="shared" si="5"/>
        <v/>
      </c>
      <c r="L22" s="26" t="str">
        <f t="shared" si="6"/>
        <v/>
      </c>
      <c r="M22" s="26" t="str">
        <f t="shared" si="0"/>
        <v/>
      </c>
      <c r="N22" s="26" t="str">
        <f t="shared" si="7"/>
        <v/>
      </c>
      <c r="O22" s="26" t="str">
        <f t="shared" si="1"/>
        <v/>
      </c>
      <c r="P22" s="26" t="str">
        <f t="shared" si="2"/>
        <v/>
      </c>
      <c r="Q22" s="26" t="str">
        <f t="shared" si="8"/>
        <v/>
      </c>
      <c r="R22" s="50" t="str">
        <f>IF(OR(ISBLANK(Livraison!$B$15),N22&lt;&gt;TRUE),"",IF(AND((Livraison!$B$15-YEAR(G22))&gt;=20,(Livraison!$B$15-YEAR(G22))&lt;=67),TRUE,FALSE))</f>
        <v/>
      </c>
      <c r="S22" s="50" t="str">
        <f>IF(OR(Q22&lt;&gt;TRUE,R22&lt;&gt;TRUE),"",IF((Livraison!$B$15-YEAR(G22)-19)&gt;=I22,TRUE,FALSE))</f>
        <v/>
      </c>
      <c r="T22" s="26" t="str">
        <f>IF(ISBLANK(E22),"",IF(COUNTIF(Activités!$N$12:$N$611,E22)&gt;0,TRUE,FALSE))</f>
        <v/>
      </c>
      <c r="U22" s="58" t="str">
        <f t="shared" si="9"/>
        <v/>
      </c>
    </row>
    <row r="23" spans="1:21">
      <c r="A23" s="42" t="str">
        <f t="shared" si="3"/>
        <v/>
      </c>
      <c r="B23" s="55"/>
      <c r="C23" s="55"/>
      <c r="D23" s="56"/>
      <c r="E23" s="53"/>
      <c r="F23" s="56"/>
      <c r="G23" s="54"/>
      <c r="H23" s="56"/>
      <c r="I23" s="57"/>
      <c r="J23" s="51" t="str">
        <f t="shared" si="4"/>
        <v>-</v>
      </c>
      <c r="K23" s="26" t="str">
        <f t="shared" si="5"/>
        <v/>
      </c>
      <c r="L23" s="26" t="str">
        <f t="shared" si="6"/>
        <v/>
      </c>
      <c r="M23" s="26" t="str">
        <f t="shared" si="0"/>
        <v/>
      </c>
      <c r="N23" s="26" t="str">
        <f t="shared" si="7"/>
        <v/>
      </c>
      <c r="O23" s="26" t="str">
        <f t="shared" si="1"/>
        <v/>
      </c>
      <c r="P23" s="26" t="str">
        <f t="shared" si="2"/>
        <v/>
      </c>
      <c r="Q23" s="26" t="str">
        <f t="shared" si="8"/>
        <v/>
      </c>
      <c r="R23" s="50" t="str">
        <f>IF(OR(ISBLANK(Livraison!$B$15),N23&lt;&gt;TRUE),"",IF(AND((Livraison!$B$15-YEAR(G23))&gt;=20,(Livraison!$B$15-YEAR(G23))&lt;=67),TRUE,FALSE))</f>
        <v/>
      </c>
      <c r="S23" s="50" t="str">
        <f>IF(OR(Q23&lt;&gt;TRUE,R23&lt;&gt;TRUE),"",IF((Livraison!$B$15-YEAR(G23)-19)&gt;=I23,TRUE,FALSE))</f>
        <v/>
      </c>
      <c r="T23" s="26" t="str">
        <f>IF(ISBLANK(E23),"",IF(COUNTIF(Activités!$N$12:$N$611,E23)&gt;0,TRUE,FALSE))</f>
        <v/>
      </c>
      <c r="U23" s="58" t="str">
        <f t="shared" si="9"/>
        <v/>
      </c>
    </row>
    <row r="24" spans="1:21">
      <c r="A24" s="42" t="str">
        <f t="shared" si="3"/>
        <v/>
      </c>
      <c r="B24" s="55"/>
      <c r="C24" s="55"/>
      <c r="D24" s="56"/>
      <c r="E24" s="53"/>
      <c r="F24" s="56"/>
      <c r="G24" s="54"/>
      <c r="H24" s="56"/>
      <c r="I24" s="57"/>
      <c r="J24" s="51" t="str">
        <f t="shared" si="4"/>
        <v>-</v>
      </c>
      <c r="K24" s="26" t="str">
        <f t="shared" si="5"/>
        <v/>
      </c>
      <c r="L24" s="26" t="str">
        <f t="shared" si="6"/>
        <v/>
      </c>
      <c r="M24" s="26" t="str">
        <f t="shared" si="0"/>
        <v/>
      </c>
      <c r="N24" s="26" t="str">
        <f t="shared" si="7"/>
        <v/>
      </c>
      <c r="O24" s="26" t="str">
        <f t="shared" si="1"/>
        <v/>
      </c>
      <c r="P24" s="26" t="str">
        <f t="shared" si="2"/>
        <v/>
      </c>
      <c r="Q24" s="26" t="str">
        <f t="shared" si="8"/>
        <v/>
      </c>
      <c r="R24" s="50" t="str">
        <f>IF(OR(ISBLANK(Livraison!$B$15),N24&lt;&gt;TRUE),"",IF(AND((Livraison!$B$15-YEAR(G24))&gt;=20,(Livraison!$B$15-YEAR(G24))&lt;=67),TRUE,FALSE))</f>
        <v/>
      </c>
      <c r="S24" s="50" t="str">
        <f>IF(OR(Q24&lt;&gt;TRUE,R24&lt;&gt;TRUE),"",IF((Livraison!$B$15-YEAR(G24)-19)&gt;=I24,TRUE,FALSE))</f>
        <v/>
      </c>
      <c r="T24" s="26" t="str">
        <f>IF(ISBLANK(E24),"",IF(COUNTIF(Activités!$N$12:$N$611,E24)&gt;0,TRUE,FALSE))</f>
        <v/>
      </c>
      <c r="U24" s="58" t="str">
        <f t="shared" si="9"/>
        <v/>
      </c>
    </row>
    <row r="25" spans="1:21">
      <c r="A25" s="42" t="str">
        <f t="shared" si="3"/>
        <v/>
      </c>
      <c r="B25" s="55"/>
      <c r="C25" s="55"/>
      <c r="D25" s="56"/>
      <c r="E25" s="53"/>
      <c r="F25" s="56"/>
      <c r="G25" s="54"/>
      <c r="H25" s="56"/>
      <c r="I25" s="57"/>
      <c r="J25" s="51" t="str">
        <f t="shared" si="4"/>
        <v>-</v>
      </c>
      <c r="K25" s="26" t="str">
        <f t="shared" si="5"/>
        <v/>
      </c>
      <c r="L25" s="26" t="str">
        <f t="shared" si="6"/>
        <v/>
      </c>
      <c r="M25" s="26" t="str">
        <f t="shared" si="0"/>
        <v/>
      </c>
      <c r="N25" s="26" t="str">
        <f t="shared" si="7"/>
        <v/>
      </c>
      <c r="O25" s="26" t="str">
        <f t="shared" si="1"/>
        <v/>
      </c>
      <c r="P25" s="26" t="str">
        <f t="shared" si="2"/>
        <v/>
      </c>
      <c r="Q25" s="26" t="str">
        <f t="shared" si="8"/>
        <v/>
      </c>
      <c r="R25" s="50" t="str">
        <f>IF(OR(ISBLANK(Livraison!$B$15),N25&lt;&gt;TRUE),"",IF(AND((Livraison!$B$15-YEAR(G25))&gt;=20,(Livraison!$B$15-YEAR(G25))&lt;=67),TRUE,FALSE))</f>
        <v/>
      </c>
      <c r="S25" s="50" t="str">
        <f>IF(OR(Q25&lt;&gt;TRUE,R25&lt;&gt;TRUE),"",IF((Livraison!$B$15-YEAR(G25)-19)&gt;=I25,TRUE,FALSE))</f>
        <v/>
      </c>
      <c r="T25" s="26" t="str">
        <f>IF(ISBLANK(E25),"",IF(COUNTIF(Activités!$N$12:$N$611,E25)&gt;0,TRUE,FALSE))</f>
        <v/>
      </c>
      <c r="U25" s="58" t="str">
        <f t="shared" si="9"/>
        <v/>
      </c>
    </row>
    <row r="26" spans="1:21">
      <c r="A26" s="42" t="str">
        <f t="shared" si="3"/>
        <v/>
      </c>
      <c r="B26" s="55"/>
      <c r="C26" s="55"/>
      <c r="D26" s="56"/>
      <c r="E26" s="53"/>
      <c r="F26" s="56"/>
      <c r="G26" s="54"/>
      <c r="H26" s="56"/>
      <c r="I26" s="57"/>
      <c r="J26" s="51" t="str">
        <f t="shared" si="4"/>
        <v>-</v>
      </c>
      <c r="K26" s="26" t="str">
        <f t="shared" si="5"/>
        <v/>
      </c>
      <c r="L26" s="26" t="str">
        <f t="shared" si="6"/>
        <v/>
      </c>
      <c r="M26" s="26" t="str">
        <f t="shared" si="0"/>
        <v/>
      </c>
      <c r="N26" s="26" t="str">
        <f t="shared" si="7"/>
        <v/>
      </c>
      <c r="O26" s="26" t="str">
        <f t="shared" si="1"/>
        <v/>
      </c>
      <c r="P26" s="26" t="str">
        <f t="shared" si="2"/>
        <v/>
      </c>
      <c r="Q26" s="26" t="str">
        <f t="shared" si="8"/>
        <v/>
      </c>
      <c r="R26" s="50" t="str">
        <f>IF(OR(ISBLANK(Livraison!$B$15),N26&lt;&gt;TRUE),"",IF(AND((Livraison!$B$15-YEAR(G26))&gt;=20,(Livraison!$B$15-YEAR(G26))&lt;=67),TRUE,FALSE))</f>
        <v/>
      </c>
      <c r="S26" s="50" t="str">
        <f>IF(OR(Q26&lt;&gt;TRUE,R26&lt;&gt;TRUE),"",IF((Livraison!$B$15-YEAR(G26)-19)&gt;=I26,TRUE,FALSE))</f>
        <v/>
      </c>
      <c r="T26" s="26" t="str">
        <f>IF(ISBLANK(E26),"",IF(COUNTIF(Activités!$N$12:$N$611,E26)&gt;0,TRUE,FALSE))</f>
        <v/>
      </c>
      <c r="U26" s="58" t="str">
        <f t="shared" si="9"/>
        <v/>
      </c>
    </row>
    <row r="27" spans="1:21">
      <c r="A27" s="42" t="str">
        <f t="shared" si="3"/>
        <v/>
      </c>
      <c r="B27" s="55"/>
      <c r="C27" s="55"/>
      <c r="D27" s="56"/>
      <c r="E27" s="53"/>
      <c r="F27" s="56"/>
      <c r="G27" s="54"/>
      <c r="H27" s="56"/>
      <c r="I27" s="57"/>
      <c r="J27" s="51" t="str">
        <f t="shared" si="4"/>
        <v>-</v>
      </c>
      <c r="K27" s="26" t="str">
        <f t="shared" si="5"/>
        <v/>
      </c>
      <c r="L27" s="26" t="str">
        <f t="shared" si="6"/>
        <v/>
      </c>
      <c r="M27" s="26" t="str">
        <f t="shared" si="0"/>
        <v/>
      </c>
      <c r="N27" s="26" t="str">
        <f t="shared" si="7"/>
        <v/>
      </c>
      <c r="O27" s="26" t="str">
        <f t="shared" si="1"/>
        <v/>
      </c>
      <c r="P27" s="26" t="str">
        <f t="shared" si="2"/>
        <v/>
      </c>
      <c r="Q27" s="26" t="str">
        <f t="shared" si="8"/>
        <v/>
      </c>
      <c r="R27" s="50" t="str">
        <f>IF(OR(ISBLANK(Livraison!$B$15),N27&lt;&gt;TRUE),"",IF(AND((Livraison!$B$15-YEAR(G27))&gt;=20,(Livraison!$B$15-YEAR(G27))&lt;=67),TRUE,FALSE))</f>
        <v/>
      </c>
      <c r="S27" s="50" t="str">
        <f>IF(OR(Q27&lt;&gt;TRUE,R27&lt;&gt;TRUE),"",IF((Livraison!$B$15-YEAR(G27)-19)&gt;=I27,TRUE,FALSE))</f>
        <v/>
      </c>
      <c r="T27" s="26" t="str">
        <f>IF(ISBLANK(E27),"",IF(COUNTIF(Activités!$N$12:$N$611,E27)&gt;0,TRUE,FALSE))</f>
        <v/>
      </c>
      <c r="U27" s="58" t="str">
        <f t="shared" si="9"/>
        <v/>
      </c>
    </row>
    <row r="28" spans="1:21">
      <c r="A28" s="42" t="str">
        <f t="shared" si="3"/>
        <v/>
      </c>
      <c r="B28" s="55"/>
      <c r="C28" s="55"/>
      <c r="D28" s="56"/>
      <c r="E28" s="53"/>
      <c r="F28" s="56"/>
      <c r="G28" s="54"/>
      <c r="H28" s="56"/>
      <c r="I28" s="57"/>
      <c r="J28" s="51" t="str">
        <f t="shared" si="4"/>
        <v>-</v>
      </c>
      <c r="K28" s="26" t="str">
        <f t="shared" si="5"/>
        <v/>
      </c>
      <c r="L28" s="26" t="str">
        <f t="shared" si="6"/>
        <v/>
      </c>
      <c r="M28" s="26" t="str">
        <f t="shared" si="0"/>
        <v/>
      </c>
      <c r="N28" s="26" t="str">
        <f t="shared" si="7"/>
        <v/>
      </c>
      <c r="O28" s="26" t="str">
        <f t="shared" si="1"/>
        <v/>
      </c>
      <c r="P28" s="26" t="str">
        <f t="shared" si="2"/>
        <v/>
      </c>
      <c r="Q28" s="26" t="str">
        <f t="shared" si="8"/>
        <v/>
      </c>
      <c r="R28" s="50" t="str">
        <f>IF(OR(ISBLANK(Livraison!$B$15),N28&lt;&gt;TRUE),"",IF(AND((Livraison!$B$15-YEAR(G28))&gt;=20,(Livraison!$B$15-YEAR(G28))&lt;=67),TRUE,FALSE))</f>
        <v/>
      </c>
      <c r="S28" s="50" t="str">
        <f>IF(OR(Q28&lt;&gt;TRUE,R28&lt;&gt;TRUE),"",IF((Livraison!$B$15-YEAR(G28)-19)&gt;=I28,TRUE,FALSE))</f>
        <v/>
      </c>
      <c r="T28" s="26" t="str">
        <f>IF(ISBLANK(E28),"",IF(COUNTIF(Activités!$N$12:$N$611,E28)&gt;0,TRUE,FALSE))</f>
        <v/>
      </c>
      <c r="U28" s="58" t="str">
        <f t="shared" si="9"/>
        <v/>
      </c>
    </row>
    <row r="29" spans="1:21">
      <c r="A29" s="42" t="str">
        <f t="shared" si="3"/>
        <v/>
      </c>
      <c r="B29" s="55"/>
      <c r="C29" s="55"/>
      <c r="D29" s="56"/>
      <c r="E29" s="53"/>
      <c r="F29" s="56"/>
      <c r="G29" s="54"/>
      <c r="H29" s="56"/>
      <c r="I29" s="57"/>
      <c r="J29" s="51" t="str">
        <f t="shared" si="4"/>
        <v>-</v>
      </c>
      <c r="K29" s="26" t="str">
        <f t="shared" si="5"/>
        <v/>
      </c>
      <c r="L29" s="26" t="str">
        <f t="shared" si="6"/>
        <v/>
      </c>
      <c r="M29" s="26" t="str">
        <f t="shared" si="0"/>
        <v/>
      </c>
      <c r="N29" s="26" t="str">
        <f t="shared" si="7"/>
        <v/>
      </c>
      <c r="O29" s="26" t="str">
        <f t="shared" si="1"/>
        <v/>
      </c>
      <c r="P29" s="26" t="str">
        <f t="shared" si="2"/>
        <v/>
      </c>
      <c r="Q29" s="26" t="str">
        <f t="shared" si="8"/>
        <v/>
      </c>
      <c r="R29" s="50" t="str">
        <f>IF(OR(ISBLANK(Livraison!$B$15),N29&lt;&gt;TRUE),"",IF(AND((Livraison!$B$15-YEAR(G29))&gt;=20,(Livraison!$B$15-YEAR(G29))&lt;=67),TRUE,FALSE))</f>
        <v/>
      </c>
      <c r="S29" s="50" t="str">
        <f>IF(OR(Q29&lt;&gt;TRUE,R29&lt;&gt;TRUE),"",IF((Livraison!$B$15-YEAR(G29)-19)&gt;=I29,TRUE,FALSE))</f>
        <v/>
      </c>
      <c r="T29" s="26" t="str">
        <f>IF(ISBLANK(E29),"",IF(COUNTIF(Activités!$N$12:$N$611,E29)&gt;0,TRUE,FALSE))</f>
        <v/>
      </c>
      <c r="U29" s="58" t="str">
        <f t="shared" si="9"/>
        <v/>
      </c>
    </row>
    <row r="30" spans="1:21">
      <c r="A30" s="42" t="str">
        <f t="shared" si="3"/>
        <v/>
      </c>
      <c r="B30" s="55"/>
      <c r="C30" s="55"/>
      <c r="D30" s="56"/>
      <c r="E30" s="53"/>
      <c r="F30" s="56"/>
      <c r="G30" s="54"/>
      <c r="H30" s="56"/>
      <c r="I30" s="57"/>
      <c r="J30" s="51" t="str">
        <f t="shared" si="4"/>
        <v>-</v>
      </c>
      <c r="K30" s="26" t="str">
        <f t="shared" si="5"/>
        <v/>
      </c>
      <c r="L30" s="26" t="str">
        <f t="shared" si="6"/>
        <v/>
      </c>
      <c r="M30" s="26" t="str">
        <f t="shared" si="0"/>
        <v/>
      </c>
      <c r="N30" s="26" t="str">
        <f t="shared" si="7"/>
        <v/>
      </c>
      <c r="O30" s="26" t="str">
        <f t="shared" si="1"/>
        <v/>
      </c>
      <c r="P30" s="26" t="str">
        <f t="shared" si="2"/>
        <v/>
      </c>
      <c r="Q30" s="26" t="str">
        <f t="shared" si="8"/>
        <v/>
      </c>
      <c r="R30" s="50" t="str">
        <f>IF(OR(ISBLANK(Livraison!$B$15),N30&lt;&gt;TRUE),"",IF(AND((Livraison!$B$15-YEAR(G30))&gt;=20,(Livraison!$B$15-YEAR(G30))&lt;=67),TRUE,FALSE))</f>
        <v/>
      </c>
      <c r="S30" s="50" t="str">
        <f>IF(OR(Q30&lt;&gt;TRUE,R30&lt;&gt;TRUE),"",IF((Livraison!$B$15-YEAR(G30)-19)&gt;=I30,TRUE,FALSE))</f>
        <v/>
      </c>
      <c r="T30" s="26" t="str">
        <f>IF(ISBLANK(E30),"",IF(COUNTIF(Activités!$N$12:$N$611,E30)&gt;0,TRUE,FALSE))</f>
        <v/>
      </c>
      <c r="U30" s="58" t="str">
        <f t="shared" si="9"/>
        <v/>
      </c>
    </row>
    <row r="31" spans="1:21">
      <c r="A31" s="42" t="str">
        <f t="shared" si="3"/>
        <v/>
      </c>
      <c r="B31" s="55"/>
      <c r="C31" s="55"/>
      <c r="D31" s="56"/>
      <c r="E31" s="53"/>
      <c r="F31" s="56"/>
      <c r="G31" s="54"/>
      <c r="H31" s="56"/>
      <c r="I31" s="57"/>
      <c r="J31" s="51" t="str">
        <f t="shared" si="4"/>
        <v>-</v>
      </c>
      <c r="K31" s="26" t="str">
        <f t="shared" si="5"/>
        <v/>
      </c>
      <c r="L31" s="26" t="str">
        <f t="shared" si="6"/>
        <v/>
      </c>
      <c r="M31" s="26" t="str">
        <f t="shared" si="0"/>
        <v/>
      </c>
      <c r="N31" s="26" t="str">
        <f t="shared" si="7"/>
        <v/>
      </c>
      <c r="O31" s="26" t="str">
        <f t="shared" si="1"/>
        <v/>
      </c>
      <c r="P31" s="26" t="str">
        <f t="shared" si="2"/>
        <v/>
      </c>
      <c r="Q31" s="26" t="str">
        <f t="shared" si="8"/>
        <v/>
      </c>
      <c r="R31" s="50" t="str">
        <f>IF(OR(ISBLANK(Livraison!$B$15),N31&lt;&gt;TRUE),"",IF(AND((Livraison!$B$15-YEAR(G31))&gt;=20,(Livraison!$B$15-YEAR(G31))&lt;=67),TRUE,FALSE))</f>
        <v/>
      </c>
      <c r="S31" s="50" t="str">
        <f>IF(OR(Q31&lt;&gt;TRUE,R31&lt;&gt;TRUE),"",IF((Livraison!$B$15-YEAR(G31)-19)&gt;=I31,TRUE,FALSE))</f>
        <v/>
      </c>
      <c r="T31" s="26" t="str">
        <f>IF(ISBLANK(E31),"",IF(COUNTIF(Activités!$N$12:$N$611,E31)&gt;0,TRUE,FALSE))</f>
        <v/>
      </c>
      <c r="U31" s="58" t="str">
        <f t="shared" si="9"/>
        <v/>
      </c>
    </row>
    <row r="32" spans="1:21">
      <c r="A32" s="42" t="str">
        <f t="shared" si="3"/>
        <v/>
      </c>
      <c r="B32" s="55"/>
      <c r="C32" s="55"/>
      <c r="D32" s="56"/>
      <c r="E32" s="53"/>
      <c r="F32" s="56"/>
      <c r="G32" s="54"/>
      <c r="H32" s="56"/>
      <c r="I32" s="57"/>
      <c r="J32" s="51" t="str">
        <f t="shared" si="4"/>
        <v>-</v>
      </c>
      <c r="K32" s="26" t="str">
        <f t="shared" si="5"/>
        <v/>
      </c>
      <c r="L32" s="26" t="str">
        <f t="shared" si="6"/>
        <v/>
      </c>
      <c r="M32" s="26" t="str">
        <f t="shared" si="0"/>
        <v/>
      </c>
      <c r="N32" s="26" t="str">
        <f t="shared" si="7"/>
        <v/>
      </c>
      <c r="O32" s="26" t="str">
        <f t="shared" si="1"/>
        <v/>
      </c>
      <c r="P32" s="26" t="str">
        <f t="shared" si="2"/>
        <v/>
      </c>
      <c r="Q32" s="26" t="str">
        <f t="shared" si="8"/>
        <v/>
      </c>
      <c r="R32" s="50" t="str">
        <f>IF(OR(ISBLANK(Livraison!$B$15),N32&lt;&gt;TRUE),"",IF(AND((Livraison!$B$15-YEAR(G32))&gt;=20,(Livraison!$B$15-YEAR(G32))&lt;=67),TRUE,FALSE))</f>
        <v/>
      </c>
      <c r="S32" s="50" t="str">
        <f>IF(OR(Q32&lt;&gt;TRUE,R32&lt;&gt;TRUE),"",IF((Livraison!$B$15-YEAR(G32)-19)&gt;=I32,TRUE,FALSE))</f>
        <v/>
      </c>
      <c r="T32" s="26" t="str">
        <f>IF(ISBLANK(E32),"",IF(COUNTIF(Activités!$N$12:$N$611,E32)&gt;0,TRUE,FALSE))</f>
        <v/>
      </c>
      <c r="U32" s="58" t="str">
        <f t="shared" si="9"/>
        <v/>
      </c>
    </row>
    <row r="33" spans="1:21">
      <c r="A33" s="42" t="str">
        <f t="shared" si="3"/>
        <v/>
      </c>
      <c r="B33" s="55"/>
      <c r="C33" s="55"/>
      <c r="D33" s="56"/>
      <c r="E33" s="53"/>
      <c r="F33" s="56"/>
      <c r="G33" s="54"/>
      <c r="H33" s="56"/>
      <c r="I33" s="57"/>
      <c r="J33" s="51" t="str">
        <f t="shared" si="4"/>
        <v>-</v>
      </c>
      <c r="K33" s="26" t="str">
        <f t="shared" si="5"/>
        <v/>
      </c>
      <c r="L33" s="26" t="str">
        <f t="shared" si="6"/>
        <v/>
      </c>
      <c r="M33" s="26" t="str">
        <f t="shared" si="0"/>
        <v/>
      </c>
      <c r="N33" s="26" t="str">
        <f t="shared" si="7"/>
        <v/>
      </c>
      <c r="O33" s="26" t="str">
        <f t="shared" si="1"/>
        <v/>
      </c>
      <c r="P33" s="26" t="str">
        <f t="shared" si="2"/>
        <v/>
      </c>
      <c r="Q33" s="26" t="str">
        <f t="shared" si="8"/>
        <v/>
      </c>
      <c r="R33" s="50" t="str">
        <f>IF(OR(ISBLANK(Livraison!$B$15),N33&lt;&gt;TRUE),"",IF(AND((Livraison!$B$15-YEAR(G33))&gt;=20,(Livraison!$B$15-YEAR(G33))&lt;=67),TRUE,FALSE))</f>
        <v/>
      </c>
      <c r="S33" s="50" t="str">
        <f>IF(OR(Q33&lt;&gt;TRUE,R33&lt;&gt;TRUE),"",IF((Livraison!$B$15-YEAR(G33)-19)&gt;=I33,TRUE,FALSE))</f>
        <v/>
      </c>
      <c r="T33" s="26" t="str">
        <f>IF(ISBLANK(E33),"",IF(COUNTIF(Activités!$N$12:$N$611,E33)&gt;0,TRUE,FALSE))</f>
        <v/>
      </c>
      <c r="U33" s="58" t="str">
        <f t="shared" si="9"/>
        <v/>
      </c>
    </row>
    <row r="34" spans="1:21">
      <c r="A34" s="42" t="str">
        <f t="shared" si="3"/>
        <v/>
      </c>
      <c r="B34" s="55"/>
      <c r="C34" s="55"/>
      <c r="D34" s="56"/>
      <c r="E34" s="53"/>
      <c r="F34" s="56"/>
      <c r="G34" s="54"/>
      <c r="H34" s="56"/>
      <c r="I34" s="57"/>
      <c r="J34" s="51" t="str">
        <f t="shared" si="4"/>
        <v>-</v>
      </c>
      <c r="K34" s="26" t="str">
        <f t="shared" si="5"/>
        <v/>
      </c>
      <c r="L34" s="26" t="str">
        <f t="shared" si="6"/>
        <v/>
      </c>
      <c r="M34" s="26" t="str">
        <f t="shared" si="0"/>
        <v/>
      </c>
      <c r="N34" s="26" t="str">
        <f t="shared" si="7"/>
        <v/>
      </c>
      <c r="O34" s="26" t="str">
        <f t="shared" si="1"/>
        <v/>
      </c>
      <c r="P34" s="26" t="str">
        <f t="shared" si="2"/>
        <v/>
      </c>
      <c r="Q34" s="26" t="str">
        <f t="shared" si="8"/>
        <v/>
      </c>
      <c r="R34" s="50" t="str">
        <f>IF(OR(ISBLANK(Livraison!$B$15),N34&lt;&gt;TRUE),"",IF(AND((Livraison!$B$15-YEAR(G34))&gt;=20,(Livraison!$B$15-YEAR(G34))&lt;=67),TRUE,FALSE))</f>
        <v/>
      </c>
      <c r="S34" s="50" t="str">
        <f>IF(OR(Q34&lt;&gt;TRUE,R34&lt;&gt;TRUE),"",IF((Livraison!$B$15-YEAR(G34)-19)&gt;=I34,TRUE,FALSE))</f>
        <v/>
      </c>
      <c r="T34" s="26" t="str">
        <f>IF(ISBLANK(E34),"",IF(COUNTIF(Activités!$N$12:$N$611,E34)&gt;0,TRUE,FALSE))</f>
        <v/>
      </c>
      <c r="U34" s="58" t="str">
        <f t="shared" si="9"/>
        <v/>
      </c>
    </row>
    <row r="35" spans="1:21">
      <c r="A35" s="42" t="str">
        <f t="shared" si="3"/>
        <v/>
      </c>
      <c r="B35" s="55"/>
      <c r="C35" s="55"/>
      <c r="D35" s="56"/>
      <c r="E35" s="53"/>
      <c r="F35" s="56"/>
      <c r="G35" s="54"/>
      <c r="H35" s="56"/>
      <c r="I35" s="57"/>
      <c r="J35" s="51" t="str">
        <f t="shared" si="4"/>
        <v>-</v>
      </c>
      <c r="K35" s="26" t="str">
        <f t="shared" si="5"/>
        <v/>
      </c>
      <c r="L35" s="26" t="str">
        <f t="shared" si="6"/>
        <v/>
      </c>
      <c r="M35" s="26" t="str">
        <f t="shared" si="0"/>
        <v/>
      </c>
      <c r="N35" s="26" t="str">
        <f t="shared" si="7"/>
        <v/>
      </c>
      <c r="O35" s="26" t="str">
        <f t="shared" si="1"/>
        <v/>
      </c>
      <c r="P35" s="26" t="str">
        <f t="shared" si="2"/>
        <v/>
      </c>
      <c r="Q35" s="26" t="str">
        <f t="shared" si="8"/>
        <v/>
      </c>
      <c r="R35" s="50" t="str">
        <f>IF(OR(ISBLANK(Livraison!$B$15),N35&lt;&gt;TRUE),"",IF(AND((Livraison!$B$15-YEAR(G35))&gt;=20,(Livraison!$B$15-YEAR(G35))&lt;=67),TRUE,FALSE))</f>
        <v/>
      </c>
      <c r="S35" s="50" t="str">
        <f>IF(OR(Q35&lt;&gt;TRUE,R35&lt;&gt;TRUE),"",IF((Livraison!$B$15-YEAR(G35)-19)&gt;=I35,TRUE,FALSE))</f>
        <v/>
      </c>
      <c r="T35" s="26" t="str">
        <f>IF(ISBLANK(E35),"",IF(COUNTIF(Activités!$N$12:$N$611,E35)&gt;0,TRUE,FALSE))</f>
        <v/>
      </c>
      <c r="U35" s="58" t="str">
        <f t="shared" si="9"/>
        <v/>
      </c>
    </row>
    <row r="36" spans="1:21">
      <c r="A36" s="42" t="str">
        <f t="shared" si="3"/>
        <v/>
      </c>
      <c r="B36" s="55"/>
      <c r="C36" s="55"/>
      <c r="D36" s="56"/>
      <c r="E36" s="53"/>
      <c r="F36" s="56"/>
      <c r="G36" s="54"/>
      <c r="H36" s="56"/>
      <c r="I36" s="57"/>
      <c r="J36" s="51" t="str">
        <f t="shared" si="4"/>
        <v>-</v>
      </c>
      <c r="K36" s="26" t="str">
        <f t="shared" si="5"/>
        <v/>
      </c>
      <c r="L36" s="26" t="str">
        <f t="shared" si="6"/>
        <v/>
      </c>
      <c r="M36" s="26" t="str">
        <f t="shared" si="0"/>
        <v/>
      </c>
      <c r="N36" s="26" t="str">
        <f t="shared" si="7"/>
        <v/>
      </c>
      <c r="O36" s="26" t="str">
        <f t="shared" si="1"/>
        <v/>
      </c>
      <c r="P36" s="26" t="str">
        <f t="shared" si="2"/>
        <v/>
      </c>
      <c r="Q36" s="26" t="str">
        <f t="shared" si="8"/>
        <v/>
      </c>
      <c r="R36" s="50" t="str">
        <f>IF(OR(ISBLANK(Livraison!$B$15),N36&lt;&gt;TRUE),"",IF(AND((Livraison!$B$15-YEAR(G36))&gt;=20,(Livraison!$B$15-YEAR(G36))&lt;=67),TRUE,FALSE))</f>
        <v/>
      </c>
      <c r="S36" s="50" t="str">
        <f>IF(OR(Q36&lt;&gt;TRUE,R36&lt;&gt;TRUE),"",IF((Livraison!$B$15-YEAR(G36)-19)&gt;=I36,TRUE,FALSE))</f>
        <v/>
      </c>
      <c r="T36" s="26" t="str">
        <f>IF(ISBLANK(E36),"",IF(COUNTIF(Activités!$N$12:$N$611,E36)&gt;0,TRUE,FALSE))</f>
        <v/>
      </c>
      <c r="U36" s="58" t="str">
        <f t="shared" si="9"/>
        <v/>
      </c>
    </row>
    <row r="37" spans="1:21">
      <c r="A37" s="42" t="str">
        <f t="shared" si="3"/>
        <v/>
      </c>
      <c r="B37" s="55"/>
      <c r="C37" s="55"/>
      <c r="D37" s="56"/>
      <c r="E37" s="53"/>
      <c r="F37" s="56"/>
      <c r="G37" s="54"/>
      <c r="H37" s="56"/>
      <c r="I37" s="57"/>
      <c r="J37" s="51" t="str">
        <f t="shared" si="4"/>
        <v>-</v>
      </c>
      <c r="K37" s="26" t="str">
        <f t="shared" si="5"/>
        <v/>
      </c>
      <c r="L37" s="26" t="str">
        <f t="shared" si="6"/>
        <v/>
      </c>
      <c r="M37" s="26" t="str">
        <f t="shared" si="0"/>
        <v/>
      </c>
      <c r="N37" s="26" t="str">
        <f t="shared" si="7"/>
        <v/>
      </c>
      <c r="O37" s="26" t="str">
        <f t="shared" si="1"/>
        <v/>
      </c>
      <c r="P37" s="26" t="str">
        <f t="shared" si="2"/>
        <v/>
      </c>
      <c r="Q37" s="26" t="str">
        <f t="shared" si="8"/>
        <v/>
      </c>
      <c r="R37" s="50" t="str">
        <f>IF(OR(ISBLANK(Livraison!$B$15),N37&lt;&gt;TRUE),"",IF(AND((Livraison!$B$15-YEAR(G37))&gt;=20,(Livraison!$B$15-YEAR(G37))&lt;=67),TRUE,FALSE))</f>
        <v/>
      </c>
      <c r="S37" s="50" t="str">
        <f>IF(OR(Q37&lt;&gt;TRUE,R37&lt;&gt;TRUE),"",IF((Livraison!$B$15-YEAR(G37)-19)&gt;=I37,TRUE,FALSE))</f>
        <v/>
      </c>
      <c r="T37" s="26" t="str">
        <f>IF(ISBLANK(E37),"",IF(COUNTIF(Activités!$N$12:$N$611,E37)&gt;0,TRUE,FALSE))</f>
        <v/>
      </c>
      <c r="U37" s="58" t="str">
        <f t="shared" si="9"/>
        <v/>
      </c>
    </row>
    <row r="38" spans="1:21">
      <c r="A38" s="42" t="str">
        <f t="shared" si="3"/>
        <v/>
      </c>
      <c r="B38" s="55"/>
      <c r="C38" s="55"/>
      <c r="D38" s="56"/>
      <c r="E38" s="53"/>
      <c r="F38" s="56"/>
      <c r="G38" s="54"/>
      <c r="H38" s="56"/>
      <c r="I38" s="57"/>
      <c r="J38" s="51" t="str">
        <f t="shared" si="4"/>
        <v>-</v>
      </c>
      <c r="K38" s="26" t="str">
        <f t="shared" si="5"/>
        <v/>
      </c>
      <c r="L38" s="26" t="str">
        <f t="shared" si="6"/>
        <v/>
      </c>
      <c r="M38" s="26" t="str">
        <f t="shared" si="0"/>
        <v/>
      </c>
      <c r="N38" s="26" t="str">
        <f t="shared" si="7"/>
        <v/>
      </c>
      <c r="O38" s="26" t="str">
        <f t="shared" si="1"/>
        <v/>
      </c>
      <c r="P38" s="26" t="str">
        <f t="shared" si="2"/>
        <v/>
      </c>
      <c r="Q38" s="26" t="str">
        <f t="shared" si="8"/>
        <v/>
      </c>
      <c r="R38" s="50" t="str">
        <f>IF(OR(ISBLANK(Livraison!$B$15),N38&lt;&gt;TRUE),"",IF(AND((Livraison!$B$15-YEAR(G38))&gt;=20,(Livraison!$B$15-YEAR(G38))&lt;=67),TRUE,FALSE))</f>
        <v/>
      </c>
      <c r="S38" s="50" t="str">
        <f>IF(OR(Q38&lt;&gt;TRUE,R38&lt;&gt;TRUE),"",IF((Livraison!$B$15-YEAR(G38)-19)&gt;=I38,TRUE,FALSE))</f>
        <v/>
      </c>
      <c r="T38" s="26" t="str">
        <f>IF(ISBLANK(E38),"",IF(COUNTIF(Activités!$N$12:$N$611,E38)&gt;0,TRUE,FALSE))</f>
        <v/>
      </c>
      <c r="U38" s="58" t="str">
        <f t="shared" si="9"/>
        <v/>
      </c>
    </row>
    <row r="39" spans="1:21">
      <c r="A39" s="42" t="str">
        <f t="shared" si="3"/>
        <v/>
      </c>
      <c r="B39" s="55"/>
      <c r="C39" s="55"/>
      <c r="D39" s="56"/>
      <c r="E39" s="53"/>
      <c r="F39" s="56"/>
      <c r="G39" s="54"/>
      <c r="H39" s="56"/>
      <c r="I39" s="57"/>
      <c r="J39" s="51" t="str">
        <f t="shared" si="4"/>
        <v>-</v>
      </c>
      <c r="K39" s="26" t="str">
        <f t="shared" si="5"/>
        <v/>
      </c>
      <c r="L39" s="26" t="str">
        <f t="shared" si="6"/>
        <v/>
      </c>
      <c r="M39" s="26" t="str">
        <f t="shared" si="0"/>
        <v/>
      </c>
      <c r="N39" s="26" t="str">
        <f t="shared" si="7"/>
        <v/>
      </c>
      <c r="O39" s="26" t="str">
        <f t="shared" si="1"/>
        <v/>
      </c>
      <c r="P39" s="26" t="str">
        <f t="shared" si="2"/>
        <v/>
      </c>
      <c r="Q39" s="26" t="str">
        <f t="shared" si="8"/>
        <v/>
      </c>
      <c r="R39" s="50" t="str">
        <f>IF(OR(ISBLANK(Livraison!$B$15),N39&lt;&gt;TRUE),"",IF(AND((Livraison!$B$15-YEAR(G39))&gt;=20,(Livraison!$B$15-YEAR(G39))&lt;=67),TRUE,FALSE))</f>
        <v/>
      </c>
      <c r="S39" s="50" t="str">
        <f>IF(OR(Q39&lt;&gt;TRUE,R39&lt;&gt;TRUE),"",IF((Livraison!$B$15-YEAR(G39)-19)&gt;=I39,TRUE,FALSE))</f>
        <v/>
      </c>
      <c r="T39" s="26" t="str">
        <f>IF(ISBLANK(E39),"",IF(COUNTIF(Activités!$N$12:$N$611,E39)&gt;0,TRUE,FALSE))</f>
        <v/>
      </c>
      <c r="U39" s="58" t="str">
        <f t="shared" si="9"/>
        <v/>
      </c>
    </row>
    <row r="40" spans="1:21">
      <c r="A40" s="42" t="str">
        <f t="shared" si="3"/>
        <v/>
      </c>
      <c r="B40" s="55"/>
      <c r="C40" s="55"/>
      <c r="D40" s="56"/>
      <c r="E40" s="53"/>
      <c r="F40" s="56"/>
      <c r="G40" s="54"/>
      <c r="H40" s="56"/>
      <c r="I40" s="57"/>
      <c r="J40" s="51" t="str">
        <f t="shared" si="4"/>
        <v>-</v>
      </c>
      <c r="K40" s="26" t="str">
        <f t="shared" si="5"/>
        <v/>
      </c>
      <c r="L40" s="26" t="str">
        <f t="shared" si="6"/>
        <v/>
      </c>
      <c r="M40" s="26" t="str">
        <f t="shared" si="0"/>
        <v/>
      </c>
      <c r="N40" s="26" t="str">
        <f t="shared" si="7"/>
        <v/>
      </c>
      <c r="O40" s="26" t="str">
        <f t="shared" si="1"/>
        <v/>
      </c>
      <c r="P40" s="26" t="str">
        <f t="shared" si="2"/>
        <v/>
      </c>
      <c r="Q40" s="26" t="str">
        <f t="shared" si="8"/>
        <v/>
      </c>
      <c r="R40" s="50" t="str">
        <f>IF(OR(ISBLANK(Livraison!$B$15),N40&lt;&gt;TRUE),"",IF(AND((Livraison!$B$15-YEAR(G40))&gt;=20,(Livraison!$B$15-YEAR(G40))&lt;=67),TRUE,FALSE))</f>
        <v/>
      </c>
      <c r="S40" s="50" t="str">
        <f>IF(OR(Q40&lt;&gt;TRUE,R40&lt;&gt;TRUE),"",IF((Livraison!$B$15-YEAR(G40)-19)&gt;=I40,TRUE,FALSE))</f>
        <v/>
      </c>
      <c r="T40" s="26" t="str">
        <f>IF(ISBLANK(E40),"",IF(COUNTIF(Activités!$N$12:$N$611,E40)&gt;0,TRUE,FALSE))</f>
        <v/>
      </c>
      <c r="U40" s="58" t="str">
        <f t="shared" si="9"/>
        <v/>
      </c>
    </row>
    <row r="41" spans="1:21">
      <c r="A41" s="42" t="str">
        <f t="shared" si="3"/>
        <v/>
      </c>
      <c r="B41" s="55"/>
      <c r="C41" s="55"/>
      <c r="D41" s="56"/>
      <c r="E41" s="53"/>
      <c r="F41" s="56"/>
      <c r="G41" s="54"/>
      <c r="H41" s="56"/>
      <c r="I41" s="57"/>
      <c r="J41" s="51" t="str">
        <f t="shared" si="4"/>
        <v>-</v>
      </c>
      <c r="K41" s="26" t="str">
        <f t="shared" si="5"/>
        <v/>
      </c>
      <c r="L41" s="26" t="str">
        <f t="shared" si="6"/>
        <v/>
      </c>
      <c r="M41" s="26" t="str">
        <f t="shared" si="0"/>
        <v/>
      </c>
      <c r="N41" s="26" t="str">
        <f t="shared" si="7"/>
        <v/>
      </c>
      <c r="O41" s="26" t="str">
        <f t="shared" si="1"/>
        <v/>
      </c>
      <c r="P41" s="26" t="str">
        <f t="shared" si="2"/>
        <v/>
      </c>
      <c r="Q41" s="26" t="str">
        <f t="shared" si="8"/>
        <v/>
      </c>
      <c r="R41" s="50" t="str">
        <f>IF(OR(ISBLANK(Livraison!$B$15),N41&lt;&gt;TRUE),"",IF(AND((Livraison!$B$15-YEAR(G41))&gt;=20,(Livraison!$B$15-YEAR(G41))&lt;=67),TRUE,FALSE))</f>
        <v/>
      </c>
      <c r="S41" s="50" t="str">
        <f>IF(OR(Q41&lt;&gt;TRUE,R41&lt;&gt;TRUE),"",IF((Livraison!$B$15-YEAR(G41)-19)&gt;=I41,TRUE,FALSE))</f>
        <v/>
      </c>
      <c r="T41" s="26" t="str">
        <f>IF(ISBLANK(E41),"",IF(COUNTIF(Activités!$N$12:$N$611,E41)&gt;0,TRUE,FALSE))</f>
        <v/>
      </c>
      <c r="U41" s="58" t="str">
        <f t="shared" si="9"/>
        <v/>
      </c>
    </row>
    <row r="42" spans="1:21">
      <c r="A42" s="42" t="str">
        <f t="shared" si="3"/>
        <v/>
      </c>
      <c r="B42" s="55"/>
      <c r="C42" s="55"/>
      <c r="D42" s="56"/>
      <c r="E42" s="53"/>
      <c r="F42" s="56"/>
      <c r="G42" s="54"/>
      <c r="H42" s="56"/>
      <c r="I42" s="57"/>
      <c r="J42" s="51" t="str">
        <f t="shared" si="4"/>
        <v>-</v>
      </c>
      <c r="K42" s="26" t="str">
        <f t="shared" si="5"/>
        <v/>
      </c>
      <c r="L42" s="26" t="str">
        <f t="shared" si="6"/>
        <v/>
      </c>
      <c r="M42" s="26" t="str">
        <f t="shared" si="0"/>
        <v/>
      </c>
      <c r="N42" s="26" t="str">
        <f t="shared" si="7"/>
        <v/>
      </c>
      <c r="O42" s="26" t="str">
        <f t="shared" si="1"/>
        <v/>
      </c>
      <c r="P42" s="26" t="str">
        <f t="shared" si="2"/>
        <v/>
      </c>
      <c r="Q42" s="26" t="str">
        <f t="shared" si="8"/>
        <v/>
      </c>
      <c r="R42" s="50" t="str">
        <f>IF(OR(ISBLANK(Livraison!$B$15),N42&lt;&gt;TRUE),"",IF(AND((Livraison!$B$15-YEAR(G42))&gt;=20,(Livraison!$B$15-YEAR(G42))&lt;=67),TRUE,FALSE))</f>
        <v/>
      </c>
      <c r="S42" s="50" t="str">
        <f>IF(OR(Q42&lt;&gt;TRUE,R42&lt;&gt;TRUE),"",IF((Livraison!$B$15-YEAR(G42)-19)&gt;=I42,TRUE,FALSE))</f>
        <v/>
      </c>
      <c r="T42" s="26" t="str">
        <f>IF(ISBLANK(E42),"",IF(COUNTIF(Activités!$N$12:$N$611,E42)&gt;0,TRUE,FALSE))</f>
        <v/>
      </c>
      <c r="U42" s="58" t="str">
        <f t="shared" si="9"/>
        <v/>
      </c>
    </row>
    <row r="43" spans="1:21">
      <c r="A43" s="42" t="str">
        <f t="shared" si="3"/>
        <v/>
      </c>
      <c r="B43" s="55"/>
      <c r="C43" s="55"/>
      <c r="D43" s="56"/>
      <c r="E43" s="53"/>
      <c r="F43" s="56"/>
      <c r="G43" s="54"/>
      <c r="H43" s="56"/>
      <c r="I43" s="57"/>
      <c r="J43" s="51" t="str">
        <f t="shared" si="4"/>
        <v>-</v>
      </c>
      <c r="K43" s="26" t="str">
        <f t="shared" si="5"/>
        <v/>
      </c>
      <c r="L43" s="26" t="str">
        <f t="shared" si="6"/>
        <v/>
      </c>
      <c r="M43" s="26" t="str">
        <f t="shared" si="0"/>
        <v/>
      </c>
      <c r="N43" s="26" t="str">
        <f t="shared" si="7"/>
        <v/>
      </c>
      <c r="O43" s="26" t="str">
        <f t="shared" si="1"/>
        <v/>
      </c>
      <c r="P43" s="26" t="str">
        <f t="shared" si="2"/>
        <v/>
      </c>
      <c r="Q43" s="26" t="str">
        <f t="shared" si="8"/>
        <v/>
      </c>
      <c r="R43" s="50" t="str">
        <f>IF(OR(ISBLANK(Livraison!$B$15),N43&lt;&gt;TRUE),"",IF(AND((Livraison!$B$15-YEAR(G43))&gt;=20,(Livraison!$B$15-YEAR(G43))&lt;=67),TRUE,FALSE))</f>
        <v/>
      </c>
      <c r="S43" s="50" t="str">
        <f>IF(OR(Q43&lt;&gt;TRUE,R43&lt;&gt;TRUE),"",IF((Livraison!$B$15-YEAR(G43)-19)&gt;=I43,TRUE,FALSE))</f>
        <v/>
      </c>
      <c r="T43" s="26" t="str">
        <f>IF(ISBLANK(E43),"",IF(COUNTIF(Activités!$N$12:$N$611,E43)&gt;0,TRUE,FALSE))</f>
        <v/>
      </c>
      <c r="U43" s="58" t="str">
        <f t="shared" si="9"/>
        <v/>
      </c>
    </row>
    <row r="44" spans="1:21">
      <c r="A44" s="42" t="str">
        <f t="shared" si="3"/>
        <v/>
      </c>
      <c r="B44" s="55"/>
      <c r="C44" s="55"/>
      <c r="D44" s="56"/>
      <c r="E44" s="53"/>
      <c r="F44" s="56"/>
      <c r="G44" s="54"/>
      <c r="H44" s="56"/>
      <c r="I44" s="57"/>
      <c r="J44" s="51" t="str">
        <f t="shared" si="4"/>
        <v>-</v>
      </c>
      <c r="K44" s="26" t="str">
        <f t="shared" si="5"/>
        <v/>
      </c>
      <c r="L44" s="26" t="str">
        <f t="shared" si="6"/>
        <v/>
      </c>
      <c r="M44" s="26" t="str">
        <f t="shared" ref="M44:M75" si="10">IF(ISBLANK(D44),"",IF(OR(ISNA(MATCH(D44,codecatidpers,0)),D44="-"),FALSE,TRUE))</f>
        <v/>
      </c>
      <c r="N44" s="26" t="str">
        <f t="shared" si="7"/>
        <v/>
      </c>
      <c r="O44" s="26" t="str">
        <f t="shared" ref="O44:O75" si="11">IF(ISBLANK(F44),"",IF(OR(ISNA(MATCH(F44,libsex,0)),F44="-"),FALSE,TRUE))</f>
        <v/>
      </c>
      <c r="P44" s="26" t="str">
        <f t="shared" ref="P44:P75" si="12">IF(ISBLANK(H44),"",IF(OR(ISNA(MATCH(H44,libnat,0)),H44="-"),FALSE,TRUE))</f>
        <v/>
      </c>
      <c r="Q44" s="26" t="str">
        <f t="shared" si="8"/>
        <v/>
      </c>
      <c r="R44" s="50" t="str">
        <f>IF(OR(ISBLANK(Livraison!$B$15),N44&lt;&gt;TRUE),"",IF(AND((Livraison!$B$15-YEAR(G44))&gt;=20,(Livraison!$B$15-YEAR(G44))&lt;=67),TRUE,FALSE))</f>
        <v/>
      </c>
      <c r="S44" s="50" t="str">
        <f>IF(OR(Q44&lt;&gt;TRUE,R44&lt;&gt;TRUE),"",IF((Livraison!$B$15-YEAR(G44)-19)&gt;=I44,TRUE,FALSE))</f>
        <v/>
      </c>
      <c r="T44" s="26" t="str">
        <f>IF(ISBLANK(E44),"",IF(COUNTIF(Activités!$N$12:$N$611,E44)&gt;0,TRUE,FALSE))</f>
        <v/>
      </c>
      <c r="U44" s="58" t="str">
        <f t="shared" si="9"/>
        <v/>
      </c>
    </row>
    <row r="45" spans="1:21">
      <c r="A45" s="42" t="str">
        <f t="shared" si="3"/>
        <v/>
      </c>
      <c r="B45" s="55"/>
      <c r="C45" s="55"/>
      <c r="D45" s="56"/>
      <c r="E45" s="53"/>
      <c r="F45" s="56"/>
      <c r="G45" s="54"/>
      <c r="H45" s="56"/>
      <c r="I45" s="57"/>
      <c r="J45" s="51" t="str">
        <f t="shared" si="4"/>
        <v>-</v>
      </c>
      <c r="K45" s="26" t="str">
        <f t="shared" si="5"/>
        <v/>
      </c>
      <c r="L45" s="26" t="str">
        <f t="shared" si="6"/>
        <v/>
      </c>
      <c r="M45" s="26" t="str">
        <f t="shared" si="10"/>
        <v/>
      </c>
      <c r="N45" s="26" t="str">
        <f t="shared" si="7"/>
        <v/>
      </c>
      <c r="O45" s="26" t="str">
        <f t="shared" si="11"/>
        <v/>
      </c>
      <c r="P45" s="26" t="str">
        <f t="shared" si="12"/>
        <v/>
      </c>
      <c r="Q45" s="26" t="str">
        <f t="shared" si="8"/>
        <v/>
      </c>
      <c r="R45" s="50" t="str">
        <f>IF(OR(ISBLANK(Livraison!$B$15),N45&lt;&gt;TRUE),"",IF(AND((Livraison!$B$15-YEAR(G45))&gt;=20,(Livraison!$B$15-YEAR(G45))&lt;=67),TRUE,FALSE))</f>
        <v/>
      </c>
      <c r="S45" s="50" t="str">
        <f>IF(OR(Q45&lt;&gt;TRUE,R45&lt;&gt;TRUE),"",IF((Livraison!$B$15-YEAR(G45)-19)&gt;=I45,TRUE,FALSE))</f>
        <v/>
      </c>
      <c r="T45" s="26" t="str">
        <f>IF(ISBLANK(E45),"",IF(COUNTIF(Activités!$N$12:$N$611,E45)&gt;0,TRUE,FALSE))</f>
        <v/>
      </c>
      <c r="U45" s="58" t="str">
        <f t="shared" si="9"/>
        <v/>
      </c>
    </row>
    <row r="46" spans="1:21">
      <c r="A46" s="42" t="str">
        <f t="shared" si="3"/>
        <v/>
      </c>
      <c r="B46" s="55"/>
      <c r="C46" s="55"/>
      <c r="D46" s="56"/>
      <c r="E46" s="53"/>
      <c r="F46" s="56"/>
      <c r="G46" s="54"/>
      <c r="H46" s="56"/>
      <c r="I46" s="57"/>
      <c r="J46" s="51" t="str">
        <f t="shared" si="4"/>
        <v>-</v>
      </c>
      <c r="K46" s="26" t="str">
        <f t="shared" si="5"/>
        <v/>
      </c>
      <c r="L46" s="26" t="str">
        <f t="shared" si="6"/>
        <v/>
      </c>
      <c r="M46" s="26" t="str">
        <f t="shared" si="10"/>
        <v/>
      </c>
      <c r="N46" s="26" t="str">
        <f t="shared" si="7"/>
        <v/>
      </c>
      <c r="O46" s="26" t="str">
        <f t="shared" si="11"/>
        <v/>
      </c>
      <c r="P46" s="26" t="str">
        <f t="shared" si="12"/>
        <v/>
      </c>
      <c r="Q46" s="26" t="str">
        <f t="shared" si="8"/>
        <v/>
      </c>
      <c r="R46" s="50" t="str">
        <f>IF(OR(ISBLANK(Livraison!$B$15),N46&lt;&gt;TRUE),"",IF(AND((Livraison!$B$15-YEAR(G46))&gt;=20,(Livraison!$B$15-YEAR(G46))&lt;=67),TRUE,FALSE))</f>
        <v/>
      </c>
      <c r="S46" s="50" t="str">
        <f>IF(OR(Q46&lt;&gt;TRUE,R46&lt;&gt;TRUE),"",IF((Livraison!$B$15-YEAR(G46)-19)&gt;=I46,TRUE,FALSE))</f>
        <v/>
      </c>
      <c r="T46" s="26" t="str">
        <f>IF(ISBLANK(E46),"",IF(COUNTIF(Activités!$N$12:$N$611,E46)&gt;0,TRUE,FALSE))</f>
        <v/>
      </c>
      <c r="U46" s="58" t="str">
        <f t="shared" si="9"/>
        <v/>
      </c>
    </row>
    <row r="47" spans="1:21">
      <c r="A47" s="42" t="str">
        <f t="shared" si="3"/>
        <v/>
      </c>
      <c r="B47" s="55"/>
      <c r="C47" s="55"/>
      <c r="D47" s="56"/>
      <c r="E47" s="53"/>
      <c r="F47" s="56"/>
      <c r="G47" s="54"/>
      <c r="H47" s="56"/>
      <c r="I47" s="57"/>
      <c r="J47" s="51" t="str">
        <f t="shared" si="4"/>
        <v>-</v>
      </c>
      <c r="K47" s="26" t="str">
        <f t="shared" si="5"/>
        <v/>
      </c>
      <c r="L47" s="26" t="str">
        <f t="shared" si="6"/>
        <v/>
      </c>
      <c r="M47" s="26" t="str">
        <f t="shared" si="10"/>
        <v/>
      </c>
      <c r="N47" s="26" t="str">
        <f t="shared" si="7"/>
        <v/>
      </c>
      <c r="O47" s="26" t="str">
        <f t="shared" si="11"/>
        <v/>
      </c>
      <c r="P47" s="26" t="str">
        <f t="shared" si="12"/>
        <v/>
      </c>
      <c r="Q47" s="26" t="str">
        <f t="shared" si="8"/>
        <v/>
      </c>
      <c r="R47" s="50" t="str">
        <f>IF(OR(ISBLANK(Livraison!$B$15),N47&lt;&gt;TRUE),"",IF(AND((Livraison!$B$15-YEAR(G47))&gt;=20,(Livraison!$B$15-YEAR(G47))&lt;=67),TRUE,FALSE))</f>
        <v/>
      </c>
      <c r="S47" s="50" t="str">
        <f>IF(OR(Q47&lt;&gt;TRUE,R47&lt;&gt;TRUE),"",IF((Livraison!$B$15-YEAR(G47)-19)&gt;=I47,TRUE,FALSE))</f>
        <v/>
      </c>
      <c r="T47" s="26" t="str">
        <f>IF(ISBLANK(E47),"",IF(COUNTIF(Activités!$N$12:$N$611,E47)&gt;0,TRUE,FALSE))</f>
        <v/>
      </c>
      <c r="U47" s="58" t="str">
        <f t="shared" si="9"/>
        <v/>
      </c>
    </row>
    <row r="48" spans="1:21">
      <c r="A48" s="42" t="str">
        <f t="shared" si="3"/>
        <v/>
      </c>
      <c r="B48" s="55"/>
      <c r="C48" s="55"/>
      <c r="D48" s="56"/>
      <c r="E48" s="53"/>
      <c r="F48" s="56"/>
      <c r="G48" s="54"/>
      <c r="H48" s="56"/>
      <c r="I48" s="57"/>
      <c r="J48" s="51" t="str">
        <f t="shared" si="4"/>
        <v>-</v>
      </c>
      <c r="K48" s="26" t="str">
        <f t="shared" si="5"/>
        <v/>
      </c>
      <c r="L48" s="26" t="str">
        <f t="shared" si="6"/>
        <v/>
      </c>
      <c r="M48" s="26" t="str">
        <f t="shared" si="10"/>
        <v/>
      </c>
      <c r="N48" s="26" t="str">
        <f t="shared" si="7"/>
        <v/>
      </c>
      <c r="O48" s="26" t="str">
        <f t="shared" si="11"/>
        <v/>
      </c>
      <c r="P48" s="26" t="str">
        <f t="shared" si="12"/>
        <v/>
      </c>
      <c r="Q48" s="26" t="str">
        <f t="shared" si="8"/>
        <v/>
      </c>
      <c r="R48" s="50" t="str">
        <f>IF(OR(ISBLANK(Livraison!$B$15),N48&lt;&gt;TRUE),"",IF(AND((Livraison!$B$15-YEAR(G48))&gt;=20,(Livraison!$B$15-YEAR(G48))&lt;=67),TRUE,FALSE))</f>
        <v/>
      </c>
      <c r="S48" s="50" t="str">
        <f>IF(OR(Q48&lt;&gt;TRUE,R48&lt;&gt;TRUE),"",IF((Livraison!$B$15-YEAR(G48)-19)&gt;=I48,TRUE,FALSE))</f>
        <v/>
      </c>
      <c r="T48" s="26" t="str">
        <f>IF(ISBLANK(E48),"",IF(COUNTIF(Activités!$N$12:$N$611,E48)&gt;0,TRUE,FALSE))</f>
        <v/>
      </c>
      <c r="U48" s="58" t="str">
        <f t="shared" si="9"/>
        <v/>
      </c>
    </row>
    <row r="49" spans="1:21">
      <c r="A49" s="42" t="str">
        <f t="shared" si="3"/>
        <v/>
      </c>
      <c r="B49" s="55"/>
      <c r="C49" s="55"/>
      <c r="D49" s="56"/>
      <c r="E49" s="53"/>
      <c r="F49" s="56"/>
      <c r="G49" s="54"/>
      <c r="H49" s="56"/>
      <c r="I49" s="57"/>
      <c r="J49" s="51" t="str">
        <f t="shared" si="4"/>
        <v>-</v>
      </c>
      <c r="K49" s="26" t="str">
        <f t="shared" si="5"/>
        <v/>
      </c>
      <c r="L49" s="26" t="str">
        <f t="shared" si="6"/>
        <v/>
      </c>
      <c r="M49" s="26" t="str">
        <f t="shared" si="10"/>
        <v/>
      </c>
      <c r="N49" s="26" t="str">
        <f t="shared" si="7"/>
        <v/>
      </c>
      <c r="O49" s="26" t="str">
        <f t="shared" si="11"/>
        <v/>
      </c>
      <c r="P49" s="26" t="str">
        <f t="shared" si="12"/>
        <v/>
      </c>
      <c r="Q49" s="26" t="str">
        <f t="shared" si="8"/>
        <v/>
      </c>
      <c r="R49" s="50" t="str">
        <f>IF(OR(ISBLANK(Livraison!$B$15),N49&lt;&gt;TRUE),"",IF(AND((Livraison!$B$15-YEAR(G49))&gt;=20,(Livraison!$B$15-YEAR(G49))&lt;=67),TRUE,FALSE))</f>
        <v/>
      </c>
      <c r="S49" s="50" t="str">
        <f>IF(OR(Q49&lt;&gt;TRUE,R49&lt;&gt;TRUE),"",IF((Livraison!$B$15-YEAR(G49)-19)&gt;=I49,TRUE,FALSE))</f>
        <v/>
      </c>
      <c r="T49" s="26" t="str">
        <f>IF(ISBLANK(E49),"",IF(COUNTIF(Activités!$N$12:$N$611,E49)&gt;0,TRUE,FALSE))</f>
        <v/>
      </c>
      <c r="U49" s="58" t="str">
        <f t="shared" si="9"/>
        <v/>
      </c>
    </row>
    <row r="50" spans="1:21">
      <c r="A50" s="42" t="str">
        <f t="shared" si="3"/>
        <v/>
      </c>
      <c r="B50" s="55"/>
      <c r="C50" s="55"/>
      <c r="D50" s="56"/>
      <c r="E50" s="53"/>
      <c r="F50" s="56"/>
      <c r="G50" s="54"/>
      <c r="H50" s="56"/>
      <c r="I50" s="57"/>
      <c r="J50" s="51" t="str">
        <f t="shared" si="4"/>
        <v>-</v>
      </c>
      <c r="K50" s="26" t="str">
        <f t="shared" si="5"/>
        <v/>
      </c>
      <c r="L50" s="26" t="str">
        <f t="shared" si="6"/>
        <v/>
      </c>
      <c r="M50" s="26" t="str">
        <f t="shared" si="10"/>
        <v/>
      </c>
      <c r="N50" s="26" t="str">
        <f t="shared" si="7"/>
        <v/>
      </c>
      <c r="O50" s="26" t="str">
        <f t="shared" si="11"/>
        <v/>
      </c>
      <c r="P50" s="26" t="str">
        <f t="shared" si="12"/>
        <v/>
      </c>
      <c r="Q50" s="26" t="str">
        <f t="shared" si="8"/>
        <v/>
      </c>
      <c r="R50" s="50" t="str">
        <f>IF(OR(ISBLANK(Livraison!$B$15),N50&lt;&gt;TRUE),"",IF(AND((Livraison!$B$15-YEAR(G50))&gt;=20,(Livraison!$B$15-YEAR(G50))&lt;=67),TRUE,FALSE))</f>
        <v/>
      </c>
      <c r="S50" s="50" t="str">
        <f>IF(OR(Q50&lt;&gt;TRUE,R50&lt;&gt;TRUE),"",IF((Livraison!$B$15-YEAR(G50)-19)&gt;=I50,TRUE,FALSE))</f>
        <v/>
      </c>
      <c r="T50" s="26" t="str">
        <f>IF(ISBLANK(E50),"",IF(COUNTIF(Activités!$N$12:$N$611,E50)&gt;0,TRUE,FALSE))</f>
        <v/>
      </c>
      <c r="U50" s="58" t="str">
        <f t="shared" si="9"/>
        <v/>
      </c>
    </row>
    <row r="51" spans="1:21">
      <c r="A51" s="42" t="str">
        <f t="shared" si="3"/>
        <v/>
      </c>
      <c r="B51" s="55"/>
      <c r="C51" s="55"/>
      <c r="D51" s="56"/>
      <c r="E51" s="53"/>
      <c r="F51" s="56"/>
      <c r="G51" s="54"/>
      <c r="H51" s="56"/>
      <c r="I51" s="57"/>
      <c r="J51" s="51" t="str">
        <f t="shared" si="4"/>
        <v>-</v>
      </c>
      <c r="K51" s="26" t="str">
        <f t="shared" si="5"/>
        <v/>
      </c>
      <c r="L51" s="26" t="str">
        <f t="shared" si="6"/>
        <v/>
      </c>
      <c r="M51" s="26" t="str">
        <f t="shared" si="10"/>
        <v/>
      </c>
      <c r="N51" s="26" t="str">
        <f t="shared" si="7"/>
        <v/>
      </c>
      <c r="O51" s="26" t="str">
        <f t="shared" si="11"/>
        <v/>
      </c>
      <c r="P51" s="26" t="str">
        <f t="shared" si="12"/>
        <v/>
      </c>
      <c r="Q51" s="26" t="str">
        <f t="shared" si="8"/>
        <v/>
      </c>
      <c r="R51" s="50" t="str">
        <f>IF(OR(ISBLANK(Livraison!$B$15),N51&lt;&gt;TRUE),"",IF(AND((Livraison!$B$15-YEAR(G51))&gt;=20,(Livraison!$B$15-YEAR(G51))&lt;=67),TRUE,FALSE))</f>
        <v/>
      </c>
      <c r="S51" s="50" t="str">
        <f>IF(OR(Q51&lt;&gt;TRUE,R51&lt;&gt;TRUE),"",IF((Livraison!$B$15-YEAR(G51)-19)&gt;=I51,TRUE,FALSE))</f>
        <v/>
      </c>
      <c r="T51" s="26" t="str">
        <f>IF(ISBLANK(E51),"",IF(COUNTIF(Activités!$N$12:$N$611,E51)&gt;0,TRUE,FALSE))</f>
        <v/>
      </c>
      <c r="U51" s="58" t="str">
        <f t="shared" si="9"/>
        <v/>
      </c>
    </row>
    <row r="52" spans="1:21">
      <c r="A52" s="42" t="str">
        <f t="shared" si="3"/>
        <v/>
      </c>
      <c r="B52" s="55"/>
      <c r="C52" s="55"/>
      <c r="D52" s="56"/>
      <c r="E52" s="53"/>
      <c r="F52" s="56"/>
      <c r="G52" s="54"/>
      <c r="H52" s="56"/>
      <c r="I52" s="57"/>
      <c r="J52" s="51" t="str">
        <f t="shared" si="4"/>
        <v>-</v>
      </c>
      <c r="K52" s="26" t="str">
        <f t="shared" si="5"/>
        <v/>
      </c>
      <c r="L52" s="26" t="str">
        <f t="shared" si="6"/>
        <v/>
      </c>
      <c r="M52" s="26" t="str">
        <f t="shared" si="10"/>
        <v/>
      </c>
      <c r="N52" s="26" t="str">
        <f t="shared" si="7"/>
        <v/>
      </c>
      <c r="O52" s="26" t="str">
        <f t="shared" si="11"/>
        <v/>
      </c>
      <c r="P52" s="26" t="str">
        <f t="shared" si="12"/>
        <v/>
      </c>
      <c r="Q52" s="26" t="str">
        <f t="shared" si="8"/>
        <v/>
      </c>
      <c r="R52" s="50" t="str">
        <f>IF(OR(ISBLANK(Livraison!$B$15),N52&lt;&gt;TRUE),"",IF(AND((Livraison!$B$15-YEAR(G52))&gt;=20,(Livraison!$B$15-YEAR(G52))&lt;=67),TRUE,FALSE))</f>
        <v/>
      </c>
      <c r="S52" s="50" t="str">
        <f>IF(OR(Q52&lt;&gt;TRUE,R52&lt;&gt;TRUE),"",IF((Livraison!$B$15-YEAR(G52)-19)&gt;=I52,TRUE,FALSE))</f>
        <v/>
      </c>
      <c r="T52" s="26" t="str">
        <f>IF(ISBLANK(E52),"",IF(COUNTIF(Activités!$N$12:$N$611,E52)&gt;0,TRUE,FALSE))</f>
        <v/>
      </c>
      <c r="U52" s="58" t="str">
        <f t="shared" si="9"/>
        <v/>
      </c>
    </row>
    <row r="53" spans="1:21">
      <c r="A53" s="42" t="str">
        <f t="shared" si="3"/>
        <v/>
      </c>
      <c r="B53" s="55"/>
      <c r="C53" s="55"/>
      <c r="D53" s="56"/>
      <c r="E53" s="53"/>
      <c r="F53" s="56"/>
      <c r="G53" s="54"/>
      <c r="H53" s="56"/>
      <c r="I53" s="57"/>
      <c r="J53" s="51" t="str">
        <f t="shared" si="4"/>
        <v>-</v>
      </c>
      <c r="K53" s="26" t="str">
        <f t="shared" si="5"/>
        <v/>
      </c>
      <c r="L53" s="26" t="str">
        <f t="shared" si="6"/>
        <v/>
      </c>
      <c r="M53" s="26" t="str">
        <f t="shared" si="10"/>
        <v/>
      </c>
      <c r="N53" s="26" t="str">
        <f t="shared" si="7"/>
        <v/>
      </c>
      <c r="O53" s="26" t="str">
        <f t="shared" si="11"/>
        <v/>
      </c>
      <c r="P53" s="26" t="str">
        <f t="shared" si="12"/>
        <v/>
      </c>
      <c r="Q53" s="26" t="str">
        <f t="shared" si="8"/>
        <v/>
      </c>
      <c r="R53" s="50" t="str">
        <f>IF(OR(ISBLANK(Livraison!$B$15),N53&lt;&gt;TRUE),"",IF(AND((Livraison!$B$15-YEAR(G53))&gt;=20,(Livraison!$B$15-YEAR(G53))&lt;=67),TRUE,FALSE))</f>
        <v/>
      </c>
      <c r="S53" s="50" t="str">
        <f>IF(OR(Q53&lt;&gt;TRUE,R53&lt;&gt;TRUE),"",IF((Livraison!$B$15-YEAR(G53)-19)&gt;=I53,TRUE,FALSE))</f>
        <v/>
      </c>
      <c r="T53" s="26" t="str">
        <f>IF(ISBLANK(E53),"",IF(COUNTIF(Activités!$N$12:$N$611,E53)&gt;0,TRUE,FALSE))</f>
        <v/>
      </c>
      <c r="U53" s="58" t="str">
        <f t="shared" si="9"/>
        <v/>
      </c>
    </row>
    <row r="54" spans="1:21">
      <c r="A54" s="42" t="str">
        <f t="shared" si="3"/>
        <v/>
      </c>
      <c r="B54" s="55"/>
      <c r="C54" s="55"/>
      <c r="D54" s="56"/>
      <c r="E54" s="53"/>
      <c r="F54" s="56"/>
      <c r="G54" s="54"/>
      <c r="H54" s="56"/>
      <c r="I54" s="57"/>
      <c r="J54" s="51" t="str">
        <f t="shared" si="4"/>
        <v>-</v>
      </c>
      <c r="K54" s="26" t="str">
        <f t="shared" si="5"/>
        <v/>
      </c>
      <c r="L54" s="26" t="str">
        <f t="shared" si="6"/>
        <v/>
      </c>
      <c r="M54" s="26" t="str">
        <f t="shared" si="10"/>
        <v/>
      </c>
      <c r="N54" s="26" t="str">
        <f t="shared" si="7"/>
        <v/>
      </c>
      <c r="O54" s="26" t="str">
        <f t="shared" si="11"/>
        <v/>
      </c>
      <c r="P54" s="26" t="str">
        <f t="shared" si="12"/>
        <v/>
      </c>
      <c r="Q54" s="26" t="str">
        <f t="shared" si="8"/>
        <v/>
      </c>
      <c r="R54" s="50" t="str">
        <f>IF(OR(ISBLANK(Livraison!$B$15),N54&lt;&gt;TRUE),"",IF(AND((Livraison!$B$15-YEAR(G54))&gt;=20,(Livraison!$B$15-YEAR(G54))&lt;=67),TRUE,FALSE))</f>
        <v/>
      </c>
      <c r="S54" s="50" t="str">
        <f>IF(OR(Q54&lt;&gt;TRUE,R54&lt;&gt;TRUE),"",IF((Livraison!$B$15-YEAR(G54)-19)&gt;=I54,TRUE,FALSE))</f>
        <v/>
      </c>
      <c r="T54" s="26" t="str">
        <f>IF(ISBLANK(E54),"",IF(COUNTIF(Activités!$N$12:$N$611,E54)&gt;0,TRUE,FALSE))</f>
        <v/>
      </c>
      <c r="U54" s="58" t="str">
        <f t="shared" si="9"/>
        <v/>
      </c>
    </row>
    <row r="55" spans="1:21">
      <c r="A55" s="42" t="str">
        <f t="shared" si="3"/>
        <v/>
      </c>
      <c r="B55" s="55"/>
      <c r="C55" s="55"/>
      <c r="D55" s="56"/>
      <c r="E55" s="53"/>
      <c r="F55" s="56"/>
      <c r="G55" s="54"/>
      <c r="H55" s="56"/>
      <c r="I55" s="57"/>
      <c r="J55" s="51" t="str">
        <f t="shared" si="4"/>
        <v>-</v>
      </c>
      <c r="K55" s="26" t="str">
        <f t="shared" si="5"/>
        <v/>
      </c>
      <c r="L55" s="26" t="str">
        <f t="shared" si="6"/>
        <v/>
      </c>
      <c r="M55" s="26" t="str">
        <f t="shared" si="10"/>
        <v/>
      </c>
      <c r="N55" s="26" t="str">
        <f t="shared" si="7"/>
        <v/>
      </c>
      <c r="O55" s="26" t="str">
        <f t="shared" si="11"/>
        <v/>
      </c>
      <c r="P55" s="26" t="str">
        <f t="shared" si="12"/>
        <v/>
      </c>
      <c r="Q55" s="26" t="str">
        <f t="shared" si="8"/>
        <v/>
      </c>
      <c r="R55" s="50" t="str">
        <f>IF(OR(ISBLANK(Livraison!$B$15),N55&lt;&gt;TRUE),"",IF(AND((Livraison!$B$15-YEAR(G55))&gt;=20,(Livraison!$B$15-YEAR(G55))&lt;=67),TRUE,FALSE))</f>
        <v/>
      </c>
      <c r="S55" s="50" t="str">
        <f>IF(OR(Q55&lt;&gt;TRUE,R55&lt;&gt;TRUE),"",IF((Livraison!$B$15-YEAR(G55)-19)&gt;=I55,TRUE,FALSE))</f>
        <v/>
      </c>
      <c r="T55" s="26" t="str">
        <f>IF(ISBLANK(E55),"",IF(COUNTIF(Activités!$N$12:$N$611,E55)&gt;0,TRUE,FALSE))</f>
        <v/>
      </c>
      <c r="U55" s="58" t="str">
        <f t="shared" si="9"/>
        <v/>
      </c>
    </row>
    <row r="56" spans="1:21">
      <c r="A56" s="42" t="str">
        <f t="shared" si="3"/>
        <v/>
      </c>
      <c r="B56" s="55"/>
      <c r="C56" s="55"/>
      <c r="D56" s="56"/>
      <c r="E56" s="53"/>
      <c r="F56" s="56"/>
      <c r="G56" s="54"/>
      <c r="H56" s="56"/>
      <c r="I56" s="57"/>
      <c r="J56" s="51" t="str">
        <f t="shared" si="4"/>
        <v>-</v>
      </c>
      <c r="K56" s="26" t="str">
        <f t="shared" si="5"/>
        <v/>
      </c>
      <c r="L56" s="26" t="str">
        <f t="shared" si="6"/>
        <v/>
      </c>
      <c r="M56" s="26" t="str">
        <f t="shared" si="10"/>
        <v/>
      </c>
      <c r="N56" s="26" t="str">
        <f t="shared" si="7"/>
        <v/>
      </c>
      <c r="O56" s="26" t="str">
        <f t="shared" si="11"/>
        <v/>
      </c>
      <c r="P56" s="26" t="str">
        <f t="shared" si="12"/>
        <v/>
      </c>
      <c r="Q56" s="26" t="str">
        <f t="shared" si="8"/>
        <v/>
      </c>
      <c r="R56" s="50" t="str">
        <f>IF(OR(ISBLANK(Livraison!$B$15),N56&lt;&gt;TRUE),"",IF(AND((Livraison!$B$15-YEAR(G56))&gt;=20,(Livraison!$B$15-YEAR(G56))&lt;=67),TRUE,FALSE))</f>
        <v/>
      </c>
      <c r="S56" s="50" t="str">
        <f>IF(OR(Q56&lt;&gt;TRUE,R56&lt;&gt;TRUE),"",IF((Livraison!$B$15-YEAR(G56)-19)&gt;=I56,TRUE,FALSE))</f>
        <v/>
      </c>
      <c r="T56" s="26" t="str">
        <f>IF(ISBLANK(E56),"",IF(COUNTIF(Activités!$N$12:$N$611,E56)&gt;0,TRUE,FALSE))</f>
        <v/>
      </c>
      <c r="U56" s="58" t="str">
        <f t="shared" si="9"/>
        <v/>
      </c>
    </row>
    <row r="57" spans="1:21">
      <c r="A57" s="42" t="str">
        <f t="shared" si="3"/>
        <v/>
      </c>
      <c r="B57" s="55"/>
      <c r="C57" s="55"/>
      <c r="D57" s="56"/>
      <c r="E57" s="53"/>
      <c r="F57" s="56"/>
      <c r="G57" s="54"/>
      <c r="H57" s="56"/>
      <c r="I57" s="57"/>
      <c r="J57" s="51" t="str">
        <f t="shared" si="4"/>
        <v>-</v>
      </c>
      <c r="K57" s="26" t="str">
        <f t="shared" si="5"/>
        <v/>
      </c>
      <c r="L57" s="26" t="str">
        <f t="shared" si="6"/>
        <v/>
      </c>
      <c r="M57" s="26" t="str">
        <f t="shared" si="10"/>
        <v/>
      </c>
      <c r="N57" s="26" t="str">
        <f t="shared" si="7"/>
        <v/>
      </c>
      <c r="O57" s="26" t="str">
        <f t="shared" si="11"/>
        <v/>
      </c>
      <c r="P57" s="26" t="str">
        <f t="shared" si="12"/>
        <v/>
      </c>
      <c r="Q57" s="26" t="str">
        <f t="shared" si="8"/>
        <v/>
      </c>
      <c r="R57" s="50" t="str">
        <f>IF(OR(ISBLANK(Livraison!$B$15),N57&lt;&gt;TRUE),"",IF(AND((Livraison!$B$15-YEAR(G57))&gt;=20,(Livraison!$B$15-YEAR(G57))&lt;=67),TRUE,FALSE))</f>
        <v/>
      </c>
      <c r="S57" s="50" t="str">
        <f>IF(OR(Q57&lt;&gt;TRUE,R57&lt;&gt;TRUE),"",IF((Livraison!$B$15-YEAR(G57)-19)&gt;=I57,TRUE,FALSE))</f>
        <v/>
      </c>
      <c r="T57" s="26" t="str">
        <f>IF(ISBLANK(E57),"",IF(COUNTIF(Activités!$N$12:$N$611,E57)&gt;0,TRUE,FALSE))</f>
        <v/>
      </c>
      <c r="U57" s="58" t="str">
        <f t="shared" si="9"/>
        <v/>
      </c>
    </row>
    <row r="58" spans="1:21">
      <c r="A58" s="42" t="str">
        <f t="shared" si="3"/>
        <v/>
      </c>
      <c r="B58" s="55"/>
      <c r="C58" s="55"/>
      <c r="D58" s="56"/>
      <c r="E58" s="53"/>
      <c r="F58" s="56"/>
      <c r="G58" s="54"/>
      <c r="H58" s="56"/>
      <c r="I58" s="57"/>
      <c r="J58" s="51" t="str">
        <f t="shared" si="4"/>
        <v>-</v>
      </c>
      <c r="K58" s="26" t="str">
        <f t="shared" si="5"/>
        <v/>
      </c>
      <c r="L58" s="26" t="str">
        <f t="shared" si="6"/>
        <v/>
      </c>
      <c r="M58" s="26" t="str">
        <f t="shared" si="10"/>
        <v/>
      </c>
      <c r="N58" s="26" t="str">
        <f t="shared" si="7"/>
        <v/>
      </c>
      <c r="O58" s="26" t="str">
        <f t="shared" si="11"/>
        <v/>
      </c>
      <c r="P58" s="26" t="str">
        <f t="shared" si="12"/>
        <v/>
      </c>
      <c r="Q58" s="26" t="str">
        <f t="shared" si="8"/>
        <v/>
      </c>
      <c r="R58" s="50" t="str">
        <f>IF(OR(ISBLANK(Livraison!$B$15),N58&lt;&gt;TRUE),"",IF(AND((Livraison!$B$15-YEAR(G58))&gt;=20,(Livraison!$B$15-YEAR(G58))&lt;=67),TRUE,FALSE))</f>
        <v/>
      </c>
      <c r="S58" s="50" t="str">
        <f>IF(OR(Q58&lt;&gt;TRUE,R58&lt;&gt;TRUE),"",IF((Livraison!$B$15-YEAR(G58)-19)&gt;=I58,TRUE,FALSE))</f>
        <v/>
      </c>
      <c r="T58" s="26" t="str">
        <f>IF(ISBLANK(E58),"",IF(COUNTIF(Activités!$N$12:$N$611,E58)&gt;0,TRUE,FALSE))</f>
        <v/>
      </c>
      <c r="U58" s="58" t="str">
        <f t="shared" si="9"/>
        <v/>
      </c>
    </row>
    <row r="59" spans="1:21">
      <c r="A59" s="42" t="str">
        <f t="shared" si="3"/>
        <v/>
      </c>
      <c r="B59" s="55"/>
      <c r="C59" s="55"/>
      <c r="D59" s="56"/>
      <c r="E59" s="53"/>
      <c r="F59" s="56"/>
      <c r="G59" s="54"/>
      <c r="H59" s="56"/>
      <c r="I59" s="57"/>
      <c r="J59" s="51" t="str">
        <f t="shared" si="4"/>
        <v>-</v>
      </c>
      <c r="K59" s="26" t="str">
        <f t="shared" si="5"/>
        <v/>
      </c>
      <c r="L59" s="26" t="str">
        <f t="shared" si="6"/>
        <v/>
      </c>
      <c r="M59" s="26" t="str">
        <f t="shared" si="10"/>
        <v/>
      </c>
      <c r="N59" s="26" t="str">
        <f t="shared" si="7"/>
        <v/>
      </c>
      <c r="O59" s="26" t="str">
        <f t="shared" si="11"/>
        <v/>
      </c>
      <c r="P59" s="26" t="str">
        <f t="shared" si="12"/>
        <v/>
      </c>
      <c r="Q59" s="26" t="str">
        <f t="shared" si="8"/>
        <v/>
      </c>
      <c r="R59" s="50" t="str">
        <f>IF(OR(ISBLANK(Livraison!$B$15),N59&lt;&gt;TRUE),"",IF(AND((Livraison!$B$15-YEAR(G59))&gt;=20,(Livraison!$B$15-YEAR(G59))&lt;=67),TRUE,FALSE))</f>
        <v/>
      </c>
      <c r="S59" s="50" t="str">
        <f>IF(OR(Q59&lt;&gt;TRUE,R59&lt;&gt;TRUE),"",IF((Livraison!$B$15-YEAR(G59)-19)&gt;=I59,TRUE,FALSE))</f>
        <v/>
      </c>
      <c r="T59" s="26" t="str">
        <f>IF(ISBLANK(E59),"",IF(COUNTIF(Activités!$N$12:$N$611,E59)&gt;0,TRUE,FALSE))</f>
        <v/>
      </c>
      <c r="U59" s="58" t="str">
        <f t="shared" si="9"/>
        <v/>
      </c>
    </row>
    <row r="60" spans="1:21">
      <c r="A60" s="42" t="str">
        <f t="shared" si="3"/>
        <v/>
      </c>
      <c r="B60" s="55"/>
      <c r="C60" s="55"/>
      <c r="D60" s="56"/>
      <c r="E60" s="53"/>
      <c r="F60" s="56"/>
      <c r="G60" s="54"/>
      <c r="H60" s="56"/>
      <c r="I60" s="57"/>
      <c r="J60" s="51" t="str">
        <f t="shared" si="4"/>
        <v>-</v>
      </c>
      <c r="K60" s="26" t="str">
        <f t="shared" si="5"/>
        <v/>
      </c>
      <c r="L60" s="26" t="str">
        <f t="shared" si="6"/>
        <v/>
      </c>
      <c r="M60" s="26" t="str">
        <f t="shared" si="10"/>
        <v/>
      </c>
      <c r="N60" s="26" t="str">
        <f t="shared" si="7"/>
        <v/>
      </c>
      <c r="O60" s="26" t="str">
        <f t="shared" si="11"/>
        <v/>
      </c>
      <c r="P60" s="26" t="str">
        <f t="shared" si="12"/>
        <v/>
      </c>
      <c r="Q60" s="26" t="str">
        <f t="shared" si="8"/>
        <v/>
      </c>
      <c r="R60" s="50" t="str">
        <f>IF(OR(ISBLANK(Livraison!$B$15),N60&lt;&gt;TRUE),"",IF(AND((Livraison!$B$15-YEAR(G60))&gt;=20,(Livraison!$B$15-YEAR(G60))&lt;=67),TRUE,FALSE))</f>
        <v/>
      </c>
      <c r="S60" s="50" t="str">
        <f>IF(OR(Q60&lt;&gt;TRUE,R60&lt;&gt;TRUE),"",IF((Livraison!$B$15-YEAR(G60)-19)&gt;=I60,TRUE,FALSE))</f>
        <v/>
      </c>
      <c r="T60" s="26" t="str">
        <f>IF(ISBLANK(E60),"",IF(COUNTIF(Activités!$N$12:$N$611,E60)&gt;0,TRUE,FALSE))</f>
        <v/>
      </c>
      <c r="U60" s="58" t="str">
        <f t="shared" si="9"/>
        <v/>
      </c>
    </row>
    <row r="61" spans="1:21">
      <c r="A61" s="42" t="str">
        <f t="shared" si="3"/>
        <v/>
      </c>
      <c r="B61" s="55"/>
      <c r="C61" s="55"/>
      <c r="D61" s="56"/>
      <c r="E61" s="53"/>
      <c r="F61" s="56"/>
      <c r="G61" s="54"/>
      <c r="H61" s="56"/>
      <c r="I61" s="57"/>
      <c r="J61" s="51" t="str">
        <f t="shared" si="4"/>
        <v>-</v>
      </c>
      <c r="K61" s="26" t="str">
        <f t="shared" si="5"/>
        <v/>
      </c>
      <c r="L61" s="26" t="str">
        <f t="shared" si="6"/>
        <v/>
      </c>
      <c r="M61" s="26" t="str">
        <f t="shared" si="10"/>
        <v/>
      </c>
      <c r="N61" s="26" t="str">
        <f t="shared" si="7"/>
        <v/>
      </c>
      <c r="O61" s="26" t="str">
        <f t="shared" si="11"/>
        <v/>
      </c>
      <c r="P61" s="26" t="str">
        <f t="shared" si="12"/>
        <v/>
      </c>
      <c r="Q61" s="26" t="str">
        <f t="shared" si="8"/>
        <v/>
      </c>
      <c r="R61" s="50" t="str">
        <f>IF(OR(ISBLANK(Livraison!$B$15),N61&lt;&gt;TRUE),"",IF(AND((Livraison!$B$15-YEAR(G61))&gt;=20,(Livraison!$B$15-YEAR(G61))&lt;=67),TRUE,FALSE))</f>
        <v/>
      </c>
      <c r="S61" s="50" t="str">
        <f>IF(OR(Q61&lt;&gt;TRUE,R61&lt;&gt;TRUE),"",IF((Livraison!$B$15-YEAR(G61)-19)&gt;=I61,TRUE,FALSE))</f>
        <v/>
      </c>
      <c r="T61" s="26" t="str">
        <f>IF(ISBLANK(E61),"",IF(COUNTIF(Activités!$N$12:$N$611,E61)&gt;0,TRUE,FALSE))</f>
        <v/>
      </c>
      <c r="U61" s="58" t="str">
        <f t="shared" si="9"/>
        <v/>
      </c>
    </row>
    <row r="62" spans="1:21">
      <c r="A62" s="42" t="str">
        <f t="shared" si="3"/>
        <v/>
      </c>
      <c r="B62" s="55"/>
      <c r="C62" s="55"/>
      <c r="D62" s="56"/>
      <c r="E62" s="53"/>
      <c r="F62" s="56"/>
      <c r="G62" s="54"/>
      <c r="H62" s="56"/>
      <c r="I62" s="57"/>
      <c r="J62" s="51" t="str">
        <f t="shared" si="4"/>
        <v>-</v>
      </c>
      <c r="K62" s="26" t="str">
        <f t="shared" si="5"/>
        <v/>
      </c>
      <c r="L62" s="26" t="str">
        <f t="shared" si="6"/>
        <v/>
      </c>
      <c r="M62" s="26" t="str">
        <f t="shared" si="10"/>
        <v/>
      </c>
      <c r="N62" s="26" t="str">
        <f t="shared" si="7"/>
        <v/>
      </c>
      <c r="O62" s="26" t="str">
        <f t="shared" si="11"/>
        <v/>
      </c>
      <c r="P62" s="26" t="str">
        <f t="shared" si="12"/>
        <v/>
      </c>
      <c r="Q62" s="26" t="str">
        <f t="shared" si="8"/>
        <v/>
      </c>
      <c r="R62" s="50" t="str">
        <f>IF(OR(ISBLANK(Livraison!$B$15),N62&lt;&gt;TRUE),"",IF(AND((Livraison!$B$15-YEAR(G62))&gt;=20,(Livraison!$B$15-YEAR(G62))&lt;=67),TRUE,FALSE))</f>
        <v/>
      </c>
      <c r="S62" s="50" t="str">
        <f>IF(OR(Q62&lt;&gt;TRUE,R62&lt;&gt;TRUE),"",IF((Livraison!$B$15-YEAR(G62)-19)&gt;=I62,TRUE,FALSE))</f>
        <v/>
      </c>
      <c r="T62" s="26" t="str">
        <f>IF(ISBLANK(E62),"",IF(COUNTIF(Activités!$N$12:$N$611,E62)&gt;0,TRUE,FALSE))</f>
        <v/>
      </c>
      <c r="U62" s="58" t="str">
        <f t="shared" si="9"/>
        <v/>
      </c>
    </row>
    <row r="63" spans="1:21">
      <c r="A63" s="42" t="str">
        <f t="shared" si="3"/>
        <v/>
      </c>
      <c r="B63" s="55"/>
      <c r="C63" s="55"/>
      <c r="D63" s="56"/>
      <c r="E63" s="53"/>
      <c r="F63" s="56"/>
      <c r="G63" s="54"/>
      <c r="H63" s="56"/>
      <c r="I63" s="57"/>
      <c r="J63" s="51" t="str">
        <f t="shared" si="4"/>
        <v>-</v>
      </c>
      <c r="K63" s="26" t="str">
        <f t="shared" si="5"/>
        <v/>
      </c>
      <c r="L63" s="26" t="str">
        <f t="shared" si="6"/>
        <v/>
      </c>
      <c r="M63" s="26" t="str">
        <f t="shared" si="10"/>
        <v/>
      </c>
      <c r="N63" s="26" t="str">
        <f t="shared" si="7"/>
        <v/>
      </c>
      <c r="O63" s="26" t="str">
        <f t="shared" si="11"/>
        <v/>
      </c>
      <c r="P63" s="26" t="str">
        <f t="shared" si="12"/>
        <v/>
      </c>
      <c r="Q63" s="26" t="str">
        <f t="shared" si="8"/>
        <v/>
      </c>
      <c r="R63" s="50" t="str">
        <f>IF(OR(ISBLANK(Livraison!$B$15),N63&lt;&gt;TRUE),"",IF(AND((Livraison!$B$15-YEAR(G63))&gt;=20,(Livraison!$B$15-YEAR(G63))&lt;=67),TRUE,FALSE))</f>
        <v/>
      </c>
      <c r="S63" s="50" t="str">
        <f>IF(OR(Q63&lt;&gt;TRUE,R63&lt;&gt;TRUE),"",IF((Livraison!$B$15-YEAR(G63)-19)&gt;=I63,TRUE,FALSE))</f>
        <v/>
      </c>
      <c r="T63" s="26" t="str">
        <f>IF(ISBLANK(E63),"",IF(COUNTIF(Activités!$N$12:$N$611,E63)&gt;0,TRUE,FALSE))</f>
        <v/>
      </c>
      <c r="U63" s="58" t="str">
        <f t="shared" si="9"/>
        <v/>
      </c>
    </row>
    <row r="64" spans="1:21">
      <c r="A64" s="42" t="str">
        <f t="shared" si="3"/>
        <v/>
      </c>
      <c r="B64" s="55"/>
      <c r="C64" s="55"/>
      <c r="D64" s="56"/>
      <c r="E64" s="53"/>
      <c r="F64" s="56"/>
      <c r="G64" s="54"/>
      <c r="H64" s="56"/>
      <c r="I64" s="57"/>
      <c r="J64" s="51" t="str">
        <f t="shared" si="4"/>
        <v>-</v>
      </c>
      <c r="K64" s="26" t="str">
        <f t="shared" si="5"/>
        <v/>
      </c>
      <c r="L64" s="26" t="str">
        <f t="shared" si="6"/>
        <v/>
      </c>
      <c r="M64" s="26" t="str">
        <f t="shared" si="10"/>
        <v/>
      </c>
      <c r="N64" s="26" t="str">
        <f t="shared" si="7"/>
        <v/>
      </c>
      <c r="O64" s="26" t="str">
        <f t="shared" si="11"/>
        <v/>
      </c>
      <c r="P64" s="26" t="str">
        <f t="shared" si="12"/>
        <v/>
      </c>
      <c r="Q64" s="26" t="str">
        <f t="shared" si="8"/>
        <v/>
      </c>
      <c r="R64" s="50" t="str">
        <f>IF(OR(ISBLANK(Livraison!$B$15),N64&lt;&gt;TRUE),"",IF(AND((Livraison!$B$15-YEAR(G64))&gt;=20,(Livraison!$B$15-YEAR(G64))&lt;=67),TRUE,FALSE))</f>
        <v/>
      </c>
      <c r="S64" s="50" t="str">
        <f>IF(OR(Q64&lt;&gt;TRUE,R64&lt;&gt;TRUE),"",IF((Livraison!$B$15-YEAR(G64)-19)&gt;=I64,TRUE,FALSE))</f>
        <v/>
      </c>
      <c r="T64" s="26" t="str">
        <f>IF(ISBLANK(E64),"",IF(COUNTIF(Activités!$N$12:$N$611,E64)&gt;0,TRUE,FALSE))</f>
        <v/>
      </c>
      <c r="U64" s="58" t="str">
        <f t="shared" si="9"/>
        <v/>
      </c>
    </row>
    <row r="65" spans="1:21">
      <c r="A65" s="42" t="str">
        <f t="shared" si="3"/>
        <v/>
      </c>
      <c r="B65" s="55"/>
      <c r="C65" s="55"/>
      <c r="D65" s="56"/>
      <c r="E65" s="53"/>
      <c r="F65" s="56"/>
      <c r="G65" s="54"/>
      <c r="H65" s="56"/>
      <c r="I65" s="57"/>
      <c r="J65" s="51" t="str">
        <f t="shared" si="4"/>
        <v>-</v>
      </c>
      <c r="K65" s="26" t="str">
        <f t="shared" si="5"/>
        <v/>
      </c>
      <c r="L65" s="26" t="str">
        <f t="shared" si="6"/>
        <v/>
      </c>
      <c r="M65" s="26" t="str">
        <f t="shared" si="10"/>
        <v/>
      </c>
      <c r="N65" s="26" t="str">
        <f t="shared" si="7"/>
        <v/>
      </c>
      <c r="O65" s="26" t="str">
        <f t="shared" si="11"/>
        <v/>
      </c>
      <c r="P65" s="26" t="str">
        <f t="shared" si="12"/>
        <v/>
      </c>
      <c r="Q65" s="26" t="str">
        <f t="shared" si="8"/>
        <v/>
      </c>
      <c r="R65" s="50" t="str">
        <f>IF(OR(ISBLANK(Livraison!$B$15),N65&lt;&gt;TRUE),"",IF(AND((Livraison!$B$15-YEAR(G65))&gt;=20,(Livraison!$B$15-YEAR(G65))&lt;=67),TRUE,FALSE))</f>
        <v/>
      </c>
      <c r="S65" s="50" t="str">
        <f>IF(OR(Q65&lt;&gt;TRUE,R65&lt;&gt;TRUE),"",IF((Livraison!$B$15-YEAR(G65)-19)&gt;=I65,TRUE,FALSE))</f>
        <v/>
      </c>
      <c r="T65" s="26" t="str">
        <f>IF(ISBLANK(E65),"",IF(COUNTIF(Activités!$N$12:$N$611,E65)&gt;0,TRUE,FALSE))</f>
        <v/>
      </c>
      <c r="U65" s="58" t="str">
        <f t="shared" si="9"/>
        <v/>
      </c>
    </row>
    <row r="66" spans="1:21">
      <c r="A66" s="42" t="str">
        <f t="shared" si="3"/>
        <v/>
      </c>
      <c r="B66" s="55"/>
      <c r="C66" s="55"/>
      <c r="D66" s="56"/>
      <c r="E66" s="53"/>
      <c r="F66" s="56"/>
      <c r="G66" s="54"/>
      <c r="H66" s="56"/>
      <c r="I66" s="57"/>
      <c r="J66" s="51" t="str">
        <f t="shared" si="4"/>
        <v>-</v>
      </c>
      <c r="K66" s="26" t="str">
        <f t="shared" si="5"/>
        <v/>
      </c>
      <c r="L66" s="26" t="str">
        <f t="shared" si="6"/>
        <v/>
      </c>
      <c r="M66" s="26" t="str">
        <f t="shared" si="10"/>
        <v/>
      </c>
      <c r="N66" s="26" t="str">
        <f t="shared" si="7"/>
        <v/>
      </c>
      <c r="O66" s="26" t="str">
        <f t="shared" si="11"/>
        <v/>
      </c>
      <c r="P66" s="26" t="str">
        <f t="shared" si="12"/>
        <v/>
      </c>
      <c r="Q66" s="26" t="str">
        <f t="shared" si="8"/>
        <v/>
      </c>
      <c r="R66" s="50" t="str">
        <f>IF(OR(ISBLANK(Livraison!$B$15),N66&lt;&gt;TRUE),"",IF(AND((Livraison!$B$15-YEAR(G66))&gt;=20,(Livraison!$B$15-YEAR(G66))&lt;=67),TRUE,FALSE))</f>
        <v/>
      </c>
      <c r="S66" s="50" t="str">
        <f>IF(OR(Q66&lt;&gt;TRUE,R66&lt;&gt;TRUE),"",IF((Livraison!$B$15-YEAR(G66)-19)&gt;=I66,TRUE,FALSE))</f>
        <v/>
      </c>
      <c r="T66" s="26" t="str">
        <f>IF(ISBLANK(E66),"",IF(COUNTIF(Activités!$N$12:$N$611,E66)&gt;0,TRUE,FALSE))</f>
        <v/>
      </c>
      <c r="U66" s="58" t="str">
        <f t="shared" si="9"/>
        <v/>
      </c>
    </row>
    <row r="67" spans="1:21">
      <c r="A67" s="42" t="str">
        <f t="shared" si="3"/>
        <v/>
      </c>
      <c r="B67" s="55"/>
      <c r="C67" s="55"/>
      <c r="D67" s="56"/>
      <c r="E67" s="53"/>
      <c r="F67" s="56"/>
      <c r="G67" s="54"/>
      <c r="H67" s="56"/>
      <c r="I67" s="57"/>
      <c r="J67" s="51" t="str">
        <f t="shared" si="4"/>
        <v>-</v>
      </c>
      <c r="K67" s="26" t="str">
        <f t="shared" si="5"/>
        <v/>
      </c>
      <c r="L67" s="26" t="str">
        <f t="shared" si="6"/>
        <v/>
      </c>
      <c r="M67" s="26" t="str">
        <f t="shared" si="10"/>
        <v/>
      </c>
      <c r="N67" s="26" t="str">
        <f t="shared" si="7"/>
        <v/>
      </c>
      <c r="O67" s="26" t="str">
        <f t="shared" si="11"/>
        <v/>
      </c>
      <c r="P67" s="26" t="str">
        <f t="shared" si="12"/>
        <v/>
      </c>
      <c r="Q67" s="26" t="str">
        <f t="shared" si="8"/>
        <v/>
      </c>
      <c r="R67" s="50" t="str">
        <f>IF(OR(ISBLANK(Livraison!$B$15),N67&lt;&gt;TRUE),"",IF(AND((Livraison!$B$15-YEAR(G67))&gt;=20,(Livraison!$B$15-YEAR(G67))&lt;=67),TRUE,FALSE))</f>
        <v/>
      </c>
      <c r="S67" s="50" t="str">
        <f>IF(OR(Q67&lt;&gt;TRUE,R67&lt;&gt;TRUE),"",IF((Livraison!$B$15-YEAR(G67)-19)&gt;=I67,TRUE,FALSE))</f>
        <v/>
      </c>
      <c r="T67" s="26" t="str">
        <f>IF(ISBLANK(E67),"",IF(COUNTIF(Activités!$N$12:$N$611,E67)&gt;0,TRUE,FALSE))</f>
        <v/>
      </c>
      <c r="U67" s="58" t="str">
        <f t="shared" si="9"/>
        <v/>
      </c>
    </row>
    <row r="68" spans="1:21">
      <c r="A68" s="42" t="str">
        <f t="shared" si="3"/>
        <v/>
      </c>
      <c r="B68" s="55"/>
      <c r="C68" s="55"/>
      <c r="D68" s="56"/>
      <c r="E68" s="53"/>
      <c r="F68" s="56"/>
      <c r="G68" s="54"/>
      <c r="H68" s="56"/>
      <c r="I68" s="57"/>
      <c r="J68" s="51" t="str">
        <f t="shared" si="4"/>
        <v>-</v>
      </c>
      <c r="K68" s="26" t="str">
        <f t="shared" si="5"/>
        <v/>
      </c>
      <c r="L68" s="26" t="str">
        <f t="shared" si="6"/>
        <v/>
      </c>
      <c r="M68" s="26" t="str">
        <f t="shared" si="10"/>
        <v/>
      </c>
      <c r="N68" s="26" t="str">
        <f t="shared" si="7"/>
        <v/>
      </c>
      <c r="O68" s="26" t="str">
        <f t="shared" si="11"/>
        <v/>
      </c>
      <c r="P68" s="26" t="str">
        <f t="shared" si="12"/>
        <v/>
      </c>
      <c r="Q68" s="26" t="str">
        <f t="shared" si="8"/>
        <v/>
      </c>
      <c r="R68" s="50" t="str">
        <f>IF(OR(ISBLANK(Livraison!$B$15),N68&lt;&gt;TRUE),"",IF(AND((Livraison!$B$15-YEAR(G68))&gt;=20,(Livraison!$B$15-YEAR(G68))&lt;=67),TRUE,FALSE))</f>
        <v/>
      </c>
      <c r="S68" s="50" t="str">
        <f>IF(OR(Q68&lt;&gt;TRUE,R68&lt;&gt;TRUE),"",IF((Livraison!$B$15-YEAR(G68)-19)&gt;=I68,TRUE,FALSE))</f>
        <v/>
      </c>
      <c r="T68" s="26" t="str">
        <f>IF(ISBLANK(E68),"",IF(COUNTIF(Activités!$N$12:$N$611,E68)&gt;0,TRUE,FALSE))</f>
        <v/>
      </c>
      <c r="U68" s="58" t="str">
        <f t="shared" si="9"/>
        <v/>
      </c>
    </row>
    <row r="69" spans="1:21">
      <c r="A69" s="42" t="str">
        <f t="shared" si="3"/>
        <v/>
      </c>
      <c r="B69" s="55"/>
      <c r="C69" s="55"/>
      <c r="D69" s="56"/>
      <c r="E69" s="53"/>
      <c r="F69" s="56"/>
      <c r="G69" s="54"/>
      <c r="H69" s="56"/>
      <c r="I69" s="57"/>
      <c r="J69" s="51" t="str">
        <f t="shared" si="4"/>
        <v>-</v>
      </c>
      <c r="K69" s="26" t="str">
        <f t="shared" si="5"/>
        <v/>
      </c>
      <c r="L69" s="26" t="str">
        <f t="shared" si="6"/>
        <v/>
      </c>
      <c r="M69" s="26" t="str">
        <f t="shared" si="10"/>
        <v/>
      </c>
      <c r="N69" s="26" t="str">
        <f t="shared" si="7"/>
        <v/>
      </c>
      <c r="O69" s="26" t="str">
        <f t="shared" si="11"/>
        <v/>
      </c>
      <c r="P69" s="26" t="str">
        <f t="shared" si="12"/>
        <v/>
      </c>
      <c r="Q69" s="26" t="str">
        <f t="shared" si="8"/>
        <v/>
      </c>
      <c r="R69" s="50" t="str">
        <f>IF(OR(ISBLANK(Livraison!$B$15),N69&lt;&gt;TRUE),"",IF(AND((Livraison!$B$15-YEAR(G69))&gt;=20,(Livraison!$B$15-YEAR(G69))&lt;=67),TRUE,FALSE))</f>
        <v/>
      </c>
      <c r="S69" s="50" t="str">
        <f>IF(OR(Q69&lt;&gt;TRUE,R69&lt;&gt;TRUE),"",IF((Livraison!$B$15-YEAR(G69)-19)&gt;=I69,TRUE,FALSE))</f>
        <v/>
      </c>
      <c r="T69" s="26" t="str">
        <f>IF(ISBLANK(E69),"",IF(COUNTIF(Activités!$N$12:$N$611,E69)&gt;0,TRUE,FALSE))</f>
        <v/>
      </c>
      <c r="U69" s="58" t="str">
        <f t="shared" si="9"/>
        <v/>
      </c>
    </row>
    <row r="70" spans="1:21">
      <c r="A70" s="42" t="str">
        <f t="shared" si="3"/>
        <v/>
      </c>
      <c r="B70" s="55"/>
      <c r="C70" s="55"/>
      <c r="D70" s="56"/>
      <c r="E70" s="53"/>
      <c r="F70" s="56"/>
      <c r="G70" s="54"/>
      <c r="H70" s="56"/>
      <c r="I70" s="57"/>
      <c r="J70" s="51" t="str">
        <f t="shared" si="4"/>
        <v>-</v>
      </c>
      <c r="K70" s="26" t="str">
        <f t="shared" si="5"/>
        <v/>
      </c>
      <c r="L70" s="26" t="str">
        <f t="shared" si="6"/>
        <v/>
      </c>
      <c r="M70" s="26" t="str">
        <f t="shared" si="10"/>
        <v/>
      </c>
      <c r="N70" s="26" t="str">
        <f t="shared" si="7"/>
        <v/>
      </c>
      <c r="O70" s="26" t="str">
        <f t="shared" si="11"/>
        <v/>
      </c>
      <c r="P70" s="26" t="str">
        <f t="shared" si="12"/>
        <v/>
      </c>
      <c r="Q70" s="26" t="str">
        <f t="shared" si="8"/>
        <v/>
      </c>
      <c r="R70" s="50" t="str">
        <f>IF(OR(ISBLANK(Livraison!$B$15),N70&lt;&gt;TRUE),"",IF(AND((Livraison!$B$15-YEAR(G70))&gt;=20,(Livraison!$B$15-YEAR(G70))&lt;=67),TRUE,FALSE))</f>
        <v/>
      </c>
      <c r="S70" s="50" t="str">
        <f>IF(OR(Q70&lt;&gt;TRUE,R70&lt;&gt;TRUE),"",IF((Livraison!$B$15-YEAR(G70)-19)&gt;=I70,TRUE,FALSE))</f>
        <v/>
      </c>
      <c r="T70" s="26" t="str">
        <f>IF(ISBLANK(E70),"",IF(COUNTIF(Activités!$N$12:$N$611,E70)&gt;0,TRUE,FALSE))</f>
        <v/>
      </c>
      <c r="U70" s="58" t="str">
        <f t="shared" si="9"/>
        <v/>
      </c>
    </row>
    <row r="71" spans="1:21">
      <c r="A71" s="42" t="str">
        <f t="shared" si="3"/>
        <v/>
      </c>
      <c r="B71" s="55"/>
      <c r="C71" s="55"/>
      <c r="D71" s="56"/>
      <c r="E71" s="53"/>
      <c r="F71" s="56"/>
      <c r="G71" s="54"/>
      <c r="H71" s="56"/>
      <c r="I71" s="57"/>
      <c r="J71" s="51" t="str">
        <f t="shared" si="4"/>
        <v>-</v>
      </c>
      <c r="K71" s="26" t="str">
        <f t="shared" si="5"/>
        <v/>
      </c>
      <c r="L71" s="26" t="str">
        <f t="shared" si="6"/>
        <v/>
      </c>
      <c r="M71" s="26" t="str">
        <f t="shared" si="10"/>
        <v/>
      </c>
      <c r="N71" s="26" t="str">
        <f t="shared" si="7"/>
        <v/>
      </c>
      <c r="O71" s="26" t="str">
        <f t="shared" si="11"/>
        <v/>
      </c>
      <c r="P71" s="26" t="str">
        <f t="shared" si="12"/>
        <v/>
      </c>
      <c r="Q71" s="26" t="str">
        <f t="shared" si="8"/>
        <v/>
      </c>
      <c r="R71" s="50" t="str">
        <f>IF(OR(ISBLANK(Livraison!$B$15),N71&lt;&gt;TRUE),"",IF(AND((Livraison!$B$15-YEAR(G71))&gt;=20,(Livraison!$B$15-YEAR(G71))&lt;=67),TRUE,FALSE))</f>
        <v/>
      </c>
      <c r="S71" s="50" t="str">
        <f>IF(OR(Q71&lt;&gt;TRUE,R71&lt;&gt;TRUE),"",IF((Livraison!$B$15-YEAR(G71)-19)&gt;=I71,TRUE,FALSE))</f>
        <v/>
      </c>
      <c r="T71" s="26" t="str">
        <f>IF(ISBLANK(E71),"",IF(COUNTIF(Activités!$N$12:$N$611,E71)&gt;0,TRUE,FALSE))</f>
        <v/>
      </c>
      <c r="U71" s="58" t="str">
        <f t="shared" si="9"/>
        <v/>
      </c>
    </row>
    <row r="72" spans="1:21">
      <c r="A72" s="42" t="str">
        <f t="shared" si="3"/>
        <v/>
      </c>
      <c r="B72" s="55"/>
      <c r="C72" s="55"/>
      <c r="D72" s="56"/>
      <c r="E72" s="53"/>
      <c r="F72" s="56"/>
      <c r="G72" s="54"/>
      <c r="H72" s="56"/>
      <c r="I72" s="57"/>
      <c r="J72" s="51" t="str">
        <f t="shared" si="4"/>
        <v>-</v>
      </c>
      <c r="K72" s="26" t="str">
        <f t="shared" si="5"/>
        <v/>
      </c>
      <c r="L72" s="26" t="str">
        <f t="shared" si="6"/>
        <v/>
      </c>
      <c r="M72" s="26" t="str">
        <f t="shared" si="10"/>
        <v/>
      </c>
      <c r="N72" s="26" t="str">
        <f t="shared" si="7"/>
        <v/>
      </c>
      <c r="O72" s="26" t="str">
        <f t="shared" si="11"/>
        <v/>
      </c>
      <c r="P72" s="26" t="str">
        <f t="shared" si="12"/>
        <v/>
      </c>
      <c r="Q72" s="26" t="str">
        <f t="shared" si="8"/>
        <v/>
      </c>
      <c r="R72" s="50" t="str">
        <f>IF(OR(ISBLANK(Livraison!$B$15),N72&lt;&gt;TRUE),"",IF(AND((Livraison!$B$15-YEAR(G72))&gt;=20,(Livraison!$B$15-YEAR(G72))&lt;=67),TRUE,FALSE))</f>
        <v/>
      </c>
      <c r="S72" s="50" t="str">
        <f>IF(OR(Q72&lt;&gt;TRUE,R72&lt;&gt;TRUE),"",IF((Livraison!$B$15-YEAR(G72)-19)&gt;=I72,TRUE,FALSE))</f>
        <v/>
      </c>
      <c r="T72" s="26" t="str">
        <f>IF(ISBLANK(E72),"",IF(COUNTIF(Activités!$N$12:$N$611,E72)&gt;0,TRUE,FALSE))</f>
        <v/>
      </c>
      <c r="U72" s="58" t="str">
        <f t="shared" si="9"/>
        <v/>
      </c>
    </row>
    <row r="73" spans="1:21">
      <c r="A73" s="42" t="str">
        <f t="shared" si="3"/>
        <v/>
      </c>
      <c r="B73" s="55"/>
      <c r="C73" s="55"/>
      <c r="D73" s="56"/>
      <c r="E73" s="53"/>
      <c r="F73" s="56"/>
      <c r="G73" s="54"/>
      <c r="H73" s="56"/>
      <c r="I73" s="57"/>
      <c r="J73" s="51" t="str">
        <f t="shared" si="4"/>
        <v>-</v>
      </c>
      <c r="K73" s="26" t="str">
        <f t="shared" si="5"/>
        <v/>
      </c>
      <c r="L73" s="26" t="str">
        <f t="shared" si="6"/>
        <v/>
      </c>
      <c r="M73" s="26" t="str">
        <f t="shared" si="10"/>
        <v/>
      </c>
      <c r="N73" s="26" t="str">
        <f t="shared" si="7"/>
        <v/>
      </c>
      <c r="O73" s="26" t="str">
        <f t="shared" si="11"/>
        <v/>
      </c>
      <c r="P73" s="26" t="str">
        <f t="shared" si="12"/>
        <v/>
      </c>
      <c r="Q73" s="26" t="str">
        <f t="shared" si="8"/>
        <v/>
      </c>
      <c r="R73" s="50" t="str">
        <f>IF(OR(ISBLANK(Livraison!$B$15),N73&lt;&gt;TRUE),"",IF(AND((Livraison!$B$15-YEAR(G73))&gt;=20,(Livraison!$B$15-YEAR(G73))&lt;=67),TRUE,FALSE))</f>
        <v/>
      </c>
      <c r="S73" s="50" t="str">
        <f>IF(OR(Q73&lt;&gt;TRUE,R73&lt;&gt;TRUE),"",IF((Livraison!$B$15-YEAR(G73)-19)&gt;=I73,TRUE,FALSE))</f>
        <v/>
      </c>
      <c r="T73" s="26" t="str">
        <f>IF(ISBLANK(E73),"",IF(COUNTIF(Activités!$N$12:$N$611,E73)&gt;0,TRUE,FALSE))</f>
        <v/>
      </c>
      <c r="U73" s="58" t="str">
        <f t="shared" si="9"/>
        <v/>
      </c>
    </row>
    <row r="74" spans="1:21">
      <c r="A74" s="42" t="str">
        <f t="shared" si="3"/>
        <v/>
      </c>
      <c r="B74" s="55"/>
      <c r="C74" s="55"/>
      <c r="D74" s="56"/>
      <c r="E74" s="53"/>
      <c r="F74" s="56"/>
      <c r="G74" s="54"/>
      <c r="H74" s="56"/>
      <c r="I74" s="57"/>
      <c r="J74" s="51" t="str">
        <f t="shared" si="4"/>
        <v>-</v>
      </c>
      <c r="K74" s="26" t="str">
        <f t="shared" si="5"/>
        <v/>
      </c>
      <c r="L74" s="26" t="str">
        <f t="shared" si="6"/>
        <v/>
      </c>
      <c r="M74" s="26" t="str">
        <f t="shared" si="10"/>
        <v/>
      </c>
      <c r="N74" s="26" t="str">
        <f t="shared" si="7"/>
        <v/>
      </c>
      <c r="O74" s="26" t="str">
        <f t="shared" si="11"/>
        <v/>
      </c>
      <c r="P74" s="26" t="str">
        <f t="shared" si="12"/>
        <v/>
      </c>
      <c r="Q74" s="26" t="str">
        <f t="shared" si="8"/>
        <v/>
      </c>
      <c r="R74" s="50" t="str">
        <f>IF(OR(ISBLANK(Livraison!$B$15),N74&lt;&gt;TRUE),"",IF(AND((Livraison!$B$15-YEAR(G74))&gt;=20,(Livraison!$B$15-YEAR(G74))&lt;=67),TRUE,FALSE))</f>
        <v/>
      </c>
      <c r="S74" s="50" t="str">
        <f>IF(OR(Q74&lt;&gt;TRUE,R74&lt;&gt;TRUE),"",IF((Livraison!$B$15-YEAR(G74)-19)&gt;=I74,TRUE,FALSE))</f>
        <v/>
      </c>
      <c r="T74" s="26" t="str">
        <f>IF(ISBLANK(E74),"",IF(COUNTIF(Activités!$N$12:$N$611,E74)&gt;0,TRUE,FALSE))</f>
        <v/>
      </c>
      <c r="U74" s="58" t="str">
        <f t="shared" si="9"/>
        <v/>
      </c>
    </row>
    <row r="75" spans="1:21">
      <c r="A75" s="42" t="str">
        <f t="shared" si="3"/>
        <v/>
      </c>
      <c r="B75" s="55"/>
      <c r="C75" s="55"/>
      <c r="D75" s="56"/>
      <c r="E75" s="53"/>
      <c r="F75" s="56"/>
      <c r="G75" s="54"/>
      <c r="H75" s="56"/>
      <c r="I75" s="57"/>
      <c r="J75" s="51" t="str">
        <f t="shared" si="4"/>
        <v>-</v>
      </c>
      <c r="K75" s="26" t="str">
        <f t="shared" si="5"/>
        <v/>
      </c>
      <c r="L75" s="26" t="str">
        <f t="shared" si="6"/>
        <v/>
      </c>
      <c r="M75" s="26" t="str">
        <f t="shared" si="10"/>
        <v/>
      </c>
      <c r="N75" s="26" t="str">
        <f t="shared" si="7"/>
        <v/>
      </c>
      <c r="O75" s="26" t="str">
        <f t="shared" si="11"/>
        <v/>
      </c>
      <c r="P75" s="26" t="str">
        <f t="shared" si="12"/>
        <v/>
      </c>
      <c r="Q75" s="26" t="str">
        <f t="shared" si="8"/>
        <v/>
      </c>
      <c r="R75" s="50" t="str">
        <f>IF(OR(ISBLANK(Livraison!$B$15),N75&lt;&gt;TRUE),"",IF(AND((Livraison!$B$15-YEAR(G75))&gt;=20,(Livraison!$B$15-YEAR(G75))&lt;=67),TRUE,FALSE))</f>
        <v/>
      </c>
      <c r="S75" s="50" t="str">
        <f>IF(OR(Q75&lt;&gt;TRUE,R75&lt;&gt;TRUE),"",IF((Livraison!$B$15-YEAR(G75)-19)&gt;=I75,TRUE,FALSE))</f>
        <v/>
      </c>
      <c r="T75" s="26" t="str">
        <f>IF(ISBLANK(E75),"",IF(COUNTIF(Activités!$N$12:$N$611,E75)&gt;0,TRUE,FALSE))</f>
        <v/>
      </c>
      <c r="U75" s="58" t="str">
        <f t="shared" si="9"/>
        <v/>
      </c>
    </row>
    <row r="76" spans="1:21">
      <c r="A76" s="42" t="str">
        <f t="shared" si="3"/>
        <v/>
      </c>
      <c r="B76" s="55"/>
      <c r="C76" s="55"/>
      <c r="D76" s="56"/>
      <c r="E76" s="53"/>
      <c r="F76" s="56"/>
      <c r="G76" s="54"/>
      <c r="H76" s="56"/>
      <c r="I76" s="57"/>
      <c r="J76" s="51" t="str">
        <f t="shared" si="4"/>
        <v>-</v>
      </c>
      <c r="K76" s="26" t="str">
        <f t="shared" si="5"/>
        <v/>
      </c>
      <c r="L76" s="26" t="str">
        <f t="shared" si="6"/>
        <v/>
      </c>
      <c r="M76" s="26" t="str">
        <f t="shared" ref="M76:M111" si="13">IF(ISBLANK(D76),"",IF(OR(ISNA(MATCH(D76,codecatidpers,0)),D76="-"),FALSE,TRUE))</f>
        <v/>
      </c>
      <c r="N76" s="26" t="str">
        <f t="shared" si="7"/>
        <v/>
      </c>
      <c r="O76" s="26" t="str">
        <f t="shared" ref="O76:O111" si="14">IF(ISBLANK(F76),"",IF(OR(ISNA(MATCH(F76,libsex,0)),F76="-"),FALSE,TRUE))</f>
        <v/>
      </c>
      <c r="P76" s="26" t="str">
        <f t="shared" ref="P76:P111" si="15">IF(ISBLANK(H76),"",IF(OR(ISNA(MATCH(H76,libnat,0)),H76="-"),FALSE,TRUE))</f>
        <v/>
      </c>
      <c r="Q76" s="26" t="str">
        <f t="shared" si="8"/>
        <v/>
      </c>
      <c r="R76" s="50" t="str">
        <f>IF(OR(ISBLANK(Livraison!$B$15),N76&lt;&gt;TRUE),"",IF(AND((Livraison!$B$15-YEAR(G76))&gt;=20,(Livraison!$B$15-YEAR(G76))&lt;=67),TRUE,FALSE))</f>
        <v/>
      </c>
      <c r="S76" s="50" t="str">
        <f>IF(OR(Q76&lt;&gt;TRUE,R76&lt;&gt;TRUE),"",IF((Livraison!$B$15-YEAR(G76)-19)&gt;=I76,TRUE,FALSE))</f>
        <v/>
      </c>
      <c r="T76" s="26" t="str">
        <f>IF(ISBLANK(E76),"",IF(COUNTIF(Activités!$N$12:$N$611,E76)&gt;0,TRUE,FALSE))</f>
        <v/>
      </c>
      <c r="U76" s="58" t="str">
        <f t="shared" si="9"/>
        <v/>
      </c>
    </row>
    <row r="77" spans="1:21">
      <c r="A77" s="42" t="str">
        <f t="shared" ref="A77:A111" si="16">IF(ISBLANK(D77),"",IF(COUNTA(D77:I77)&lt;&gt;6,"Incomplet",IF(OR(COUNTIF(K77:S77,FALSE)&gt;0,COUNTIF(K77:S77,#N/A)&gt;0),"Erreur",IF(NOT(R77),"Attention",IF(NOT(T77),"Pas utilisé","OK")))))</f>
        <v/>
      </c>
      <c r="B77" s="55"/>
      <c r="C77" s="55"/>
      <c r="D77" s="56"/>
      <c r="E77" s="53"/>
      <c r="F77" s="56"/>
      <c r="G77" s="54"/>
      <c r="H77" s="56"/>
      <c r="I77" s="57"/>
      <c r="J77" s="51" t="str">
        <f t="shared" ref="J77:J111" si="17">IF(ISBLANK(E77),"-",TRIM(CONCATENATE(E77," ",B77," ",C77)))</f>
        <v>-</v>
      </c>
      <c r="K77" s="26" t="str">
        <f t="shared" ref="K77:K111" si="18">IF(D77="CH.AHV",IF(LEN(E77)=13,IF((MID(E77,13,1)+1-1)=MOD(10-(MID(E77,1,1)+3*MID(E77,2,1)+MID(E77,3,1)+3*MID(E77,4,1)+MID(E77,5,1)+3*MID(E77,6,1)+MID(E77,7,1)+3*MID(E77,8,1)+MID(E77,9,1)+3*MID(E77,10,1)+MID(E77,11,1)+3*MID(E77,12,1)),10),TRUE,FALSE),FALSE),"")</f>
        <v/>
      </c>
      <c r="L77" s="26" t="str">
        <f t="shared" ref="L77:L140" si="19">IF(OR(ISBLANK(E77)),"",NOT(COUNTIF($E$12:$E$411,$E77)&gt;1))</f>
        <v/>
      </c>
      <c r="M77" s="26" t="str">
        <f t="shared" si="13"/>
        <v/>
      </c>
      <c r="N77" s="26" t="str">
        <f t="shared" ref="N77:N111" si="20">IF(ISBLANK(G77),"",IF(AND(G77 &gt; DATE(1925,1,1),G77 &lt; DATE(2100,1,1)),TRUE,FALSE))</f>
        <v/>
      </c>
      <c r="O77" s="26" t="str">
        <f t="shared" si="14"/>
        <v/>
      </c>
      <c r="P77" s="26" t="str">
        <f t="shared" si="15"/>
        <v/>
      </c>
      <c r="Q77" s="26" t="str">
        <f t="shared" ref="Q77:Q111" si="21">IF(ISBLANK(I77),"",IF(AND(I77&gt;=0,I77&lt;=47),TRUE,FALSE))</f>
        <v/>
      </c>
      <c r="R77" s="50" t="str">
        <f>IF(OR(ISBLANK(Livraison!$B$15),N77&lt;&gt;TRUE),"",IF(AND((Livraison!$B$15-YEAR(G77))&gt;=20,(Livraison!$B$15-YEAR(G77))&lt;=67),TRUE,FALSE))</f>
        <v/>
      </c>
      <c r="S77" s="50" t="str">
        <f>IF(OR(Q77&lt;&gt;TRUE,R77&lt;&gt;TRUE),"",IF((Livraison!$B$15-YEAR(G77)-19)&gt;=I77,TRUE,FALSE))</f>
        <v/>
      </c>
      <c r="T77" s="26" t="str">
        <f>IF(ISBLANK(E77),"",IF(COUNTIF(Activités!$N$12:$N$611,E77)&gt;0,TRUE,FALSE))</f>
        <v/>
      </c>
      <c r="U77" s="58" t="str">
        <f t="shared" ref="U77:U111" si="22">IF(A77="","",IF(A77&lt;&gt;"Pas utilisé",1,0))</f>
        <v/>
      </c>
    </row>
    <row r="78" spans="1:21">
      <c r="A78" s="42" t="str">
        <f t="shared" si="16"/>
        <v/>
      </c>
      <c r="B78" s="55"/>
      <c r="C78" s="55"/>
      <c r="D78" s="56"/>
      <c r="E78" s="53"/>
      <c r="F78" s="56"/>
      <c r="G78" s="54"/>
      <c r="H78" s="56"/>
      <c r="I78" s="57"/>
      <c r="J78" s="51" t="str">
        <f t="shared" si="17"/>
        <v>-</v>
      </c>
      <c r="K78" s="26" t="str">
        <f t="shared" si="18"/>
        <v/>
      </c>
      <c r="L78" s="26" t="str">
        <f t="shared" si="19"/>
        <v/>
      </c>
      <c r="M78" s="26" t="str">
        <f t="shared" si="13"/>
        <v/>
      </c>
      <c r="N78" s="26" t="str">
        <f t="shared" si="20"/>
        <v/>
      </c>
      <c r="O78" s="26" t="str">
        <f t="shared" si="14"/>
        <v/>
      </c>
      <c r="P78" s="26" t="str">
        <f t="shared" si="15"/>
        <v/>
      </c>
      <c r="Q78" s="26" t="str">
        <f t="shared" si="21"/>
        <v/>
      </c>
      <c r="R78" s="50" t="str">
        <f>IF(OR(ISBLANK(Livraison!$B$15),N78&lt;&gt;TRUE),"",IF(AND((Livraison!$B$15-YEAR(G78))&gt;=20,(Livraison!$B$15-YEAR(G78))&lt;=67),TRUE,FALSE))</f>
        <v/>
      </c>
      <c r="S78" s="50" t="str">
        <f>IF(OR(Q78&lt;&gt;TRUE,R78&lt;&gt;TRUE),"",IF((Livraison!$B$15-YEAR(G78)-19)&gt;=I78,TRUE,FALSE))</f>
        <v/>
      </c>
      <c r="T78" s="26" t="str">
        <f>IF(ISBLANK(E78),"",IF(COUNTIF(Activités!$N$12:$N$611,E78)&gt;0,TRUE,FALSE))</f>
        <v/>
      </c>
      <c r="U78" s="58" t="str">
        <f t="shared" si="22"/>
        <v/>
      </c>
    </row>
    <row r="79" spans="1:21">
      <c r="A79" s="42" t="str">
        <f t="shared" si="16"/>
        <v/>
      </c>
      <c r="B79" s="55"/>
      <c r="C79" s="55"/>
      <c r="D79" s="56"/>
      <c r="E79" s="53"/>
      <c r="F79" s="56"/>
      <c r="G79" s="54"/>
      <c r="H79" s="56"/>
      <c r="I79" s="57"/>
      <c r="J79" s="51" t="str">
        <f t="shared" si="17"/>
        <v>-</v>
      </c>
      <c r="K79" s="26" t="str">
        <f t="shared" si="18"/>
        <v/>
      </c>
      <c r="L79" s="26" t="str">
        <f t="shared" si="19"/>
        <v/>
      </c>
      <c r="M79" s="26" t="str">
        <f t="shared" si="13"/>
        <v/>
      </c>
      <c r="N79" s="26" t="str">
        <f t="shared" si="20"/>
        <v/>
      </c>
      <c r="O79" s="26" t="str">
        <f t="shared" si="14"/>
        <v/>
      </c>
      <c r="P79" s="26" t="str">
        <f t="shared" si="15"/>
        <v/>
      </c>
      <c r="Q79" s="26" t="str">
        <f t="shared" si="21"/>
        <v/>
      </c>
      <c r="R79" s="50" t="str">
        <f>IF(OR(ISBLANK(Livraison!$B$15),N79&lt;&gt;TRUE),"",IF(AND((Livraison!$B$15-YEAR(G79))&gt;=20,(Livraison!$B$15-YEAR(G79))&lt;=67),TRUE,FALSE))</f>
        <v/>
      </c>
      <c r="S79" s="50" t="str">
        <f>IF(OR(Q79&lt;&gt;TRUE,R79&lt;&gt;TRUE),"",IF((Livraison!$B$15-YEAR(G79)-19)&gt;=I79,TRUE,FALSE))</f>
        <v/>
      </c>
      <c r="T79" s="26" t="str">
        <f>IF(ISBLANK(E79),"",IF(COUNTIF(Activités!$N$12:$N$611,E79)&gt;0,TRUE,FALSE))</f>
        <v/>
      </c>
      <c r="U79" s="58" t="str">
        <f t="shared" si="22"/>
        <v/>
      </c>
    </row>
    <row r="80" spans="1:21">
      <c r="A80" s="42" t="str">
        <f t="shared" si="16"/>
        <v/>
      </c>
      <c r="B80" s="55"/>
      <c r="C80" s="55"/>
      <c r="D80" s="56"/>
      <c r="E80" s="53"/>
      <c r="F80" s="56"/>
      <c r="G80" s="54"/>
      <c r="H80" s="56"/>
      <c r="I80" s="57"/>
      <c r="J80" s="51" t="str">
        <f t="shared" si="17"/>
        <v>-</v>
      </c>
      <c r="K80" s="26" t="str">
        <f t="shared" si="18"/>
        <v/>
      </c>
      <c r="L80" s="26" t="str">
        <f t="shared" si="19"/>
        <v/>
      </c>
      <c r="M80" s="26" t="str">
        <f t="shared" si="13"/>
        <v/>
      </c>
      <c r="N80" s="26" t="str">
        <f t="shared" si="20"/>
        <v/>
      </c>
      <c r="O80" s="26" t="str">
        <f t="shared" si="14"/>
        <v/>
      </c>
      <c r="P80" s="26" t="str">
        <f t="shared" si="15"/>
        <v/>
      </c>
      <c r="Q80" s="26" t="str">
        <f t="shared" si="21"/>
        <v/>
      </c>
      <c r="R80" s="50" t="str">
        <f>IF(OR(ISBLANK(Livraison!$B$15),N80&lt;&gt;TRUE),"",IF(AND((Livraison!$B$15-YEAR(G80))&gt;=20,(Livraison!$B$15-YEAR(G80))&lt;=67),TRUE,FALSE))</f>
        <v/>
      </c>
      <c r="S80" s="50" t="str">
        <f>IF(OR(Q80&lt;&gt;TRUE,R80&lt;&gt;TRUE),"",IF((Livraison!$B$15-YEAR(G80)-19)&gt;=I80,TRUE,FALSE))</f>
        <v/>
      </c>
      <c r="T80" s="26" t="str">
        <f>IF(ISBLANK(E80),"",IF(COUNTIF(Activités!$N$12:$N$611,E80)&gt;0,TRUE,FALSE))</f>
        <v/>
      </c>
      <c r="U80" s="58" t="str">
        <f t="shared" si="22"/>
        <v/>
      </c>
    </row>
    <row r="81" spans="1:21">
      <c r="A81" s="42" t="str">
        <f t="shared" si="16"/>
        <v/>
      </c>
      <c r="B81" s="55"/>
      <c r="C81" s="55"/>
      <c r="D81" s="56"/>
      <c r="E81" s="53"/>
      <c r="F81" s="56"/>
      <c r="G81" s="54"/>
      <c r="H81" s="56"/>
      <c r="I81" s="57"/>
      <c r="J81" s="51" t="str">
        <f t="shared" si="17"/>
        <v>-</v>
      </c>
      <c r="K81" s="26" t="str">
        <f t="shared" si="18"/>
        <v/>
      </c>
      <c r="L81" s="26" t="str">
        <f t="shared" si="19"/>
        <v/>
      </c>
      <c r="M81" s="26" t="str">
        <f t="shared" si="13"/>
        <v/>
      </c>
      <c r="N81" s="26" t="str">
        <f t="shared" si="20"/>
        <v/>
      </c>
      <c r="O81" s="26" t="str">
        <f t="shared" si="14"/>
        <v/>
      </c>
      <c r="P81" s="26" t="str">
        <f t="shared" si="15"/>
        <v/>
      </c>
      <c r="Q81" s="26" t="str">
        <f t="shared" si="21"/>
        <v/>
      </c>
      <c r="R81" s="50" t="str">
        <f>IF(OR(ISBLANK(Livraison!$B$15),N81&lt;&gt;TRUE),"",IF(AND((Livraison!$B$15-YEAR(G81))&gt;=20,(Livraison!$B$15-YEAR(G81))&lt;=67),TRUE,FALSE))</f>
        <v/>
      </c>
      <c r="S81" s="50" t="str">
        <f>IF(OR(Q81&lt;&gt;TRUE,R81&lt;&gt;TRUE),"",IF((Livraison!$B$15-YEAR(G81)-19)&gt;=I81,TRUE,FALSE))</f>
        <v/>
      </c>
      <c r="T81" s="26" t="str">
        <f>IF(ISBLANK(E81),"",IF(COUNTIF(Activités!$N$12:$N$611,E81)&gt;0,TRUE,FALSE))</f>
        <v/>
      </c>
      <c r="U81" s="58" t="str">
        <f t="shared" si="22"/>
        <v/>
      </c>
    </row>
    <row r="82" spans="1:21">
      <c r="A82" s="42" t="str">
        <f t="shared" si="16"/>
        <v/>
      </c>
      <c r="B82" s="55"/>
      <c r="C82" s="55"/>
      <c r="D82" s="56"/>
      <c r="E82" s="53"/>
      <c r="F82" s="56"/>
      <c r="G82" s="54"/>
      <c r="H82" s="56"/>
      <c r="I82" s="57"/>
      <c r="J82" s="51" t="str">
        <f t="shared" si="17"/>
        <v>-</v>
      </c>
      <c r="K82" s="26" t="str">
        <f t="shared" si="18"/>
        <v/>
      </c>
      <c r="L82" s="26" t="str">
        <f t="shared" si="19"/>
        <v/>
      </c>
      <c r="M82" s="26" t="str">
        <f t="shared" si="13"/>
        <v/>
      </c>
      <c r="N82" s="26" t="str">
        <f t="shared" si="20"/>
        <v/>
      </c>
      <c r="O82" s="26" t="str">
        <f t="shared" si="14"/>
        <v/>
      </c>
      <c r="P82" s="26" t="str">
        <f t="shared" si="15"/>
        <v/>
      </c>
      <c r="Q82" s="26" t="str">
        <f t="shared" si="21"/>
        <v/>
      </c>
      <c r="R82" s="50" t="str">
        <f>IF(OR(ISBLANK(Livraison!$B$15),N82&lt;&gt;TRUE),"",IF(AND((Livraison!$B$15-YEAR(G82))&gt;=20,(Livraison!$B$15-YEAR(G82))&lt;=67),TRUE,FALSE))</f>
        <v/>
      </c>
      <c r="S82" s="50" t="str">
        <f>IF(OR(Q82&lt;&gt;TRUE,R82&lt;&gt;TRUE),"",IF((Livraison!$B$15-YEAR(G82)-19)&gt;=I82,TRUE,FALSE))</f>
        <v/>
      </c>
      <c r="T82" s="26" t="str">
        <f>IF(ISBLANK(E82),"",IF(COUNTIF(Activités!$N$12:$N$611,E82)&gt;0,TRUE,FALSE))</f>
        <v/>
      </c>
      <c r="U82" s="58" t="str">
        <f t="shared" si="22"/>
        <v/>
      </c>
    </row>
    <row r="83" spans="1:21">
      <c r="A83" s="42" t="str">
        <f t="shared" si="16"/>
        <v/>
      </c>
      <c r="B83" s="55"/>
      <c r="C83" s="55"/>
      <c r="D83" s="56"/>
      <c r="E83" s="53"/>
      <c r="F83" s="56"/>
      <c r="G83" s="54"/>
      <c r="H83" s="56"/>
      <c r="I83" s="57"/>
      <c r="J83" s="51" t="str">
        <f t="shared" si="17"/>
        <v>-</v>
      </c>
      <c r="K83" s="26" t="str">
        <f t="shared" si="18"/>
        <v/>
      </c>
      <c r="L83" s="26" t="str">
        <f t="shared" si="19"/>
        <v/>
      </c>
      <c r="M83" s="26" t="str">
        <f t="shared" si="13"/>
        <v/>
      </c>
      <c r="N83" s="26" t="str">
        <f t="shared" si="20"/>
        <v/>
      </c>
      <c r="O83" s="26" t="str">
        <f t="shared" si="14"/>
        <v/>
      </c>
      <c r="P83" s="26" t="str">
        <f t="shared" si="15"/>
        <v/>
      </c>
      <c r="Q83" s="26" t="str">
        <f t="shared" si="21"/>
        <v/>
      </c>
      <c r="R83" s="50" t="str">
        <f>IF(OR(ISBLANK(Livraison!$B$15),N83&lt;&gt;TRUE),"",IF(AND((Livraison!$B$15-YEAR(G83))&gt;=20,(Livraison!$B$15-YEAR(G83))&lt;=67),TRUE,FALSE))</f>
        <v/>
      </c>
      <c r="S83" s="50" t="str">
        <f>IF(OR(Q83&lt;&gt;TRUE,R83&lt;&gt;TRUE),"",IF((Livraison!$B$15-YEAR(G83)-19)&gt;=I83,TRUE,FALSE))</f>
        <v/>
      </c>
      <c r="T83" s="26" t="str">
        <f>IF(ISBLANK(E83),"",IF(COUNTIF(Activités!$N$12:$N$611,E83)&gt;0,TRUE,FALSE))</f>
        <v/>
      </c>
      <c r="U83" s="58" t="str">
        <f t="shared" si="22"/>
        <v/>
      </c>
    </row>
    <row r="84" spans="1:21">
      <c r="A84" s="42" t="str">
        <f t="shared" si="16"/>
        <v/>
      </c>
      <c r="B84" s="55"/>
      <c r="C84" s="55"/>
      <c r="D84" s="56"/>
      <c r="E84" s="53"/>
      <c r="F84" s="56"/>
      <c r="G84" s="54"/>
      <c r="H84" s="56"/>
      <c r="I84" s="57"/>
      <c r="J84" s="51" t="str">
        <f t="shared" si="17"/>
        <v>-</v>
      </c>
      <c r="K84" s="26" t="str">
        <f t="shared" si="18"/>
        <v/>
      </c>
      <c r="L84" s="26" t="str">
        <f t="shared" si="19"/>
        <v/>
      </c>
      <c r="M84" s="26" t="str">
        <f t="shared" si="13"/>
        <v/>
      </c>
      <c r="N84" s="26" t="str">
        <f t="shared" si="20"/>
        <v/>
      </c>
      <c r="O84" s="26" t="str">
        <f t="shared" si="14"/>
        <v/>
      </c>
      <c r="P84" s="26" t="str">
        <f t="shared" si="15"/>
        <v/>
      </c>
      <c r="Q84" s="26" t="str">
        <f t="shared" si="21"/>
        <v/>
      </c>
      <c r="R84" s="50" t="str">
        <f>IF(OR(ISBLANK(Livraison!$B$15),N84&lt;&gt;TRUE),"",IF(AND((Livraison!$B$15-YEAR(G84))&gt;=20,(Livraison!$B$15-YEAR(G84))&lt;=67),TRUE,FALSE))</f>
        <v/>
      </c>
      <c r="S84" s="50" t="str">
        <f>IF(OR(Q84&lt;&gt;TRUE,R84&lt;&gt;TRUE),"",IF((Livraison!$B$15-YEAR(G84)-19)&gt;=I84,TRUE,FALSE))</f>
        <v/>
      </c>
      <c r="T84" s="26" t="str">
        <f>IF(ISBLANK(E84),"",IF(COUNTIF(Activités!$N$12:$N$611,E84)&gt;0,TRUE,FALSE))</f>
        <v/>
      </c>
      <c r="U84" s="58" t="str">
        <f t="shared" si="22"/>
        <v/>
      </c>
    </row>
    <row r="85" spans="1:21">
      <c r="A85" s="42" t="str">
        <f t="shared" si="16"/>
        <v/>
      </c>
      <c r="B85" s="55"/>
      <c r="C85" s="55"/>
      <c r="D85" s="56"/>
      <c r="E85" s="53"/>
      <c r="F85" s="56"/>
      <c r="G85" s="54"/>
      <c r="H85" s="56"/>
      <c r="I85" s="57"/>
      <c r="J85" s="51" t="str">
        <f t="shared" si="17"/>
        <v>-</v>
      </c>
      <c r="K85" s="26" t="str">
        <f t="shared" si="18"/>
        <v/>
      </c>
      <c r="L85" s="26" t="str">
        <f t="shared" si="19"/>
        <v/>
      </c>
      <c r="M85" s="26" t="str">
        <f t="shared" si="13"/>
        <v/>
      </c>
      <c r="N85" s="26" t="str">
        <f t="shared" si="20"/>
        <v/>
      </c>
      <c r="O85" s="26" t="str">
        <f t="shared" si="14"/>
        <v/>
      </c>
      <c r="P85" s="26" t="str">
        <f t="shared" si="15"/>
        <v/>
      </c>
      <c r="Q85" s="26" t="str">
        <f t="shared" si="21"/>
        <v/>
      </c>
      <c r="R85" s="50" t="str">
        <f>IF(OR(ISBLANK(Livraison!$B$15),N85&lt;&gt;TRUE),"",IF(AND((Livraison!$B$15-YEAR(G85))&gt;=20,(Livraison!$B$15-YEAR(G85))&lt;=67),TRUE,FALSE))</f>
        <v/>
      </c>
      <c r="S85" s="50" t="str">
        <f>IF(OR(Q85&lt;&gt;TRUE,R85&lt;&gt;TRUE),"",IF((Livraison!$B$15-YEAR(G85)-19)&gt;=I85,TRUE,FALSE))</f>
        <v/>
      </c>
      <c r="T85" s="26" t="str">
        <f>IF(ISBLANK(E85),"",IF(COUNTIF(Activités!$N$12:$N$611,E85)&gt;0,TRUE,FALSE))</f>
        <v/>
      </c>
      <c r="U85" s="58" t="str">
        <f t="shared" si="22"/>
        <v/>
      </c>
    </row>
    <row r="86" spans="1:21">
      <c r="A86" s="42" t="str">
        <f t="shared" si="16"/>
        <v/>
      </c>
      <c r="B86" s="55"/>
      <c r="C86" s="55"/>
      <c r="D86" s="56"/>
      <c r="E86" s="53"/>
      <c r="F86" s="56"/>
      <c r="G86" s="54"/>
      <c r="H86" s="56"/>
      <c r="I86" s="57"/>
      <c r="J86" s="51" t="str">
        <f t="shared" si="17"/>
        <v>-</v>
      </c>
      <c r="K86" s="26" t="str">
        <f t="shared" si="18"/>
        <v/>
      </c>
      <c r="L86" s="26" t="str">
        <f t="shared" si="19"/>
        <v/>
      </c>
      <c r="M86" s="26" t="str">
        <f t="shared" si="13"/>
        <v/>
      </c>
      <c r="N86" s="26" t="str">
        <f t="shared" si="20"/>
        <v/>
      </c>
      <c r="O86" s="26" t="str">
        <f t="shared" si="14"/>
        <v/>
      </c>
      <c r="P86" s="26" t="str">
        <f t="shared" si="15"/>
        <v/>
      </c>
      <c r="Q86" s="26" t="str">
        <f t="shared" si="21"/>
        <v/>
      </c>
      <c r="R86" s="50" t="str">
        <f>IF(OR(ISBLANK(Livraison!$B$15),N86&lt;&gt;TRUE),"",IF(AND((Livraison!$B$15-YEAR(G86))&gt;=20,(Livraison!$B$15-YEAR(G86))&lt;=67),TRUE,FALSE))</f>
        <v/>
      </c>
      <c r="S86" s="50" t="str">
        <f>IF(OR(Q86&lt;&gt;TRUE,R86&lt;&gt;TRUE),"",IF((Livraison!$B$15-YEAR(G86)-19)&gt;=I86,TRUE,FALSE))</f>
        <v/>
      </c>
      <c r="T86" s="26" t="str">
        <f>IF(ISBLANK(E86),"",IF(COUNTIF(Activités!$N$12:$N$611,E86)&gt;0,TRUE,FALSE))</f>
        <v/>
      </c>
      <c r="U86" s="58" t="str">
        <f t="shared" si="22"/>
        <v/>
      </c>
    </row>
    <row r="87" spans="1:21">
      <c r="A87" s="42" t="str">
        <f t="shared" si="16"/>
        <v/>
      </c>
      <c r="B87" s="55"/>
      <c r="C87" s="55"/>
      <c r="D87" s="56"/>
      <c r="E87" s="53"/>
      <c r="F87" s="56"/>
      <c r="G87" s="54"/>
      <c r="H87" s="56"/>
      <c r="I87" s="57"/>
      <c r="J87" s="51" t="str">
        <f t="shared" si="17"/>
        <v>-</v>
      </c>
      <c r="K87" s="26" t="str">
        <f t="shared" si="18"/>
        <v/>
      </c>
      <c r="L87" s="26" t="str">
        <f t="shared" si="19"/>
        <v/>
      </c>
      <c r="M87" s="26" t="str">
        <f t="shared" si="13"/>
        <v/>
      </c>
      <c r="N87" s="26" t="str">
        <f t="shared" si="20"/>
        <v/>
      </c>
      <c r="O87" s="26" t="str">
        <f t="shared" si="14"/>
        <v/>
      </c>
      <c r="P87" s="26" t="str">
        <f t="shared" si="15"/>
        <v/>
      </c>
      <c r="Q87" s="26" t="str">
        <f t="shared" si="21"/>
        <v/>
      </c>
      <c r="R87" s="50" t="str">
        <f>IF(OR(ISBLANK(Livraison!$B$15),N87&lt;&gt;TRUE),"",IF(AND((Livraison!$B$15-YEAR(G87))&gt;=20,(Livraison!$B$15-YEAR(G87))&lt;=67),TRUE,FALSE))</f>
        <v/>
      </c>
      <c r="S87" s="50" t="str">
        <f>IF(OR(Q87&lt;&gt;TRUE,R87&lt;&gt;TRUE),"",IF((Livraison!$B$15-YEAR(G87)-19)&gt;=I87,TRUE,FALSE))</f>
        <v/>
      </c>
      <c r="T87" s="26" t="str">
        <f>IF(ISBLANK(E87),"",IF(COUNTIF(Activités!$N$12:$N$611,E87)&gt;0,TRUE,FALSE))</f>
        <v/>
      </c>
      <c r="U87" s="58" t="str">
        <f t="shared" si="22"/>
        <v/>
      </c>
    </row>
    <row r="88" spans="1:21">
      <c r="A88" s="42" t="str">
        <f t="shared" si="16"/>
        <v/>
      </c>
      <c r="B88" s="55"/>
      <c r="C88" s="55"/>
      <c r="D88" s="56"/>
      <c r="E88" s="53"/>
      <c r="F88" s="56"/>
      <c r="G88" s="54"/>
      <c r="H88" s="56"/>
      <c r="I88" s="57"/>
      <c r="J88" s="51" t="str">
        <f t="shared" si="17"/>
        <v>-</v>
      </c>
      <c r="K88" s="26" t="str">
        <f t="shared" si="18"/>
        <v/>
      </c>
      <c r="L88" s="26" t="str">
        <f t="shared" si="19"/>
        <v/>
      </c>
      <c r="M88" s="26" t="str">
        <f t="shared" si="13"/>
        <v/>
      </c>
      <c r="N88" s="26" t="str">
        <f t="shared" si="20"/>
        <v/>
      </c>
      <c r="O88" s="26" t="str">
        <f t="shared" si="14"/>
        <v/>
      </c>
      <c r="P88" s="26" t="str">
        <f t="shared" si="15"/>
        <v/>
      </c>
      <c r="Q88" s="26" t="str">
        <f t="shared" si="21"/>
        <v/>
      </c>
      <c r="R88" s="50" t="str">
        <f>IF(OR(ISBLANK(Livraison!$B$15),N88&lt;&gt;TRUE),"",IF(AND((Livraison!$B$15-YEAR(G88))&gt;=20,(Livraison!$B$15-YEAR(G88))&lt;=67),TRUE,FALSE))</f>
        <v/>
      </c>
      <c r="S88" s="50" t="str">
        <f>IF(OR(Q88&lt;&gt;TRUE,R88&lt;&gt;TRUE),"",IF((Livraison!$B$15-YEAR(G88)-19)&gt;=I88,TRUE,FALSE))</f>
        <v/>
      </c>
      <c r="T88" s="26" t="str">
        <f>IF(ISBLANK(E88),"",IF(COUNTIF(Activités!$N$12:$N$611,E88)&gt;0,TRUE,FALSE))</f>
        <v/>
      </c>
      <c r="U88" s="58" t="str">
        <f t="shared" si="22"/>
        <v/>
      </c>
    </row>
    <row r="89" spans="1:21">
      <c r="A89" s="42" t="str">
        <f t="shared" si="16"/>
        <v/>
      </c>
      <c r="B89" s="55"/>
      <c r="C89" s="55"/>
      <c r="D89" s="56"/>
      <c r="E89" s="53"/>
      <c r="F89" s="56"/>
      <c r="G89" s="54"/>
      <c r="H89" s="56"/>
      <c r="I89" s="57"/>
      <c r="J89" s="51" t="str">
        <f t="shared" si="17"/>
        <v>-</v>
      </c>
      <c r="K89" s="26" t="str">
        <f t="shared" si="18"/>
        <v/>
      </c>
      <c r="L89" s="26" t="str">
        <f t="shared" si="19"/>
        <v/>
      </c>
      <c r="M89" s="26" t="str">
        <f t="shared" si="13"/>
        <v/>
      </c>
      <c r="N89" s="26" t="str">
        <f t="shared" si="20"/>
        <v/>
      </c>
      <c r="O89" s="26" t="str">
        <f t="shared" si="14"/>
        <v/>
      </c>
      <c r="P89" s="26" t="str">
        <f t="shared" si="15"/>
        <v/>
      </c>
      <c r="Q89" s="26" t="str">
        <f t="shared" si="21"/>
        <v/>
      </c>
      <c r="R89" s="50" t="str">
        <f>IF(OR(ISBLANK(Livraison!$B$15),N89&lt;&gt;TRUE),"",IF(AND((Livraison!$B$15-YEAR(G89))&gt;=20,(Livraison!$B$15-YEAR(G89))&lt;=67),TRUE,FALSE))</f>
        <v/>
      </c>
      <c r="S89" s="50" t="str">
        <f>IF(OR(Q89&lt;&gt;TRUE,R89&lt;&gt;TRUE),"",IF((Livraison!$B$15-YEAR(G89)-19)&gt;=I89,TRUE,FALSE))</f>
        <v/>
      </c>
      <c r="T89" s="26" t="str">
        <f>IF(ISBLANK(E89),"",IF(COUNTIF(Activités!$N$12:$N$611,E89)&gt;0,TRUE,FALSE))</f>
        <v/>
      </c>
      <c r="U89" s="58" t="str">
        <f t="shared" si="22"/>
        <v/>
      </c>
    </row>
    <row r="90" spans="1:21">
      <c r="A90" s="42" t="str">
        <f t="shared" si="16"/>
        <v/>
      </c>
      <c r="B90" s="55"/>
      <c r="C90" s="55"/>
      <c r="D90" s="56"/>
      <c r="E90" s="53"/>
      <c r="F90" s="56"/>
      <c r="G90" s="54"/>
      <c r="H90" s="56"/>
      <c r="I90" s="57"/>
      <c r="J90" s="51" t="str">
        <f t="shared" si="17"/>
        <v>-</v>
      </c>
      <c r="K90" s="26" t="str">
        <f t="shared" si="18"/>
        <v/>
      </c>
      <c r="L90" s="26" t="str">
        <f t="shared" si="19"/>
        <v/>
      </c>
      <c r="M90" s="26" t="str">
        <f t="shared" si="13"/>
        <v/>
      </c>
      <c r="N90" s="26" t="str">
        <f t="shared" si="20"/>
        <v/>
      </c>
      <c r="O90" s="26" t="str">
        <f t="shared" si="14"/>
        <v/>
      </c>
      <c r="P90" s="26" t="str">
        <f t="shared" si="15"/>
        <v/>
      </c>
      <c r="Q90" s="26" t="str">
        <f t="shared" si="21"/>
        <v/>
      </c>
      <c r="R90" s="50" t="str">
        <f>IF(OR(ISBLANK(Livraison!$B$15),N90&lt;&gt;TRUE),"",IF(AND((Livraison!$B$15-YEAR(G90))&gt;=20,(Livraison!$B$15-YEAR(G90))&lt;=67),TRUE,FALSE))</f>
        <v/>
      </c>
      <c r="S90" s="50" t="str">
        <f>IF(OR(Q90&lt;&gt;TRUE,R90&lt;&gt;TRUE),"",IF((Livraison!$B$15-YEAR(G90)-19)&gt;=I90,TRUE,FALSE))</f>
        <v/>
      </c>
      <c r="T90" s="26" t="str">
        <f>IF(ISBLANK(E90),"",IF(COUNTIF(Activités!$N$12:$N$611,E90)&gt;0,TRUE,FALSE))</f>
        <v/>
      </c>
      <c r="U90" s="58" t="str">
        <f t="shared" si="22"/>
        <v/>
      </c>
    </row>
    <row r="91" spans="1:21">
      <c r="A91" s="42" t="str">
        <f t="shared" si="16"/>
        <v/>
      </c>
      <c r="B91" s="55"/>
      <c r="C91" s="55"/>
      <c r="D91" s="56"/>
      <c r="E91" s="53"/>
      <c r="F91" s="56"/>
      <c r="G91" s="54"/>
      <c r="H91" s="56"/>
      <c r="I91" s="57"/>
      <c r="J91" s="51" t="str">
        <f t="shared" si="17"/>
        <v>-</v>
      </c>
      <c r="K91" s="26" t="str">
        <f t="shared" si="18"/>
        <v/>
      </c>
      <c r="L91" s="26" t="str">
        <f t="shared" si="19"/>
        <v/>
      </c>
      <c r="M91" s="26" t="str">
        <f t="shared" si="13"/>
        <v/>
      </c>
      <c r="N91" s="26" t="str">
        <f t="shared" si="20"/>
        <v/>
      </c>
      <c r="O91" s="26" t="str">
        <f t="shared" si="14"/>
        <v/>
      </c>
      <c r="P91" s="26" t="str">
        <f t="shared" si="15"/>
        <v/>
      </c>
      <c r="Q91" s="26" t="str">
        <f t="shared" si="21"/>
        <v/>
      </c>
      <c r="R91" s="50" t="str">
        <f>IF(OR(ISBLANK(Livraison!$B$15),N91&lt;&gt;TRUE),"",IF(AND((Livraison!$B$15-YEAR(G91))&gt;=20,(Livraison!$B$15-YEAR(G91))&lt;=67),TRUE,FALSE))</f>
        <v/>
      </c>
      <c r="S91" s="50" t="str">
        <f>IF(OR(Q91&lt;&gt;TRUE,R91&lt;&gt;TRUE),"",IF((Livraison!$B$15-YEAR(G91)-19)&gt;=I91,TRUE,FALSE))</f>
        <v/>
      </c>
      <c r="T91" s="26" t="str">
        <f>IF(ISBLANK(E91),"",IF(COUNTIF(Activités!$N$12:$N$611,E91)&gt;0,TRUE,FALSE))</f>
        <v/>
      </c>
      <c r="U91" s="58" t="str">
        <f t="shared" si="22"/>
        <v/>
      </c>
    </row>
    <row r="92" spans="1:21">
      <c r="A92" s="42" t="str">
        <f t="shared" si="16"/>
        <v/>
      </c>
      <c r="B92" s="55"/>
      <c r="C92" s="55"/>
      <c r="D92" s="56"/>
      <c r="E92" s="53"/>
      <c r="F92" s="56"/>
      <c r="G92" s="54"/>
      <c r="H92" s="56"/>
      <c r="I92" s="57"/>
      <c r="J92" s="51" t="str">
        <f t="shared" si="17"/>
        <v>-</v>
      </c>
      <c r="K92" s="26" t="str">
        <f t="shared" si="18"/>
        <v/>
      </c>
      <c r="L92" s="26" t="str">
        <f t="shared" si="19"/>
        <v/>
      </c>
      <c r="M92" s="26" t="str">
        <f t="shared" si="13"/>
        <v/>
      </c>
      <c r="N92" s="26" t="str">
        <f t="shared" si="20"/>
        <v/>
      </c>
      <c r="O92" s="26" t="str">
        <f t="shared" si="14"/>
        <v/>
      </c>
      <c r="P92" s="26" t="str">
        <f t="shared" si="15"/>
        <v/>
      </c>
      <c r="Q92" s="26" t="str">
        <f t="shared" si="21"/>
        <v/>
      </c>
      <c r="R92" s="50" t="str">
        <f>IF(OR(ISBLANK(Livraison!$B$15),N92&lt;&gt;TRUE),"",IF(AND((Livraison!$B$15-YEAR(G92))&gt;=20,(Livraison!$B$15-YEAR(G92))&lt;=67),TRUE,FALSE))</f>
        <v/>
      </c>
      <c r="S92" s="50" t="str">
        <f>IF(OR(Q92&lt;&gt;TRUE,R92&lt;&gt;TRUE),"",IF((Livraison!$B$15-YEAR(G92)-19)&gt;=I92,TRUE,FALSE))</f>
        <v/>
      </c>
      <c r="T92" s="26" t="str">
        <f>IF(ISBLANK(E92),"",IF(COUNTIF(Activités!$N$12:$N$611,E92)&gt;0,TRUE,FALSE))</f>
        <v/>
      </c>
      <c r="U92" s="58" t="str">
        <f t="shared" si="22"/>
        <v/>
      </c>
    </row>
    <row r="93" spans="1:21">
      <c r="A93" s="42" t="str">
        <f t="shared" si="16"/>
        <v/>
      </c>
      <c r="B93" s="55"/>
      <c r="C93" s="55"/>
      <c r="D93" s="56"/>
      <c r="E93" s="53"/>
      <c r="F93" s="56"/>
      <c r="G93" s="54"/>
      <c r="H93" s="56"/>
      <c r="I93" s="57"/>
      <c r="J93" s="51" t="str">
        <f t="shared" si="17"/>
        <v>-</v>
      </c>
      <c r="K93" s="26" t="str">
        <f t="shared" si="18"/>
        <v/>
      </c>
      <c r="L93" s="26" t="str">
        <f t="shared" si="19"/>
        <v/>
      </c>
      <c r="M93" s="26" t="str">
        <f t="shared" si="13"/>
        <v/>
      </c>
      <c r="N93" s="26" t="str">
        <f t="shared" si="20"/>
        <v/>
      </c>
      <c r="O93" s="26" t="str">
        <f t="shared" si="14"/>
        <v/>
      </c>
      <c r="P93" s="26" t="str">
        <f t="shared" si="15"/>
        <v/>
      </c>
      <c r="Q93" s="26" t="str">
        <f t="shared" si="21"/>
        <v/>
      </c>
      <c r="R93" s="50" t="str">
        <f>IF(OR(ISBLANK(Livraison!$B$15),N93&lt;&gt;TRUE),"",IF(AND((Livraison!$B$15-YEAR(G93))&gt;=20,(Livraison!$B$15-YEAR(G93))&lt;=67),TRUE,FALSE))</f>
        <v/>
      </c>
      <c r="S93" s="50" t="str">
        <f>IF(OR(Q93&lt;&gt;TRUE,R93&lt;&gt;TRUE),"",IF((Livraison!$B$15-YEAR(G93)-19)&gt;=I93,TRUE,FALSE))</f>
        <v/>
      </c>
      <c r="T93" s="26" t="str">
        <f>IF(ISBLANK(E93),"",IF(COUNTIF(Activités!$N$12:$N$611,E93)&gt;0,TRUE,FALSE))</f>
        <v/>
      </c>
      <c r="U93" s="58" t="str">
        <f t="shared" si="22"/>
        <v/>
      </c>
    </row>
    <row r="94" spans="1:21">
      <c r="A94" s="42" t="str">
        <f t="shared" si="16"/>
        <v/>
      </c>
      <c r="B94" s="55"/>
      <c r="C94" s="55"/>
      <c r="D94" s="56"/>
      <c r="E94" s="53"/>
      <c r="F94" s="56"/>
      <c r="G94" s="54"/>
      <c r="H94" s="56"/>
      <c r="I94" s="57"/>
      <c r="J94" s="51" t="str">
        <f t="shared" si="17"/>
        <v>-</v>
      </c>
      <c r="K94" s="26" t="str">
        <f t="shared" si="18"/>
        <v/>
      </c>
      <c r="L94" s="26" t="str">
        <f t="shared" si="19"/>
        <v/>
      </c>
      <c r="M94" s="26" t="str">
        <f t="shared" si="13"/>
        <v/>
      </c>
      <c r="N94" s="26" t="str">
        <f t="shared" si="20"/>
        <v/>
      </c>
      <c r="O94" s="26" t="str">
        <f t="shared" si="14"/>
        <v/>
      </c>
      <c r="P94" s="26" t="str">
        <f t="shared" si="15"/>
        <v/>
      </c>
      <c r="Q94" s="26" t="str">
        <f t="shared" si="21"/>
        <v/>
      </c>
      <c r="R94" s="50" t="str">
        <f>IF(OR(ISBLANK(Livraison!$B$15),N94&lt;&gt;TRUE),"",IF(AND((Livraison!$B$15-YEAR(G94))&gt;=20,(Livraison!$B$15-YEAR(G94))&lt;=67),TRUE,FALSE))</f>
        <v/>
      </c>
      <c r="S94" s="50" t="str">
        <f>IF(OR(Q94&lt;&gt;TRUE,R94&lt;&gt;TRUE),"",IF((Livraison!$B$15-YEAR(G94)-19)&gt;=I94,TRUE,FALSE))</f>
        <v/>
      </c>
      <c r="T94" s="26" t="str">
        <f>IF(ISBLANK(E94),"",IF(COUNTIF(Activités!$N$12:$N$611,E94)&gt;0,TRUE,FALSE))</f>
        <v/>
      </c>
      <c r="U94" s="58" t="str">
        <f t="shared" si="22"/>
        <v/>
      </c>
    </row>
    <row r="95" spans="1:21">
      <c r="A95" s="42" t="str">
        <f t="shared" si="16"/>
        <v/>
      </c>
      <c r="B95" s="55"/>
      <c r="C95" s="55"/>
      <c r="D95" s="56"/>
      <c r="E95" s="53"/>
      <c r="F95" s="56"/>
      <c r="G95" s="54"/>
      <c r="H95" s="56"/>
      <c r="I95" s="57"/>
      <c r="J95" s="51" t="str">
        <f t="shared" si="17"/>
        <v>-</v>
      </c>
      <c r="K95" s="26" t="str">
        <f t="shared" si="18"/>
        <v/>
      </c>
      <c r="L95" s="26" t="str">
        <f t="shared" si="19"/>
        <v/>
      </c>
      <c r="M95" s="26" t="str">
        <f t="shared" si="13"/>
        <v/>
      </c>
      <c r="N95" s="26" t="str">
        <f t="shared" si="20"/>
        <v/>
      </c>
      <c r="O95" s="26" t="str">
        <f t="shared" si="14"/>
        <v/>
      </c>
      <c r="P95" s="26" t="str">
        <f t="shared" si="15"/>
        <v/>
      </c>
      <c r="Q95" s="26" t="str">
        <f t="shared" si="21"/>
        <v/>
      </c>
      <c r="R95" s="50" t="str">
        <f>IF(OR(ISBLANK(Livraison!$B$15),N95&lt;&gt;TRUE),"",IF(AND((Livraison!$B$15-YEAR(G95))&gt;=20,(Livraison!$B$15-YEAR(G95))&lt;=67),TRUE,FALSE))</f>
        <v/>
      </c>
      <c r="S95" s="50" t="str">
        <f>IF(OR(Q95&lt;&gt;TRUE,R95&lt;&gt;TRUE),"",IF((Livraison!$B$15-YEAR(G95)-19)&gt;=I95,TRUE,FALSE))</f>
        <v/>
      </c>
      <c r="T95" s="26" t="str">
        <f>IF(ISBLANK(E95),"",IF(COUNTIF(Activités!$N$12:$N$611,E95)&gt;0,TRUE,FALSE))</f>
        <v/>
      </c>
      <c r="U95" s="58" t="str">
        <f t="shared" si="22"/>
        <v/>
      </c>
    </row>
    <row r="96" spans="1:21">
      <c r="A96" s="42" t="str">
        <f t="shared" si="16"/>
        <v/>
      </c>
      <c r="B96" s="55"/>
      <c r="C96" s="55"/>
      <c r="D96" s="56"/>
      <c r="E96" s="53"/>
      <c r="F96" s="56"/>
      <c r="G96" s="54"/>
      <c r="H96" s="56"/>
      <c r="I96" s="57"/>
      <c r="J96" s="51" t="str">
        <f t="shared" si="17"/>
        <v>-</v>
      </c>
      <c r="K96" s="26" t="str">
        <f t="shared" si="18"/>
        <v/>
      </c>
      <c r="L96" s="26" t="str">
        <f t="shared" si="19"/>
        <v/>
      </c>
      <c r="M96" s="26" t="str">
        <f t="shared" si="13"/>
        <v/>
      </c>
      <c r="N96" s="26" t="str">
        <f t="shared" si="20"/>
        <v/>
      </c>
      <c r="O96" s="26" t="str">
        <f t="shared" si="14"/>
        <v/>
      </c>
      <c r="P96" s="26" t="str">
        <f t="shared" si="15"/>
        <v/>
      </c>
      <c r="Q96" s="26" t="str">
        <f t="shared" si="21"/>
        <v/>
      </c>
      <c r="R96" s="50" t="str">
        <f>IF(OR(ISBLANK(Livraison!$B$15),N96&lt;&gt;TRUE),"",IF(AND((Livraison!$B$15-YEAR(G96))&gt;=20,(Livraison!$B$15-YEAR(G96))&lt;=67),TRUE,FALSE))</f>
        <v/>
      </c>
      <c r="S96" s="50" t="str">
        <f>IF(OR(Q96&lt;&gt;TRUE,R96&lt;&gt;TRUE),"",IF((Livraison!$B$15-YEAR(G96)-19)&gt;=I96,TRUE,FALSE))</f>
        <v/>
      </c>
      <c r="T96" s="26" t="str">
        <f>IF(ISBLANK(E96),"",IF(COUNTIF(Activités!$N$12:$N$611,E96)&gt;0,TRUE,FALSE))</f>
        <v/>
      </c>
      <c r="U96" s="58" t="str">
        <f t="shared" si="22"/>
        <v/>
      </c>
    </row>
    <row r="97" spans="1:21">
      <c r="A97" s="42" t="str">
        <f t="shared" si="16"/>
        <v/>
      </c>
      <c r="B97" s="55"/>
      <c r="C97" s="55"/>
      <c r="D97" s="56"/>
      <c r="E97" s="53"/>
      <c r="F97" s="56"/>
      <c r="G97" s="54"/>
      <c r="H97" s="56"/>
      <c r="I97" s="57"/>
      <c r="J97" s="51" t="str">
        <f t="shared" si="17"/>
        <v>-</v>
      </c>
      <c r="K97" s="26" t="str">
        <f t="shared" si="18"/>
        <v/>
      </c>
      <c r="L97" s="26" t="str">
        <f t="shared" si="19"/>
        <v/>
      </c>
      <c r="M97" s="26" t="str">
        <f t="shared" si="13"/>
        <v/>
      </c>
      <c r="N97" s="26" t="str">
        <f t="shared" si="20"/>
        <v/>
      </c>
      <c r="O97" s="26" t="str">
        <f t="shared" si="14"/>
        <v/>
      </c>
      <c r="P97" s="26" t="str">
        <f t="shared" si="15"/>
        <v/>
      </c>
      <c r="Q97" s="26" t="str">
        <f t="shared" si="21"/>
        <v/>
      </c>
      <c r="R97" s="50" t="str">
        <f>IF(OR(ISBLANK(Livraison!$B$15),N97&lt;&gt;TRUE),"",IF(AND((Livraison!$B$15-YEAR(G97))&gt;=20,(Livraison!$B$15-YEAR(G97))&lt;=67),TRUE,FALSE))</f>
        <v/>
      </c>
      <c r="S97" s="50" t="str">
        <f>IF(OR(Q97&lt;&gt;TRUE,R97&lt;&gt;TRUE),"",IF((Livraison!$B$15-YEAR(G97)-19)&gt;=I97,TRUE,FALSE))</f>
        <v/>
      </c>
      <c r="T97" s="26" t="str">
        <f>IF(ISBLANK(E97),"",IF(COUNTIF(Activités!$N$12:$N$611,E97)&gt;0,TRUE,FALSE))</f>
        <v/>
      </c>
      <c r="U97" s="58" t="str">
        <f t="shared" si="22"/>
        <v/>
      </c>
    </row>
    <row r="98" spans="1:21">
      <c r="A98" s="42" t="str">
        <f t="shared" si="16"/>
        <v/>
      </c>
      <c r="B98" s="55"/>
      <c r="C98" s="55"/>
      <c r="D98" s="56"/>
      <c r="E98" s="53"/>
      <c r="F98" s="56"/>
      <c r="G98" s="54"/>
      <c r="H98" s="56"/>
      <c r="I98" s="57"/>
      <c r="J98" s="51" t="str">
        <f t="shared" si="17"/>
        <v>-</v>
      </c>
      <c r="K98" s="26" t="str">
        <f t="shared" si="18"/>
        <v/>
      </c>
      <c r="L98" s="26" t="str">
        <f t="shared" si="19"/>
        <v/>
      </c>
      <c r="M98" s="26" t="str">
        <f t="shared" si="13"/>
        <v/>
      </c>
      <c r="N98" s="26" t="str">
        <f t="shared" si="20"/>
        <v/>
      </c>
      <c r="O98" s="26" t="str">
        <f t="shared" si="14"/>
        <v/>
      </c>
      <c r="P98" s="26" t="str">
        <f t="shared" si="15"/>
        <v/>
      </c>
      <c r="Q98" s="26" t="str">
        <f t="shared" si="21"/>
        <v/>
      </c>
      <c r="R98" s="50" t="str">
        <f>IF(OR(ISBLANK(Livraison!$B$15),N98&lt;&gt;TRUE),"",IF(AND((Livraison!$B$15-YEAR(G98))&gt;=20,(Livraison!$B$15-YEAR(G98))&lt;=67),TRUE,FALSE))</f>
        <v/>
      </c>
      <c r="S98" s="50" t="str">
        <f>IF(OR(Q98&lt;&gt;TRUE,R98&lt;&gt;TRUE),"",IF((Livraison!$B$15-YEAR(G98)-19)&gt;=I98,TRUE,FALSE))</f>
        <v/>
      </c>
      <c r="T98" s="26" t="str">
        <f>IF(ISBLANK(E98),"",IF(COUNTIF(Activités!$N$12:$N$611,E98)&gt;0,TRUE,FALSE))</f>
        <v/>
      </c>
      <c r="U98" s="58" t="str">
        <f t="shared" si="22"/>
        <v/>
      </c>
    </row>
    <row r="99" spans="1:21">
      <c r="A99" s="42" t="str">
        <f t="shared" si="16"/>
        <v/>
      </c>
      <c r="B99" s="55"/>
      <c r="C99" s="55"/>
      <c r="D99" s="56"/>
      <c r="E99" s="53"/>
      <c r="F99" s="56"/>
      <c r="G99" s="54"/>
      <c r="H99" s="56"/>
      <c r="I99" s="57"/>
      <c r="J99" s="51" t="str">
        <f t="shared" si="17"/>
        <v>-</v>
      </c>
      <c r="K99" s="26" t="str">
        <f t="shared" si="18"/>
        <v/>
      </c>
      <c r="L99" s="26" t="str">
        <f t="shared" si="19"/>
        <v/>
      </c>
      <c r="M99" s="26" t="str">
        <f t="shared" si="13"/>
        <v/>
      </c>
      <c r="N99" s="26" t="str">
        <f t="shared" si="20"/>
        <v/>
      </c>
      <c r="O99" s="26" t="str">
        <f t="shared" si="14"/>
        <v/>
      </c>
      <c r="P99" s="26" t="str">
        <f t="shared" si="15"/>
        <v/>
      </c>
      <c r="Q99" s="26" t="str">
        <f t="shared" si="21"/>
        <v/>
      </c>
      <c r="R99" s="50" t="str">
        <f>IF(OR(ISBLANK(Livraison!$B$15),N99&lt;&gt;TRUE),"",IF(AND((Livraison!$B$15-YEAR(G99))&gt;=20,(Livraison!$B$15-YEAR(G99))&lt;=67),TRUE,FALSE))</f>
        <v/>
      </c>
      <c r="S99" s="50" t="str">
        <f>IF(OR(Q99&lt;&gt;TRUE,R99&lt;&gt;TRUE),"",IF((Livraison!$B$15-YEAR(G99)-19)&gt;=I99,TRUE,FALSE))</f>
        <v/>
      </c>
      <c r="T99" s="26" t="str">
        <f>IF(ISBLANK(E99),"",IF(COUNTIF(Activités!$N$12:$N$611,E99)&gt;0,TRUE,FALSE))</f>
        <v/>
      </c>
      <c r="U99" s="58" t="str">
        <f t="shared" si="22"/>
        <v/>
      </c>
    </row>
    <row r="100" spans="1:21">
      <c r="A100" s="42" t="str">
        <f t="shared" si="16"/>
        <v/>
      </c>
      <c r="B100" s="55"/>
      <c r="C100" s="55"/>
      <c r="D100" s="56"/>
      <c r="E100" s="53"/>
      <c r="F100" s="56"/>
      <c r="G100" s="54"/>
      <c r="H100" s="56"/>
      <c r="I100" s="57"/>
      <c r="J100" s="51" t="str">
        <f t="shared" si="17"/>
        <v>-</v>
      </c>
      <c r="K100" s="26" t="str">
        <f t="shared" si="18"/>
        <v/>
      </c>
      <c r="L100" s="26" t="str">
        <f t="shared" si="19"/>
        <v/>
      </c>
      <c r="M100" s="26" t="str">
        <f t="shared" si="13"/>
        <v/>
      </c>
      <c r="N100" s="26" t="str">
        <f t="shared" si="20"/>
        <v/>
      </c>
      <c r="O100" s="26" t="str">
        <f t="shared" si="14"/>
        <v/>
      </c>
      <c r="P100" s="26" t="str">
        <f t="shared" si="15"/>
        <v/>
      </c>
      <c r="Q100" s="26" t="str">
        <f t="shared" si="21"/>
        <v/>
      </c>
      <c r="R100" s="50" t="str">
        <f>IF(OR(ISBLANK(Livraison!$B$15),N100&lt;&gt;TRUE),"",IF(AND((Livraison!$B$15-YEAR(G100))&gt;=20,(Livraison!$B$15-YEAR(G100))&lt;=67),TRUE,FALSE))</f>
        <v/>
      </c>
      <c r="S100" s="50" t="str">
        <f>IF(OR(Q100&lt;&gt;TRUE,R100&lt;&gt;TRUE),"",IF((Livraison!$B$15-YEAR(G100)-19)&gt;=I100,TRUE,FALSE))</f>
        <v/>
      </c>
      <c r="T100" s="26" t="str">
        <f>IF(ISBLANK(E100),"",IF(COUNTIF(Activités!$N$12:$N$611,E100)&gt;0,TRUE,FALSE))</f>
        <v/>
      </c>
      <c r="U100" s="58" t="str">
        <f t="shared" si="22"/>
        <v/>
      </c>
    </row>
    <row r="101" spans="1:21">
      <c r="A101" s="42" t="str">
        <f t="shared" si="16"/>
        <v/>
      </c>
      <c r="B101" s="55"/>
      <c r="C101" s="55"/>
      <c r="D101" s="56"/>
      <c r="E101" s="53"/>
      <c r="F101" s="56"/>
      <c r="G101" s="54"/>
      <c r="H101" s="56"/>
      <c r="I101" s="57"/>
      <c r="J101" s="51" t="str">
        <f t="shared" si="17"/>
        <v>-</v>
      </c>
      <c r="K101" s="26" t="str">
        <f t="shared" si="18"/>
        <v/>
      </c>
      <c r="L101" s="26" t="str">
        <f t="shared" si="19"/>
        <v/>
      </c>
      <c r="M101" s="26" t="str">
        <f t="shared" si="13"/>
        <v/>
      </c>
      <c r="N101" s="26" t="str">
        <f t="shared" si="20"/>
        <v/>
      </c>
      <c r="O101" s="26" t="str">
        <f t="shared" si="14"/>
        <v/>
      </c>
      <c r="P101" s="26" t="str">
        <f t="shared" si="15"/>
        <v/>
      </c>
      <c r="Q101" s="26" t="str">
        <f t="shared" si="21"/>
        <v/>
      </c>
      <c r="R101" s="50" t="str">
        <f>IF(OR(ISBLANK(Livraison!$B$15),N101&lt;&gt;TRUE),"",IF(AND((Livraison!$B$15-YEAR(G101))&gt;=20,(Livraison!$B$15-YEAR(G101))&lt;=67),TRUE,FALSE))</f>
        <v/>
      </c>
      <c r="S101" s="50" t="str">
        <f>IF(OR(Q101&lt;&gt;TRUE,R101&lt;&gt;TRUE),"",IF((Livraison!$B$15-YEAR(G101)-19)&gt;=I101,TRUE,FALSE))</f>
        <v/>
      </c>
      <c r="T101" s="26" t="str">
        <f>IF(ISBLANK(E101),"",IF(COUNTIF(Activités!$N$12:$N$611,E101)&gt;0,TRUE,FALSE))</f>
        <v/>
      </c>
      <c r="U101" s="58" t="str">
        <f t="shared" si="22"/>
        <v/>
      </c>
    </row>
    <row r="102" spans="1:21">
      <c r="A102" s="42" t="str">
        <f t="shared" si="16"/>
        <v/>
      </c>
      <c r="B102" s="55"/>
      <c r="C102" s="55"/>
      <c r="D102" s="56"/>
      <c r="E102" s="53"/>
      <c r="F102" s="56"/>
      <c r="G102" s="54"/>
      <c r="H102" s="56"/>
      <c r="I102" s="57"/>
      <c r="J102" s="51" t="str">
        <f t="shared" si="17"/>
        <v>-</v>
      </c>
      <c r="K102" s="26" t="str">
        <f t="shared" si="18"/>
        <v/>
      </c>
      <c r="L102" s="26" t="str">
        <f t="shared" si="19"/>
        <v/>
      </c>
      <c r="M102" s="26" t="str">
        <f t="shared" si="13"/>
        <v/>
      </c>
      <c r="N102" s="26" t="str">
        <f t="shared" si="20"/>
        <v/>
      </c>
      <c r="O102" s="26" t="str">
        <f t="shared" si="14"/>
        <v/>
      </c>
      <c r="P102" s="26" t="str">
        <f t="shared" si="15"/>
        <v/>
      </c>
      <c r="Q102" s="26" t="str">
        <f t="shared" si="21"/>
        <v/>
      </c>
      <c r="R102" s="50" t="str">
        <f>IF(OR(ISBLANK(Livraison!$B$15),N102&lt;&gt;TRUE),"",IF(AND((Livraison!$B$15-YEAR(G102))&gt;=20,(Livraison!$B$15-YEAR(G102))&lt;=67),TRUE,FALSE))</f>
        <v/>
      </c>
      <c r="S102" s="50" t="str">
        <f>IF(OR(Q102&lt;&gt;TRUE,R102&lt;&gt;TRUE),"",IF((Livraison!$B$15-YEAR(G102)-19)&gt;=I102,TRUE,FALSE))</f>
        <v/>
      </c>
      <c r="T102" s="26" t="str">
        <f>IF(ISBLANK(E102),"",IF(COUNTIF(Activités!$N$12:$N$611,E102)&gt;0,TRUE,FALSE))</f>
        <v/>
      </c>
      <c r="U102" s="58" t="str">
        <f t="shared" si="22"/>
        <v/>
      </c>
    </row>
    <row r="103" spans="1:21">
      <c r="A103" s="42" t="str">
        <f t="shared" si="16"/>
        <v/>
      </c>
      <c r="B103" s="55"/>
      <c r="C103" s="55"/>
      <c r="D103" s="56"/>
      <c r="E103" s="53"/>
      <c r="F103" s="56"/>
      <c r="G103" s="54"/>
      <c r="H103" s="56"/>
      <c r="I103" s="57"/>
      <c r="J103" s="51" t="str">
        <f t="shared" si="17"/>
        <v>-</v>
      </c>
      <c r="K103" s="26" t="str">
        <f t="shared" si="18"/>
        <v/>
      </c>
      <c r="L103" s="26" t="str">
        <f t="shared" si="19"/>
        <v/>
      </c>
      <c r="M103" s="26" t="str">
        <f t="shared" si="13"/>
        <v/>
      </c>
      <c r="N103" s="26" t="str">
        <f t="shared" si="20"/>
        <v/>
      </c>
      <c r="O103" s="26" t="str">
        <f t="shared" si="14"/>
        <v/>
      </c>
      <c r="P103" s="26" t="str">
        <f t="shared" si="15"/>
        <v/>
      </c>
      <c r="Q103" s="26" t="str">
        <f t="shared" si="21"/>
        <v/>
      </c>
      <c r="R103" s="50" t="str">
        <f>IF(OR(ISBLANK(Livraison!$B$15),N103&lt;&gt;TRUE),"",IF(AND((Livraison!$B$15-YEAR(G103))&gt;=20,(Livraison!$B$15-YEAR(G103))&lt;=67),TRUE,FALSE))</f>
        <v/>
      </c>
      <c r="S103" s="50" t="str">
        <f>IF(OR(Q103&lt;&gt;TRUE,R103&lt;&gt;TRUE),"",IF((Livraison!$B$15-YEAR(G103)-19)&gt;=I103,TRUE,FALSE))</f>
        <v/>
      </c>
      <c r="T103" s="26" t="str">
        <f>IF(ISBLANK(E103),"",IF(COUNTIF(Activités!$N$12:$N$611,E103)&gt;0,TRUE,FALSE))</f>
        <v/>
      </c>
      <c r="U103" s="58" t="str">
        <f t="shared" si="22"/>
        <v/>
      </c>
    </row>
    <row r="104" spans="1:21">
      <c r="A104" s="42" t="str">
        <f t="shared" si="16"/>
        <v/>
      </c>
      <c r="B104" s="55"/>
      <c r="C104" s="55"/>
      <c r="D104" s="56"/>
      <c r="E104" s="53"/>
      <c r="F104" s="56"/>
      <c r="G104" s="54"/>
      <c r="H104" s="56"/>
      <c r="I104" s="57"/>
      <c r="J104" s="51" t="str">
        <f t="shared" si="17"/>
        <v>-</v>
      </c>
      <c r="K104" s="26" t="str">
        <f t="shared" si="18"/>
        <v/>
      </c>
      <c r="L104" s="26" t="str">
        <f t="shared" si="19"/>
        <v/>
      </c>
      <c r="M104" s="26" t="str">
        <f t="shared" si="13"/>
        <v/>
      </c>
      <c r="N104" s="26" t="str">
        <f t="shared" si="20"/>
        <v/>
      </c>
      <c r="O104" s="26" t="str">
        <f t="shared" si="14"/>
        <v/>
      </c>
      <c r="P104" s="26" t="str">
        <f t="shared" si="15"/>
        <v/>
      </c>
      <c r="Q104" s="26" t="str">
        <f t="shared" si="21"/>
        <v/>
      </c>
      <c r="R104" s="50" t="str">
        <f>IF(OR(ISBLANK(Livraison!$B$15),N104&lt;&gt;TRUE),"",IF(AND((Livraison!$B$15-YEAR(G104))&gt;=20,(Livraison!$B$15-YEAR(G104))&lt;=67),TRUE,FALSE))</f>
        <v/>
      </c>
      <c r="S104" s="50" t="str">
        <f>IF(OR(Q104&lt;&gt;TRUE,R104&lt;&gt;TRUE),"",IF((Livraison!$B$15-YEAR(G104)-19)&gt;=I104,TRUE,FALSE))</f>
        <v/>
      </c>
      <c r="T104" s="26" t="str">
        <f>IF(ISBLANK(E104),"",IF(COUNTIF(Activités!$N$12:$N$611,E104)&gt;0,TRUE,FALSE))</f>
        <v/>
      </c>
      <c r="U104" s="58" t="str">
        <f t="shared" si="22"/>
        <v/>
      </c>
    </row>
    <row r="105" spans="1:21">
      <c r="A105" s="42" t="str">
        <f t="shared" si="16"/>
        <v/>
      </c>
      <c r="B105" s="55"/>
      <c r="C105" s="55"/>
      <c r="D105" s="56"/>
      <c r="E105" s="53"/>
      <c r="F105" s="56"/>
      <c r="G105" s="54"/>
      <c r="H105" s="56"/>
      <c r="I105" s="57"/>
      <c r="J105" s="51" t="str">
        <f t="shared" si="17"/>
        <v>-</v>
      </c>
      <c r="K105" s="26" t="str">
        <f t="shared" si="18"/>
        <v/>
      </c>
      <c r="L105" s="26" t="str">
        <f t="shared" si="19"/>
        <v/>
      </c>
      <c r="M105" s="26" t="str">
        <f t="shared" si="13"/>
        <v/>
      </c>
      <c r="N105" s="26" t="str">
        <f t="shared" si="20"/>
        <v/>
      </c>
      <c r="O105" s="26" t="str">
        <f t="shared" si="14"/>
        <v/>
      </c>
      <c r="P105" s="26" t="str">
        <f t="shared" si="15"/>
        <v/>
      </c>
      <c r="Q105" s="26" t="str">
        <f t="shared" si="21"/>
        <v/>
      </c>
      <c r="R105" s="50" t="str">
        <f>IF(OR(ISBLANK(Livraison!$B$15),N105&lt;&gt;TRUE),"",IF(AND((Livraison!$B$15-YEAR(G105))&gt;=20,(Livraison!$B$15-YEAR(G105))&lt;=67),TRUE,FALSE))</f>
        <v/>
      </c>
      <c r="S105" s="50" t="str">
        <f>IF(OR(Q105&lt;&gt;TRUE,R105&lt;&gt;TRUE),"",IF((Livraison!$B$15-YEAR(G105)-19)&gt;=I105,TRUE,FALSE))</f>
        <v/>
      </c>
      <c r="T105" s="26" t="str">
        <f>IF(ISBLANK(E105),"",IF(COUNTIF(Activités!$N$12:$N$611,E105)&gt;0,TRUE,FALSE))</f>
        <v/>
      </c>
      <c r="U105" s="58" t="str">
        <f t="shared" si="22"/>
        <v/>
      </c>
    </row>
    <row r="106" spans="1:21">
      <c r="A106" s="42" t="str">
        <f t="shared" si="16"/>
        <v/>
      </c>
      <c r="B106" s="55"/>
      <c r="C106" s="55"/>
      <c r="D106" s="56"/>
      <c r="E106" s="53"/>
      <c r="F106" s="56"/>
      <c r="G106" s="54"/>
      <c r="H106" s="56"/>
      <c r="I106" s="57"/>
      <c r="J106" s="51" t="str">
        <f t="shared" si="17"/>
        <v>-</v>
      </c>
      <c r="K106" s="26" t="str">
        <f t="shared" si="18"/>
        <v/>
      </c>
      <c r="L106" s="26" t="str">
        <f t="shared" si="19"/>
        <v/>
      </c>
      <c r="M106" s="26" t="str">
        <f t="shared" si="13"/>
        <v/>
      </c>
      <c r="N106" s="26" t="str">
        <f t="shared" si="20"/>
        <v/>
      </c>
      <c r="O106" s="26" t="str">
        <f t="shared" si="14"/>
        <v/>
      </c>
      <c r="P106" s="26" t="str">
        <f t="shared" si="15"/>
        <v/>
      </c>
      <c r="Q106" s="26" t="str">
        <f t="shared" si="21"/>
        <v/>
      </c>
      <c r="R106" s="50" t="str">
        <f>IF(OR(ISBLANK(Livraison!$B$15),N106&lt;&gt;TRUE),"",IF(AND((Livraison!$B$15-YEAR(G106))&gt;=20,(Livraison!$B$15-YEAR(G106))&lt;=67),TRUE,FALSE))</f>
        <v/>
      </c>
      <c r="S106" s="50" t="str">
        <f>IF(OR(Q106&lt;&gt;TRUE,R106&lt;&gt;TRUE),"",IF((Livraison!$B$15-YEAR(G106)-19)&gt;=I106,TRUE,FALSE))</f>
        <v/>
      </c>
      <c r="T106" s="26" t="str">
        <f>IF(ISBLANK(E106),"",IF(COUNTIF(Activités!$N$12:$N$611,E106)&gt;0,TRUE,FALSE))</f>
        <v/>
      </c>
      <c r="U106" s="58" t="str">
        <f t="shared" si="22"/>
        <v/>
      </c>
    </row>
    <row r="107" spans="1:21">
      <c r="A107" s="42" t="str">
        <f t="shared" si="16"/>
        <v/>
      </c>
      <c r="B107" s="55"/>
      <c r="C107" s="55"/>
      <c r="D107" s="56"/>
      <c r="E107" s="53"/>
      <c r="F107" s="56"/>
      <c r="G107" s="54"/>
      <c r="H107" s="56"/>
      <c r="I107" s="57"/>
      <c r="J107" s="51" t="str">
        <f t="shared" si="17"/>
        <v>-</v>
      </c>
      <c r="K107" s="26" t="str">
        <f t="shared" si="18"/>
        <v/>
      </c>
      <c r="L107" s="26" t="str">
        <f t="shared" si="19"/>
        <v/>
      </c>
      <c r="M107" s="26" t="str">
        <f t="shared" si="13"/>
        <v/>
      </c>
      <c r="N107" s="26" t="str">
        <f t="shared" si="20"/>
        <v/>
      </c>
      <c r="O107" s="26" t="str">
        <f t="shared" si="14"/>
        <v/>
      </c>
      <c r="P107" s="26" t="str">
        <f t="shared" si="15"/>
        <v/>
      </c>
      <c r="Q107" s="26" t="str">
        <f t="shared" si="21"/>
        <v/>
      </c>
      <c r="R107" s="50" t="str">
        <f>IF(OR(ISBLANK(Livraison!$B$15),N107&lt;&gt;TRUE),"",IF(AND((Livraison!$B$15-YEAR(G107))&gt;=20,(Livraison!$B$15-YEAR(G107))&lt;=67),TRUE,FALSE))</f>
        <v/>
      </c>
      <c r="S107" s="50" t="str">
        <f>IF(OR(Q107&lt;&gt;TRUE,R107&lt;&gt;TRUE),"",IF((Livraison!$B$15-YEAR(G107)-19)&gt;=I107,TRUE,FALSE))</f>
        <v/>
      </c>
      <c r="T107" s="26" t="str">
        <f>IF(ISBLANK(E107),"",IF(COUNTIF(Activités!$N$12:$N$611,E107)&gt;0,TRUE,FALSE))</f>
        <v/>
      </c>
      <c r="U107" s="58" t="str">
        <f t="shared" si="22"/>
        <v/>
      </c>
    </row>
    <row r="108" spans="1:21">
      <c r="A108" s="42" t="str">
        <f t="shared" si="16"/>
        <v/>
      </c>
      <c r="B108" s="55"/>
      <c r="C108" s="55"/>
      <c r="D108" s="56"/>
      <c r="E108" s="53"/>
      <c r="F108" s="56"/>
      <c r="G108" s="54"/>
      <c r="H108" s="56"/>
      <c r="I108" s="57"/>
      <c r="J108" s="51" t="str">
        <f t="shared" si="17"/>
        <v>-</v>
      </c>
      <c r="K108" s="26" t="str">
        <f t="shared" si="18"/>
        <v/>
      </c>
      <c r="L108" s="26" t="str">
        <f t="shared" si="19"/>
        <v/>
      </c>
      <c r="M108" s="26" t="str">
        <f t="shared" si="13"/>
        <v/>
      </c>
      <c r="N108" s="26" t="str">
        <f t="shared" si="20"/>
        <v/>
      </c>
      <c r="O108" s="26" t="str">
        <f t="shared" si="14"/>
        <v/>
      </c>
      <c r="P108" s="26" t="str">
        <f t="shared" si="15"/>
        <v/>
      </c>
      <c r="Q108" s="26" t="str">
        <f t="shared" si="21"/>
        <v/>
      </c>
      <c r="R108" s="50" t="str">
        <f>IF(OR(ISBLANK(Livraison!$B$15),N108&lt;&gt;TRUE),"",IF(AND((Livraison!$B$15-YEAR(G108))&gt;=20,(Livraison!$B$15-YEAR(G108))&lt;=67),TRUE,FALSE))</f>
        <v/>
      </c>
      <c r="S108" s="50" t="str">
        <f>IF(OR(Q108&lt;&gt;TRUE,R108&lt;&gt;TRUE),"",IF((Livraison!$B$15-YEAR(G108)-19)&gt;=I108,TRUE,FALSE))</f>
        <v/>
      </c>
      <c r="T108" s="26" t="str">
        <f>IF(ISBLANK(E108),"",IF(COUNTIF(Activités!$N$12:$N$611,E108)&gt;0,TRUE,FALSE))</f>
        <v/>
      </c>
      <c r="U108" s="58" t="str">
        <f t="shared" si="22"/>
        <v/>
      </c>
    </row>
    <row r="109" spans="1:21">
      <c r="A109" s="42" t="str">
        <f t="shared" si="16"/>
        <v/>
      </c>
      <c r="B109" s="55"/>
      <c r="C109" s="55"/>
      <c r="D109" s="56"/>
      <c r="E109" s="53"/>
      <c r="F109" s="56"/>
      <c r="G109" s="54"/>
      <c r="H109" s="56"/>
      <c r="I109" s="57"/>
      <c r="J109" s="51" t="str">
        <f t="shared" si="17"/>
        <v>-</v>
      </c>
      <c r="K109" s="26" t="str">
        <f t="shared" si="18"/>
        <v/>
      </c>
      <c r="L109" s="26" t="str">
        <f t="shared" si="19"/>
        <v/>
      </c>
      <c r="M109" s="26" t="str">
        <f t="shared" si="13"/>
        <v/>
      </c>
      <c r="N109" s="26" t="str">
        <f t="shared" si="20"/>
        <v/>
      </c>
      <c r="O109" s="26" t="str">
        <f t="shared" si="14"/>
        <v/>
      </c>
      <c r="P109" s="26" t="str">
        <f t="shared" si="15"/>
        <v/>
      </c>
      <c r="Q109" s="26" t="str">
        <f t="shared" si="21"/>
        <v/>
      </c>
      <c r="R109" s="50" t="str">
        <f>IF(OR(ISBLANK(Livraison!$B$15),N109&lt;&gt;TRUE),"",IF(AND((Livraison!$B$15-YEAR(G109))&gt;=20,(Livraison!$B$15-YEAR(G109))&lt;=67),TRUE,FALSE))</f>
        <v/>
      </c>
      <c r="S109" s="50" t="str">
        <f>IF(OR(Q109&lt;&gt;TRUE,R109&lt;&gt;TRUE),"",IF((Livraison!$B$15-YEAR(G109)-19)&gt;=I109,TRUE,FALSE))</f>
        <v/>
      </c>
      <c r="T109" s="26" t="str">
        <f>IF(ISBLANK(E109),"",IF(COUNTIF(Activités!$N$12:$N$611,E109)&gt;0,TRUE,FALSE))</f>
        <v/>
      </c>
      <c r="U109" s="58" t="str">
        <f t="shared" si="22"/>
        <v/>
      </c>
    </row>
    <row r="110" spans="1:21">
      <c r="A110" s="42" t="str">
        <f t="shared" si="16"/>
        <v/>
      </c>
      <c r="B110" s="55"/>
      <c r="C110" s="55"/>
      <c r="D110" s="56"/>
      <c r="E110" s="53"/>
      <c r="F110" s="56"/>
      <c r="G110" s="54"/>
      <c r="H110" s="56"/>
      <c r="I110" s="57"/>
      <c r="J110" s="51" t="str">
        <f t="shared" si="17"/>
        <v>-</v>
      </c>
      <c r="K110" s="26" t="str">
        <f t="shared" si="18"/>
        <v/>
      </c>
      <c r="L110" s="26" t="str">
        <f t="shared" si="19"/>
        <v/>
      </c>
      <c r="M110" s="26" t="str">
        <f t="shared" si="13"/>
        <v/>
      </c>
      <c r="N110" s="26" t="str">
        <f t="shared" si="20"/>
        <v/>
      </c>
      <c r="O110" s="26" t="str">
        <f t="shared" si="14"/>
        <v/>
      </c>
      <c r="P110" s="26" t="str">
        <f t="shared" si="15"/>
        <v/>
      </c>
      <c r="Q110" s="26" t="str">
        <f t="shared" si="21"/>
        <v/>
      </c>
      <c r="R110" s="50" t="str">
        <f>IF(OR(ISBLANK(Livraison!$B$15),N110&lt;&gt;TRUE),"",IF(AND((Livraison!$B$15-YEAR(G110))&gt;=20,(Livraison!$B$15-YEAR(G110))&lt;=67),TRUE,FALSE))</f>
        <v/>
      </c>
      <c r="S110" s="50" t="str">
        <f>IF(OR(Q110&lt;&gt;TRUE,R110&lt;&gt;TRUE),"",IF((Livraison!$B$15-YEAR(G110)-19)&gt;=I110,TRUE,FALSE))</f>
        <v/>
      </c>
      <c r="T110" s="26" t="str">
        <f>IF(ISBLANK(E110),"",IF(COUNTIF(Activités!$N$12:$N$611,E110)&gt;0,TRUE,FALSE))</f>
        <v/>
      </c>
      <c r="U110" s="58" t="str">
        <f t="shared" si="22"/>
        <v/>
      </c>
    </row>
    <row r="111" spans="1:21">
      <c r="A111" s="42" t="str">
        <f t="shared" si="16"/>
        <v/>
      </c>
      <c r="B111" s="55"/>
      <c r="C111" s="55"/>
      <c r="D111" s="56"/>
      <c r="E111" s="53"/>
      <c r="F111" s="56"/>
      <c r="G111" s="54"/>
      <c r="H111" s="56"/>
      <c r="I111" s="57"/>
      <c r="J111" s="51" t="str">
        <f t="shared" si="17"/>
        <v>-</v>
      </c>
      <c r="K111" s="26" t="str">
        <f t="shared" si="18"/>
        <v/>
      </c>
      <c r="L111" s="26" t="str">
        <f t="shared" si="19"/>
        <v/>
      </c>
      <c r="M111" s="26" t="str">
        <f t="shared" si="13"/>
        <v/>
      </c>
      <c r="N111" s="26" t="str">
        <f t="shared" si="20"/>
        <v/>
      </c>
      <c r="O111" s="26" t="str">
        <f t="shared" si="14"/>
        <v/>
      </c>
      <c r="P111" s="26" t="str">
        <f t="shared" si="15"/>
        <v/>
      </c>
      <c r="Q111" s="26" t="str">
        <f t="shared" si="21"/>
        <v/>
      </c>
      <c r="R111" s="50" t="str">
        <f>IF(OR(ISBLANK(Livraison!$B$15),N111&lt;&gt;TRUE),"",IF(AND((Livraison!$B$15-YEAR(G111))&gt;=20,(Livraison!$B$15-YEAR(G111))&lt;=67),TRUE,FALSE))</f>
        <v/>
      </c>
      <c r="S111" s="50" t="str">
        <f>IF(OR(Q111&lt;&gt;TRUE,R111&lt;&gt;TRUE),"",IF((Livraison!$B$15-YEAR(G111)-19)&gt;=I111,TRUE,FALSE))</f>
        <v/>
      </c>
      <c r="T111" s="26" t="str">
        <f>IF(ISBLANK(E111),"",IF(COUNTIF(Activités!$N$12:$N$611,E111)&gt;0,TRUE,FALSE))</f>
        <v/>
      </c>
      <c r="U111" s="58" t="str">
        <f t="shared" si="22"/>
        <v/>
      </c>
    </row>
    <row r="112" spans="1:21">
      <c r="A112" s="42" t="str">
        <f t="shared" ref="A112:A175" si="23">IF(ISBLANK(D112),"",IF(COUNTA(D112:I112)&lt;&gt;6,"Incomplet",IF(OR(COUNTIF(K112:S112,FALSE)&gt;0,COUNTIF(K112:S112,#N/A)&gt;0),"Erreur",IF(NOT(R112),"Attention",IF(NOT(T112),"Pas utilisé","OK")))))</f>
        <v/>
      </c>
      <c r="B112" s="55"/>
      <c r="C112" s="55"/>
      <c r="D112" s="56"/>
      <c r="E112" s="53"/>
      <c r="F112" s="56"/>
      <c r="G112" s="54"/>
      <c r="H112" s="56"/>
      <c r="I112" s="57"/>
      <c r="J112" s="51" t="str">
        <f t="shared" ref="J112:J175" si="24">IF(ISBLANK(E112),"-",TRIM(CONCATENATE(E112," ",B112," ",C112)))</f>
        <v>-</v>
      </c>
      <c r="K112" s="26" t="str">
        <f t="shared" ref="K112:K175" si="25">IF(D112="CH.AHV",IF(LEN(E112)=13,IF((MID(E112,13,1)+1-1)=MOD(10-(MID(E112,1,1)+3*MID(E112,2,1)+MID(E112,3,1)+3*MID(E112,4,1)+MID(E112,5,1)+3*MID(E112,6,1)+MID(E112,7,1)+3*MID(E112,8,1)+MID(E112,9,1)+3*MID(E112,10,1)+MID(E112,11,1)+3*MID(E112,12,1)),10),TRUE,FALSE),FALSE),"")</f>
        <v/>
      </c>
      <c r="L112" s="26" t="str">
        <f t="shared" si="19"/>
        <v/>
      </c>
      <c r="M112" s="26" t="str">
        <f t="shared" ref="M112:M175" si="26">IF(ISBLANK(D112),"",IF(OR(ISNA(MATCH(D112,codecatidpers,0)),D112="-"),FALSE,TRUE))</f>
        <v/>
      </c>
      <c r="N112" s="26" t="str">
        <f t="shared" ref="N112:N175" si="27">IF(ISBLANK(G112),"",IF(AND(G112 &gt; DATE(1925,1,1),G112 &lt; DATE(2100,1,1)),TRUE,FALSE))</f>
        <v/>
      </c>
      <c r="O112" s="26" t="str">
        <f t="shared" ref="O112:O175" si="28">IF(ISBLANK(F112),"",IF(OR(ISNA(MATCH(F112,libsex,0)),F112="-"),FALSE,TRUE))</f>
        <v/>
      </c>
      <c r="P112" s="26" t="str">
        <f t="shared" ref="P112:P175" si="29">IF(ISBLANK(H112),"",IF(OR(ISNA(MATCH(H112,libnat,0)),H112="-"),FALSE,TRUE))</f>
        <v/>
      </c>
      <c r="Q112" s="26" t="str">
        <f t="shared" ref="Q112:Q175" si="30">IF(ISBLANK(I112),"",IF(AND(I112&gt;=0,I112&lt;=47),TRUE,FALSE))</f>
        <v/>
      </c>
      <c r="R112" s="50" t="str">
        <f>IF(OR(ISBLANK(Livraison!$B$15),N112&lt;&gt;TRUE),"",IF(AND((Livraison!$B$15-YEAR(G112))&gt;=20,(Livraison!$B$15-YEAR(G112))&lt;=67),TRUE,FALSE))</f>
        <v/>
      </c>
      <c r="S112" s="50" t="str">
        <f>IF(OR(Q112&lt;&gt;TRUE,R112&lt;&gt;TRUE),"",IF((Livraison!$B$15-YEAR(G112)-19)&gt;=I112,TRUE,FALSE))</f>
        <v/>
      </c>
      <c r="T112" s="26" t="str">
        <f>IF(ISBLANK(E112),"",IF(COUNTIF(Activités!$N$12:$N$611,E112)&gt;0,TRUE,FALSE))</f>
        <v/>
      </c>
      <c r="U112" s="58" t="str">
        <f t="shared" ref="U112:U175" si="31">IF(A112="","",IF(A112&lt;&gt;"Pas utilisé",1,0))</f>
        <v/>
      </c>
    </row>
    <row r="113" spans="1:21">
      <c r="A113" s="42" t="str">
        <f t="shared" si="23"/>
        <v/>
      </c>
      <c r="B113" s="55"/>
      <c r="C113" s="55"/>
      <c r="D113" s="56"/>
      <c r="E113" s="53"/>
      <c r="F113" s="56"/>
      <c r="G113" s="54"/>
      <c r="H113" s="56"/>
      <c r="I113" s="57"/>
      <c r="J113" s="51" t="str">
        <f t="shared" si="24"/>
        <v>-</v>
      </c>
      <c r="K113" s="26" t="str">
        <f t="shared" si="25"/>
        <v/>
      </c>
      <c r="L113" s="26" t="str">
        <f t="shared" si="19"/>
        <v/>
      </c>
      <c r="M113" s="26" t="str">
        <f t="shared" si="26"/>
        <v/>
      </c>
      <c r="N113" s="26" t="str">
        <f t="shared" si="27"/>
        <v/>
      </c>
      <c r="O113" s="26" t="str">
        <f t="shared" si="28"/>
        <v/>
      </c>
      <c r="P113" s="26" t="str">
        <f t="shared" si="29"/>
        <v/>
      </c>
      <c r="Q113" s="26" t="str">
        <f t="shared" si="30"/>
        <v/>
      </c>
      <c r="R113" s="50" t="str">
        <f>IF(OR(ISBLANK(Livraison!$B$15),N113&lt;&gt;TRUE),"",IF(AND((Livraison!$B$15-YEAR(G113))&gt;=20,(Livraison!$B$15-YEAR(G113))&lt;=67),TRUE,FALSE))</f>
        <v/>
      </c>
      <c r="S113" s="50" t="str">
        <f>IF(OR(Q113&lt;&gt;TRUE,R113&lt;&gt;TRUE),"",IF((Livraison!$B$15-YEAR(G113)-19)&gt;=I113,TRUE,FALSE))</f>
        <v/>
      </c>
      <c r="T113" s="26" t="str">
        <f>IF(ISBLANK(E113),"",IF(COUNTIF(Activités!$N$12:$N$611,E113)&gt;0,TRUE,FALSE))</f>
        <v/>
      </c>
      <c r="U113" s="58" t="str">
        <f t="shared" si="31"/>
        <v/>
      </c>
    </row>
    <row r="114" spans="1:21">
      <c r="A114" s="42" t="str">
        <f t="shared" si="23"/>
        <v/>
      </c>
      <c r="B114" s="55"/>
      <c r="C114" s="55"/>
      <c r="D114" s="56"/>
      <c r="E114" s="53"/>
      <c r="F114" s="56"/>
      <c r="G114" s="54"/>
      <c r="H114" s="56"/>
      <c r="I114" s="57"/>
      <c r="J114" s="51" t="str">
        <f t="shared" si="24"/>
        <v>-</v>
      </c>
      <c r="K114" s="26" t="str">
        <f t="shared" si="25"/>
        <v/>
      </c>
      <c r="L114" s="26" t="str">
        <f t="shared" si="19"/>
        <v/>
      </c>
      <c r="M114" s="26" t="str">
        <f t="shared" si="26"/>
        <v/>
      </c>
      <c r="N114" s="26" t="str">
        <f t="shared" si="27"/>
        <v/>
      </c>
      <c r="O114" s="26" t="str">
        <f t="shared" si="28"/>
        <v/>
      </c>
      <c r="P114" s="26" t="str">
        <f t="shared" si="29"/>
        <v/>
      </c>
      <c r="Q114" s="26" t="str">
        <f t="shared" si="30"/>
        <v/>
      </c>
      <c r="R114" s="50" t="str">
        <f>IF(OR(ISBLANK(Livraison!$B$15),N114&lt;&gt;TRUE),"",IF(AND((Livraison!$B$15-YEAR(G114))&gt;=20,(Livraison!$B$15-YEAR(G114))&lt;=67),TRUE,FALSE))</f>
        <v/>
      </c>
      <c r="S114" s="50" t="str">
        <f>IF(OR(Q114&lt;&gt;TRUE,R114&lt;&gt;TRUE),"",IF((Livraison!$B$15-YEAR(G114)-19)&gt;=I114,TRUE,FALSE))</f>
        <v/>
      </c>
      <c r="T114" s="26" t="str">
        <f>IF(ISBLANK(E114),"",IF(COUNTIF(Activités!$N$12:$N$611,E114)&gt;0,TRUE,FALSE))</f>
        <v/>
      </c>
      <c r="U114" s="58" t="str">
        <f t="shared" si="31"/>
        <v/>
      </c>
    </row>
    <row r="115" spans="1:21">
      <c r="A115" s="42" t="str">
        <f t="shared" si="23"/>
        <v/>
      </c>
      <c r="B115" s="55"/>
      <c r="C115" s="55"/>
      <c r="D115" s="56"/>
      <c r="E115" s="53"/>
      <c r="F115" s="56"/>
      <c r="G115" s="54"/>
      <c r="H115" s="56"/>
      <c r="I115" s="57"/>
      <c r="J115" s="51" t="str">
        <f t="shared" si="24"/>
        <v>-</v>
      </c>
      <c r="K115" s="26" t="str">
        <f t="shared" si="25"/>
        <v/>
      </c>
      <c r="L115" s="26" t="str">
        <f t="shared" si="19"/>
        <v/>
      </c>
      <c r="M115" s="26" t="str">
        <f t="shared" si="26"/>
        <v/>
      </c>
      <c r="N115" s="26" t="str">
        <f t="shared" si="27"/>
        <v/>
      </c>
      <c r="O115" s="26" t="str">
        <f t="shared" si="28"/>
        <v/>
      </c>
      <c r="P115" s="26" t="str">
        <f t="shared" si="29"/>
        <v/>
      </c>
      <c r="Q115" s="26" t="str">
        <f t="shared" si="30"/>
        <v/>
      </c>
      <c r="R115" s="50" t="str">
        <f>IF(OR(ISBLANK(Livraison!$B$15),N115&lt;&gt;TRUE),"",IF(AND((Livraison!$B$15-YEAR(G115))&gt;=20,(Livraison!$B$15-YEAR(G115))&lt;=67),TRUE,FALSE))</f>
        <v/>
      </c>
      <c r="S115" s="50" t="str">
        <f>IF(OR(Q115&lt;&gt;TRUE,R115&lt;&gt;TRUE),"",IF((Livraison!$B$15-YEAR(G115)-19)&gt;=I115,TRUE,FALSE))</f>
        <v/>
      </c>
      <c r="T115" s="26" t="str">
        <f>IF(ISBLANK(E115),"",IF(COUNTIF(Activités!$N$12:$N$611,E115)&gt;0,TRUE,FALSE))</f>
        <v/>
      </c>
      <c r="U115" s="58" t="str">
        <f t="shared" si="31"/>
        <v/>
      </c>
    </row>
    <row r="116" spans="1:21">
      <c r="A116" s="42" t="str">
        <f t="shared" si="23"/>
        <v/>
      </c>
      <c r="B116" s="55"/>
      <c r="C116" s="55"/>
      <c r="D116" s="56"/>
      <c r="E116" s="53"/>
      <c r="F116" s="56"/>
      <c r="G116" s="54"/>
      <c r="H116" s="56"/>
      <c r="I116" s="57"/>
      <c r="J116" s="51" t="str">
        <f t="shared" si="24"/>
        <v>-</v>
      </c>
      <c r="K116" s="26" t="str">
        <f t="shared" si="25"/>
        <v/>
      </c>
      <c r="L116" s="26" t="str">
        <f t="shared" si="19"/>
        <v/>
      </c>
      <c r="M116" s="26" t="str">
        <f t="shared" si="26"/>
        <v/>
      </c>
      <c r="N116" s="26" t="str">
        <f t="shared" si="27"/>
        <v/>
      </c>
      <c r="O116" s="26" t="str">
        <f t="shared" si="28"/>
        <v/>
      </c>
      <c r="P116" s="26" t="str">
        <f t="shared" si="29"/>
        <v/>
      </c>
      <c r="Q116" s="26" t="str">
        <f t="shared" si="30"/>
        <v/>
      </c>
      <c r="R116" s="50" t="str">
        <f>IF(OR(ISBLANK(Livraison!$B$15),N116&lt;&gt;TRUE),"",IF(AND((Livraison!$B$15-YEAR(G116))&gt;=20,(Livraison!$B$15-YEAR(G116))&lt;=67),TRUE,FALSE))</f>
        <v/>
      </c>
      <c r="S116" s="50" t="str">
        <f>IF(OR(Q116&lt;&gt;TRUE,R116&lt;&gt;TRUE),"",IF((Livraison!$B$15-YEAR(G116)-19)&gt;=I116,TRUE,FALSE))</f>
        <v/>
      </c>
      <c r="T116" s="26" t="str">
        <f>IF(ISBLANK(E116),"",IF(COUNTIF(Activités!$N$12:$N$611,E116)&gt;0,TRUE,FALSE))</f>
        <v/>
      </c>
      <c r="U116" s="58" t="str">
        <f t="shared" si="31"/>
        <v/>
      </c>
    </row>
    <row r="117" spans="1:21">
      <c r="A117" s="42" t="str">
        <f t="shared" si="23"/>
        <v/>
      </c>
      <c r="B117" s="55"/>
      <c r="C117" s="55"/>
      <c r="D117" s="56"/>
      <c r="E117" s="53"/>
      <c r="F117" s="56"/>
      <c r="G117" s="54"/>
      <c r="H117" s="56"/>
      <c r="I117" s="57"/>
      <c r="J117" s="51" t="str">
        <f t="shared" si="24"/>
        <v>-</v>
      </c>
      <c r="K117" s="26" t="str">
        <f t="shared" si="25"/>
        <v/>
      </c>
      <c r="L117" s="26" t="str">
        <f t="shared" si="19"/>
        <v/>
      </c>
      <c r="M117" s="26" t="str">
        <f t="shared" si="26"/>
        <v/>
      </c>
      <c r="N117" s="26" t="str">
        <f t="shared" si="27"/>
        <v/>
      </c>
      <c r="O117" s="26" t="str">
        <f t="shared" si="28"/>
        <v/>
      </c>
      <c r="P117" s="26" t="str">
        <f t="shared" si="29"/>
        <v/>
      </c>
      <c r="Q117" s="26" t="str">
        <f t="shared" si="30"/>
        <v/>
      </c>
      <c r="R117" s="50" t="str">
        <f>IF(OR(ISBLANK(Livraison!$B$15),N117&lt;&gt;TRUE),"",IF(AND((Livraison!$B$15-YEAR(G117))&gt;=20,(Livraison!$B$15-YEAR(G117))&lt;=67),TRUE,FALSE))</f>
        <v/>
      </c>
      <c r="S117" s="50" t="str">
        <f>IF(OR(Q117&lt;&gt;TRUE,R117&lt;&gt;TRUE),"",IF((Livraison!$B$15-YEAR(G117)-19)&gt;=I117,TRUE,FALSE))</f>
        <v/>
      </c>
      <c r="T117" s="26" t="str">
        <f>IF(ISBLANK(E117),"",IF(COUNTIF(Activités!$N$12:$N$611,E117)&gt;0,TRUE,FALSE))</f>
        <v/>
      </c>
      <c r="U117" s="58" t="str">
        <f t="shared" si="31"/>
        <v/>
      </c>
    </row>
    <row r="118" spans="1:21">
      <c r="A118" s="42" t="str">
        <f t="shared" si="23"/>
        <v/>
      </c>
      <c r="B118" s="55"/>
      <c r="C118" s="55"/>
      <c r="D118" s="56"/>
      <c r="E118" s="53"/>
      <c r="F118" s="56"/>
      <c r="G118" s="54"/>
      <c r="H118" s="56"/>
      <c r="I118" s="57"/>
      <c r="J118" s="51" t="str">
        <f t="shared" si="24"/>
        <v>-</v>
      </c>
      <c r="K118" s="26" t="str">
        <f t="shared" si="25"/>
        <v/>
      </c>
      <c r="L118" s="26" t="str">
        <f t="shared" si="19"/>
        <v/>
      </c>
      <c r="M118" s="26" t="str">
        <f t="shared" si="26"/>
        <v/>
      </c>
      <c r="N118" s="26" t="str">
        <f t="shared" si="27"/>
        <v/>
      </c>
      <c r="O118" s="26" t="str">
        <f t="shared" si="28"/>
        <v/>
      </c>
      <c r="P118" s="26" t="str">
        <f t="shared" si="29"/>
        <v/>
      </c>
      <c r="Q118" s="26" t="str">
        <f t="shared" si="30"/>
        <v/>
      </c>
      <c r="R118" s="50" t="str">
        <f>IF(OR(ISBLANK(Livraison!$B$15),N118&lt;&gt;TRUE),"",IF(AND((Livraison!$B$15-YEAR(G118))&gt;=20,(Livraison!$B$15-YEAR(G118))&lt;=67),TRUE,FALSE))</f>
        <v/>
      </c>
      <c r="S118" s="50" t="str">
        <f>IF(OR(Q118&lt;&gt;TRUE,R118&lt;&gt;TRUE),"",IF((Livraison!$B$15-YEAR(G118)-19)&gt;=I118,TRUE,FALSE))</f>
        <v/>
      </c>
      <c r="T118" s="26" t="str">
        <f>IF(ISBLANK(E118),"",IF(COUNTIF(Activités!$N$12:$N$611,E118)&gt;0,TRUE,FALSE))</f>
        <v/>
      </c>
      <c r="U118" s="58" t="str">
        <f t="shared" si="31"/>
        <v/>
      </c>
    </row>
    <row r="119" spans="1:21">
      <c r="A119" s="42" t="str">
        <f t="shared" si="23"/>
        <v/>
      </c>
      <c r="B119" s="55"/>
      <c r="C119" s="55"/>
      <c r="D119" s="56"/>
      <c r="E119" s="53"/>
      <c r="F119" s="56"/>
      <c r="G119" s="54"/>
      <c r="H119" s="56"/>
      <c r="I119" s="57"/>
      <c r="J119" s="51" t="str">
        <f t="shared" si="24"/>
        <v>-</v>
      </c>
      <c r="K119" s="26" t="str">
        <f t="shared" si="25"/>
        <v/>
      </c>
      <c r="L119" s="26" t="str">
        <f t="shared" si="19"/>
        <v/>
      </c>
      <c r="M119" s="26" t="str">
        <f t="shared" si="26"/>
        <v/>
      </c>
      <c r="N119" s="26" t="str">
        <f t="shared" si="27"/>
        <v/>
      </c>
      <c r="O119" s="26" t="str">
        <f t="shared" si="28"/>
        <v/>
      </c>
      <c r="P119" s="26" t="str">
        <f t="shared" si="29"/>
        <v/>
      </c>
      <c r="Q119" s="26" t="str">
        <f t="shared" si="30"/>
        <v/>
      </c>
      <c r="R119" s="50" t="str">
        <f>IF(OR(ISBLANK(Livraison!$B$15),N119&lt;&gt;TRUE),"",IF(AND((Livraison!$B$15-YEAR(G119))&gt;=20,(Livraison!$B$15-YEAR(G119))&lt;=67),TRUE,FALSE))</f>
        <v/>
      </c>
      <c r="S119" s="50" t="str">
        <f>IF(OR(Q119&lt;&gt;TRUE,R119&lt;&gt;TRUE),"",IF((Livraison!$B$15-YEAR(G119)-19)&gt;=I119,TRUE,FALSE))</f>
        <v/>
      </c>
      <c r="T119" s="26" t="str">
        <f>IF(ISBLANK(E119),"",IF(COUNTIF(Activités!$N$12:$N$611,E119)&gt;0,TRUE,FALSE))</f>
        <v/>
      </c>
      <c r="U119" s="58" t="str">
        <f t="shared" si="31"/>
        <v/>
      </c>
    </row>
    <row r="120" spans="1:21">
      <c r="A120" s="42" t="str">
        <f t="shared" si="23"/>
        <v/>
      </c>
      <c r="B120" s="55"/>
      <c r="C120" s="55"/>
      <c r="D120" s="56"/>
      <c r="E120" s="53"/>
      <c r="F120" s="56"/>
      <c r="G120" s="54"/>
      <c r="H120" s="56"/>
      <c r="I120" s="57"/>
      <c r="J120" s="51" t="str">
        <f t="shared" si="24"/>
        <v>-</v>
      </c>
      <c r="K120" s="26" t="str">
        <f t="shared" si="25"/>
        <v/>
      </c>
      <c r="L120" s="26" t="str">
        <f t="shared" si="19"/>
        <v/>
      </c>
      <c r="M120" s="26" t="str">
        <f t="shared" si="26"/>
        <v/>
      </c>
      <c r="N120" s="26" t="str">
        <f t="shared" si="27"/>
        <v/>
      </c>
      <c r="O120" s="26" t="str">
        <f t="shared" si="28"/>
        <v/>
      </c>
      <c r="P120" s="26" t="str">
        <f t="shared" si="29"/>
        <v/>
      </c>
      <c r="Q120" s="26" t="str">
        <f t="shared" si="30"/>
        <v/>
      </c>
      <c r="R120" s="50" t="str">
        <f>IF(OR(ISBLANK(Livraison!$B$15),N120&lt;&gt;TRUE),"",IF(AND((Livraison!$B$15-YEAR(G120))&gt;=20,(Livraison!$B$15-YEAR(G120))&lt;=67),TRUE,FALSE))</f>
        <v/>
      </c>
      <c r="S120" s="50" t="str">
        <f>IF(OR(Q120&lt;&gt;TRUE,R120&lt;&gt;TRUE),"",IF((Livraison!$B$15-YEAR(G120)-19)&gt;=I120,TRUE,FALSE))</f>
        <v/>
      </c>
      <c r="T120" s="26" t="str">
        <f>IF(ISBLANK(E120),"",IF(COUNTIF(Activités!$N$12:$N$611,E120)&gt;0,TRUE,FALSE))</f>
        <v/>
      </c>
      <c r="U120" s="58" t="str">
        <f t="shared" si="31"/>
        <v/>
      </c>
    </row>
    <row r="121" spans="1:21">
      <c r="A121" s="42" t="str">
        <f t="shared" si="23"/>
        <v/>
      </c>
      <c r="B121" s="55"/>
      <c r="C121" s="55"/>
      <c r="D121" s="56"/>
      <c r="E121" s="53"/>
      <c r="F121" s="56"/>
      <c r="G121" s="54"/>
      <c r="H121" s="56"/>
      <c r="I121" s="57"/>
      <c r="J121" s="51" t="str">
        <f t="shared" si="24"/>
        <v>-</v>
      </c>
      <c r="K121" s="26" t="str">
        <f t="shared" si="25"/>
        <v/>
      </c>
      <c r="L121" s="26" t="str">
        <f t="shared" si="19"/>
        <v/>
      </c>
      <c r="M121" s="26" t="str">
        <f t="shared" si="26"/>
        <v/>
      </c>
      <c r="N121" s="26" t="str">
        <f t="shared" si="27"/>
        <v/>
      </c>
      <c r="O121" s="26" t="str">
        <f t="shared" si="28"/>
        <v/>
      </c>
      <c r="P121" s="26" t="str">
        <f t="shared" si="29"/>
        <v/>
      </c>
      <c r="Q121" s="26" t="str">
        <f t="shared" si="30"/>
        <v/>
      </c>
      <c r="R121" s="50" t="str">
        <f>IF(OR(ISBLANK(Livraison!$B$15),N121&lt;&gt;TRUE),"",IF(AND((Livraison!$B$15-YEAR(G121))&gt;=20,(Livraison!$B$15-YEAR(G121))&lt;=67),TRUE,FALSE))</f>
        <v/>
      </c>
      <c r="S121" s="50" t="str">
        <f>IF(OR(Q121&lt;&gt;TRUE,R121&lt;&gt;TRUE),"",IF((Livraison!$B$15-YEAR(G121)-19)&gt;=I121,TRUE,FALSE))</f>
        <v/>
      </c>
      <c r="T121" s="26" t="str">
        <f>IF(ISBLANK(E121),"",IF(COUNTIF(Activités!$N$12:$N$611,E121)&gt;0,TRUE,FALSE))</f>
        <v/>
      </c>
      <c r="U121" s="58" t="str">
        <f t="shared" si="31"/>
        <v/>
      </c>
    </row>
    <row r="122" spans="1:21">
      <c r="A122" s="42" t="str">
        <f t="shared" si="23"/>
        <v/>
      </c>
      <c r="B122" s="55"/>
      <c r="C122" s="55"/>
      <c r="D122" s="56"/>
      <c r="E122" s="53"/>
      <c r="F122" s="56"/>
      <c r="G122" s="54"/>
      <c r="H122" s="56"/>
      <c r="I122" s="57"/>
      <c r="J122" s="51" t="str">
        <f t="shared" si="24"/>
        <v>-</v>
      </c>
      <c r="K122" s="26" t="str">
        <f t="shared" si="25"/>
        <v/>
      </c>
      <c r="L122" s="26" t="str">
        <f t="shared" si="19"/>
        <v/>
      </c>
      <c r="M122" s="26" t="str">
        <f t="shared" si="26"/>
        <v/>
      </c>
      <c r="N122" s="26" t="str">
        <f t="shared" si="27"/>
        <v/>
      </c>
      <c r="O122" s="26" t="str">
        <f t="shared" si="28"/>
        <v/>
      </c>
      <c r="P122" s="26" t="str">
        <f t="shared" si="29"/>
        <v/>
      </c>
      <c r="Q122" s="26" t="str">
        <f t="shared" si="30"/>
        <v/>
      </c>
      <c r="R122" s="50" t="str">
        <f>IF(OR(ISBLANK(Livraison!$B$15),N122&lt;&gt;TRUE),"",IF(AND((Livraison!$B$15-YEAR(G122))&gt;=20,(Livraison!$B$15-YEAR(G122))&lt;=67),TRUE,FALSE))</f>
        <v/>
      </c>
      <c r="S122" s="50" t="str">
        <f>IF(OR(Q122&lt;&gt;TRUE,R122&lt;&gt;TRUE),"",IF((Livraison!$B$15-YEAR(G122)-19)&gt;=I122,TRUE,FALSE))</f>
        <v/>
      </c>
      <c r="T122" s="26" t="str">
        <f>IF(ISBLANK(E122),"",IF(COUNTIF(Activités!$N$12:$N$611,E122)&gt;0,TRUE,FALSE))</f>
        <v/>
      </c>
      <c r="U122" s="58" t="str">
        <f t="shared" si="31"/>
        <v/>
      </c>
    </row>
    <row r="123" spans="1:21">
      <c r="A123" s="42" t="str">
        <f t="shared" si="23"/>
        <v/>
      </c>
      <c r="B123" s="55"/>
      <c r="C123" s="55"/>
      <c r="D123" s="56"/>
      <c r="E123" s="53"/>
      <c r="F123" s="56"/>
      <c r="G123" s="54"/>
      <c r="H123" s="56"/>
      <c r="I123" s="57"/>
      <c r="J123" s="51" t="str">
        <f t="shared" si="24"/>
        <v>-</v>
      </c>
      <c r="K123" s="26" t="str">
        <f t="shared" si="25"/>
        <v/>
      </c>
      <c r="L123" s="26" t="str">
        <f t="shared" si="19"/>
        <v/>
      </c>
      <c r="M123" s="26" t="str">
        <f t="shared" si="26"/>
        <v/>
      </c>
      <c r="N123" s="26" t="str">
        <f t="shared" si="27"/>
        <v/>
      </c>
      <c r="O123" s="26" t="str">
        <f t="shared" si="28"/>
        <v/>
      </c>
      <c r="P123" s="26" t="str">
        <f t="shared" si="29"/>
        <v/>
      </c>
      <c r="Q123" s="26" t="str">
        <f t="shared" si="30"/>
        <v/>
      </c>
      <c r="R123" s="50" t="str">
        <f>IF(OR(ISBLANK(Livraison!$B$15),N123&lt;&gt;TRUE),"",IF(AND((Livraison!$B$15-YEAR(G123))&gt;=20,(Livraison!$B$15-YEAR(G123))&lt;=67),TRUE,FALSE))</f>
        <v/>
      </c>
      <c r="S123" s="50" t="str">
        <f>IF(OR(Q123&lt;&gt;TRUE,R123&lt;&gt;TRUE),"",IF((Livraison!$B$15-YEAR(G123)-19)&gt;=I123,TRUE,FALSE))</f>
        <v/>
      </c>
      <c r="T123" s="26" t="str">
        <f>IF(ISBLANK(E123),"",IF(COUNTIF(Activités!$N$12:$N$611,E123)&gt;0,TRUE,FALSE))</f>
        <v/>
      </c>
      <c r="U123" s="58" t="str">
        <f t="shared" si="31"/>
        <v/>
      </c>
    </row>
    <row r="124" spans="1:21">
      <c r="A124" s="42" t="str">
        <f t="shared" si="23"/>
        <v/>
      </c>
      <c r="B124" s="55"/>
      <c r="C124" s="55"/>
      <c r="D124" s="56"/>
      <c r="E124" s="53"/>
      <c r="F124" s="56"/>
      <c r="G124" s="54"/>
      <c r="H124" s="56"/>
      <c r="I124" s="57"/>
      <c r="J124" s="51" t="str">
        <f t="shared" si="24"/>
        <v>-</v>
      </c>
      <c r="K124" s="26" t="str">
        <f t="shared" si="25"/>
        <v/>
      </c>
      <c r="L124" s="26" t="str">
        <f t="shared" si="19"/>
        <v/>
      </c>
      <c r="M124" s="26" t="str">
        <f t="shared" si="26"/>
        <v/>
      </c>
      <c r="N124" s="26" t="str">
        <f t="shared" si="27"/>
        <v/>
      </c>
      <c r="O124" s="26" t="str">
        <f t="shared" si="28"/>
        <v/>
      </c>
      <c r="P124" s="26" t="str">
        <f t="shared" si="29"/>
        <v/>
      </c>
      <c r="Q124" s="26" t="str">
        <f t="shared" si="30"/>
        <v/>
      </c>
      <c r="R124" s="50" t="str">
        <f>IF(OR(ISBLANK(Livraison!$B$15),N124&lt;&gt;TRUE),"",IF(AND((Livraison!$B$15-YEAR(G124))&gt;=20,(Livraison!$B$15-YEAR(G124))&lt;=67),TRUE,FALSE))</f>
        <v/>
      </c>
      <c r="S124" s="50" t="str">
        <f>IF(OR(Q124&lt;&gt;TRUE,R124&lt;&gt;TRUE),"",IF((Livraison!$B$15-YEAR(G124)-19)&gt;=I124,TRUE,FALSE))</f>
        <v/>
      </c>
      <c r="T124" s="26" t="str">
        <f>IF(ISBLANK(E124),"",IF(COUNTIF(Activités!$N$12:$N$611,E124)&gt;0,TRUE,FALSE))</f>
        <v/>
      </c>
      <c r="U124" s="58" t="str">
        <f t="shared" si="31"/>
        <v/>
      </c>
    </row>
    <row r="125" spans="1:21">
      <c r="A125" s="42" t="str">
        <f t="shared" si="23"/>
        <v/>
      </c>
      <c r="B125" s="55"/>
      <c r="C125" s="55"/>
      <c r="D125" s="56"/>
      <c r="E125" s="53"/>
      <c r="F125" s="56"/>
      <c r="G125" s="54"/>
      <c r="H125" s="56"/>
      <c r="I125" s="57"/>
      <c r="J125" s="51" t="str">
        <f t="shared" si="24"/>
        <v>-</v>
      </c>
      <c r="K125" s="26" t="str">
        <f t="shared" si="25"/>
        <v/>
      </c>
      <c r="L125" s="26" t="str">
        <f t="shared" si="19"/>
        <v/>
      </c>
      <c r="M125" s="26" t="str">
        <f t="shared" si="26"/>
        <v/>
      </c>
      <c r="N125" s="26" t="str">
        <f t="shared" si="27"/>
        <v/>
      </c>
      <c r="O125" s="26" t="str">
        <f t="shared" si="28"/>
        <v/>
      </c>
      <c r="P125" s="26" t="str">
        <f t="shared" si="29"/>
        <v/>
      </c>
      <c r="Q125" s="26" t="str">
        <f t="shared" si="30"/>
        <v/>
      </c>
      <c r="R125" s="50" t="str">
        <f>IF(OR(ISBLANK(Livraison!$B$15),N125&lt;&gt;TRUE),"",IF(AND((Livraison!$B$15-YEAR(G125))&gt;=20,(Livraison!$B$15-YEAR(G125))&lt;=67),TRUE,FALSE))</f>
        <v/>
      </c>
      <c r="S125" s="50" t="str">
        <f>IF(OR(Q125&lt;&gt;TRUE,R125&lt;&gt;TRUE),"",IF((Livraison!$B$15-YEAR(G125)-19)&gt;=I125,TRUE,FALSE))</f>
        <v/>
      </c>
      <c r="T125" s="26" t="str">
        <f>IF(ISBLANK(E125),"",IF(COUNTIF(Activités!$N$12:$N$611,E125)&gt;0,TRUE,FALSE))</f>
        <v/>
      </c>
      <c r="U125" s="58" t="str">
        <f t="shared" si="31"/>
        <v/>
      </c>
    </row>
    <row r="126" spans="1:21">
      <c r="A126" s="42" t="str">
        <f t="shared" si="23"/>
        <v/>
      </c>
      <c r="B126" s="55"/>
      <c r="C126" s="55"/>
      <c r="D126" s="56"/>
      <c r="E126" s="53"/>
      <c r="F126" s="56"/>
      <c r="G126" s="54"/>
      <c r="H126" s="56"/>
      <c r="I126" s="57"/>
      <c r="J126" s="51" t="str">
        <f t="shared" si="24"/>
        <v>-</v>
      </c>
      <c r="K126" s="26" t="str">
        <f t="shared" si="25"/>
        <v/>
      </c>
      <c r="L126" s="26" t="str">
        <f t="shared" si="19"/>
        <v/>
      </c>
      <c r="M126" s="26" t="str">
        <f t="shared" si="26"/>
        <v/>
      </c>
      <c r="N126" s="26" t="str">
        <f t="shared" si="27"/>
        <v/>
      </c>
      <c r="O126" s="26" t="str">
        <f t="shared" si="28"/>
        <v/>
      </c>
      <c r="P126" s="26" t="str">
        <f t="shared" si="29"/>
        <v/>
      </c>
      <c r="Q126" s="26" t="str">
        <f t="shared" si="30"/>
        <v/>
      </c>
      <c r="R126" s="50" t="str">
        <f>IF(OR(ISBLANK(Livraison!$B$15),N126&lt;&gt;TRUE),"",IF(AND((Livraison!$B$15-YEAR(G126))&gt;=20,(Livraison!$B$15-YEAR(G126))&lt;=67),TRUE,FALSE))</f>
        <v/>
      </c>
      <c r="S126" s="50" t="str">
        <f>IF(OR(Q126&lt;&gt;TRUE,R126&lt;&gt;TRUE),"",IF((Livraison!$B$15-YEAR(G126)-19)&gt;=I126,TRUE,FALSE))</f>
        <v/>
      </c>
      <c r="T126" s="26" t="str">
        <f>IF(ISBLANK(E126),"",IF(COUNTIF(Activités!$N$12:$N$611,E126)&gt;0,TRUE,FALSE))</f>
        <v/>
      </c>
      <c r="U126" s="58" t="str">
        <f t="shared" si="31"/>
        <v/>
      </c>
    </row>
    <row r="127" spans="1:21">
      <c r="A127" s="42" t="str">
        <f t="shared" si="23"/>
        <v/>
      </c>
      <c r="B127" s="55"/>
      <c r="C127" s="55"/>
      <c r="D127" s="56"/>
      <c r="E127" s="53"/>
      <c r="F127" s="56"/>
      <c r="G127" s="54"/>
      <c r="H127" s="56"/>
      <c r="I127" s="57"/>
      <c r="J127" s="51" t="str">
        <f t="shared" si="24"/>
        <v>-</v>
      </c>
      <c r="K127" s="26" t="str">
        <f t="shared" si="25"/>
        <v/>
      </c>
      <c r="L127" s="26" t="str">
        <f t="shared" si="19"/>
        <v/>
      </c>
      <c r="M127" s="26" t="str">
        <f t="shared" si="26"/>
        <v/>
      </c>
      <c r="N127" s="26" t="str">
        <f t="shared" si="27"/>
        <v/>
      </c>
      <c r="O127" s="26" t="str">
        <f t="shared" si="28"/>
        <v/>
      </c>
      <c r="P127" s="26" t="str">
        <f t="shared" si="29"/>
        <v/>
      </c>
      <c r="Q127" s="26" t="str">
        <f t="shared" si="30"/>
        <v/>
      </c>
      <c r="R127" s="50" t="str">
        <f>IF(OR(ISBLANK(Livraison!$B$15),N127&lt;&gt;TRUE),"",IF(AND((Livraison!$B$15-YEAR(G127))&gt;=20,(Livraison!$B$15-YEAR(G127))&lt;=67),TRUE,FALSE))</f>
        <v/>
      </c>
      <c r="S127" s="50" t="str">
        <f>IF(OR(Q127&lt;&gt;TRUE,R127&lt;&gt;TRUE),"",IF((Livraison!$B$15-YEAR(G127)-19)&gt;=I127,TRUE,FALSE))</f>
        <v/>
      </c>
      <c r="T127" s="26" t="str">
        <f>IF(ISBLANK(E127),"",IF(COUNTIF(Activités!$N$12:$N$611,E127)&gt;0,TRUE,FALSE))</f>
        <v/>
      </c>
      <c r="U127" s="58" t="str">
        <f t="shared" si="31"/>
        <v/>
      </c>
    </row>
    <row r="128" spans="1:21">
      <c r="A128" s="42" t="str">
        <f t="shared" si="23"/>
        <v/>
      </c>
      <c r="B128" s="55"/>
      <c r="C128" s="55"/>
      <c r="D128" s="56"/>
      <c r="E128" s="53"/>
      <c r="F128" s="56"/>
      <c r="G128" s="54"/>
      <c r="H128" s="56"/>
      <c r="I128" s="57"/>
      <c r="J128" s="51" t="str">
        <f t="shared" si="24"/>
        <v>-</v>
      </c>
      <c r="K128" s="26" t="str">
        <f t="shared" si="25"/>
        <v/>
      </c>
      <c r="L128" s="26" t="str">
        <f t="shared" si="19"/>
        <v/>
      </c>
      <c r="M128" s="26" t="str">
        <f t="shared" si="26"/>
        <v/>
      </c>
      <c r="N128" s="26" t="str">
        <f t="shared" si="27"/>
        <v/>
      </c>
      <c r="O128" s="26" t="str">
        <f t="shared" si="28"/>
        <v/>
      </c>
      <c r="P128" s="26" t="str">
        <f t="shared" si="29"/>
        <v/>
      </c>
      <c r="Q128" s="26" t="str">
        <f t="shared" si="30"/>
        <v/>
      </c>
      <c r="R128" s="50" t="str">
        <f>IF(OR(ISBLANK(Livraison!$B$15),N128&lt;&gt;TRUE),"",IF(AND((Livraison!$B$15-YEAR(G128))&gt;=20,(Livraison!$B$15-YEAR(G128))&lt;=67),TRUE,FALSE))</f>
        <v/>
      </c>
      <c r="S128" s="50" t="str">
        <f>IF(OR(Q128&lt;&gt;TRUE,R128&lt;&gt;TRUE),"",IF((Livraison!$B$15-YEAR(G128)-19)&gt;=I128,TRUE,FALSE))</f>
        <v/>
      </c>
      <c r="T128" s="26" t="str">
        <f>IF(ISBLANK(E128),"",IF(COUNTIF(Activités!$N$12:$N$611,E128)&gt;0,TRUE,FALSE))</f>
        <v/>
      </c>
      <c r="U128" s="58" t="str">
        <f t="shared" si="31"/>
        <v/>
      </c>
    </row>
    <row r="129" spans="1:21">
      <c r="A129" s="42" t="str">
        <f t="shared" si="23"/>
        <v/>
      </c>
      <c r="B129" s="55"/>
      <c r="C129" s="55"/>
      <c r="D129" s="56"/>
      <c r="E129" s="53"/>
      <c r="F129" s="56"/>
      <c r="G129" s="54"/>
      <c r="H129" s="56"/>
      <c r="I129" s="57"/>
      <c r="J129" s="51" t="str">
        <f t="shared" si="24"/>
        <v>-</v>
      </c>
      <c r="K129" s="26" t="str">
        <f t="shared" si="25"/>
        <v/>
      </c>
      <c r="L129" s="26" t="str">
        <f t="shared" si="19"/>
        <v/>
      </c>
      <c r="M129" s="26" t="str">
        <f t="shared" si="26"/>
        <v/>
      </c>
      <c r="N129" s="26" t="str">
        <f t="shared" si="27"/>
        <v/>
      </c>
      <c r="O129" s="26" t="str">
        <f t="shared" si="28"/>
        <v/>
      </c>
      <c r="P129" s="26" t="str">
        <f t="shared" si="29"/>
        <v/>
      </c>
      <c r="Q129" s="26" t="str">
        <f t="shared" si="30"/>
        <v/>
      </c>
      <c r="R129" s="50" t="str">
        <f>IF(OR(ISBLANK(Livraison!$B$15),N129&lt;&gt;TRUE),"",IF(AND((Livraison!$B$15-YEAR(G129))&gt;=20,(Livraison!$B$15-YEAR(G129))&lt;=67),TRUE,FALSE))</f>
        <v/>
      </c>
      <c r="S129" s="50" t="str">
        <f>IF(OR(Q129&lt;&gt;TRUE,R129&lt;&gt;TRUE),"",IF((Livraison!$B$15-YEAR(G129)-19)&gt;=I129,TRUE,FALSE))</f>
        <v/>
      </c>
      <c r="T129" s="26" t="str">
        <f>IF(ISBLANK(E129),"",IF(COUNTIF(Activités!$N$12:$N$611,E129)&gt;0,TRUE,FALSE))</f>
        <v/>
      </c>
      <c r="U129" s="58" t="str">
        <f t="shared" si="31"/>
        <v/>
      </c>
    </row>
    <row r="130" spans="1:21">
      <c r="A130" s="42" t="str">
        <f t="shared" si="23"/>
        <v/>
      </c>
      <c r="B130" s="55"/>
      <c r="C130" s="55"/>
      <c r="D130" s="56"/>
      <c r="E130" s="53"/>
      <c r="F130" s="56"/>
      <c r="G130" s="54"/>
      <c r="H130" s="56"/>
      <c r="I130" s="57"/>
      <c r="J130" s="51" t="str">
        <f t="shared" si="24"/>
        <v>-</v>
      </c>
      <c r="K130" s="26" t="str">
        <f t="shared" si="25"/>
        <v/>
      </c>
      <c r="L130" s="26" t="str">
        <f t="shared" si="19"/>
        <v/>
      </c>
      <c r="M130" s="26" t="str">
        <f t="shared" si="26"/>
        <v/>
      </c>
      <c r="N130" s="26" t="str">
        <f t="shared" si="27"/>
        <v/>
      </c>
      <c r="O130" s="26" t="str">
        <f t="shared" si="28"/>
        <v/>
      </c>
      <c r="P130" s="26" t="str">
        <f t="shared" si="29"/>
        <v/>
      </c>
      <c r="Q130" s="26" t="str">
        <f t="shared" si="30"/>
        <v/>
      </c>
      <c r="R130" s="50" t="str">
        <f>IF(OR(ISBLANK(Livraison!$B$15),N130&lt;&gt;TRUE),"",IF(AND((Livraison!$B$15-YEAR(G130))&gt;=20,(Livraison!$B$15-YEAR(G130))&lt;=67),TRUE,FALSE))</f>
        <v/>
      </c>
      <c r="S130" s="50" t="str">
        <f>IF(OR(Q130&lt;&gt;TRUE,R130&lt;&gt;TRUE),"",IF((Livraison!$B$15-YEAR(G130)-19)&gt;=I130,TRUE,FALSE))</f>
        <v/>
      </c>
      <c r="T130" s="26" t="str">
        <f>IF(ISBLANK(E130),"",IF(COUNTIF(Activités!$N$12:$N$611,E130)&gt;0,TRUE,FALSE))</f>
        <v/>
      </c>
      <c r="U130" s="58" t="str">
        <f t="shared" si="31"/>
        <v/>
      </c>
    </row>
    <row r="131" spans="1:21">
      <c r="A131" s="42" t="str">
        <f t="shared" si="23"/>
        <v/>
      </c>
      <c r="B131" s="55"/>
      <c r="C131" s="55"/>
      <c r="D131" s="56"/>
      <c r="E131" s="53"/>
      <c r="F131" s="56"/>
      <c r="G131" s="54"/>
      <c r="H131" s="56"/>
      <c r="I131" s="57"/>
      <c r="J131" s="51" t="str">
        <f t="shared" si="24"/>
        <v>-</v>
      </c>
      <c r="K131" s="26" t="str">
        <f t="shared" si="25"/>
        <v/>
      </c>
      <c r="L131" s="26" t="str">
        <f t="shared" si="19"/>
        <v/>
      </c>
      <c r="M131" s="26" t="str">
        <f t="shared" si="26"/>
        <v/>
      </c>
      <c r="N131" s="26" t="str">
        <f t="shared" si="27"/>
        <v/>
      </c>
      <c r="O131" s="26" t="str">
        <f t="shared" si="28"/>
        <v/>
      </c>
      <c r="P131" s="26" t="str">
        <f t="shared" si="29"/>
        <v/>
      </c>
      <c r="Q131" s="26" t="str">
        <f t="shared" si="30"/>
        <v/>
      </c>
      <c r="R131" s="50" t="str">
        <f>IF(OR(ISBLANK(Livraison!$B$15),N131&lt;&gt;TRUE),"",IF(AND((Livraison!$B$15-YEAR(G131))&gt;=20,(Livraison!$B$15-YEAR(G131))&lt;=67),TRUE,FALSE))</f>
        <v/>
      </c>
      <c r="S131" s="50" t="str">
        <f>IF(OR(Q131&lt;&gt;TRUE,R131&lt;&gt;TRUE),"",IF((Livraison!$B$15-YEAR(G131)-19)&gt;=I131,TRUE,FALSE))</f>
        <v/>
      </c>
      <c r="T131" s="26" t="str">
        <f>IF(ISBLANK(E131),"",IF(COUNTIF(Activités!$N$12:$N$611,E131)&gt;0,TRUE,FALSE))</f>
        <v/>
      </c>
      <c r="U131" s="58" t="str">
        <f t="shared" si="31"/>
        <v/>
      </c>
    </row>
    <row r="132" spans="1:21">
      <c r="A132" s="42" t="str">
        <f t="shared" si="23"/>
        <v/>
      </c>
      <c r="B132" s="55"/>
      <c r="C132" s="55"/>
      <c r="D132" s="56"/>
      <c r="E132" s="53"/>
      <c r="F132" s="56"/>
      <c r="G132" s="54"/>
      <c r="H132" s="56"/>
      <c r="I132" s="57"/>
      <c r="J132" s="51" t="str">
        <f t="shared" si="24"/>
        <v>-</v>
      </c>
      <c r="K132" s="26" t="str">
        <f t="shared" si="25"/>
        <v/>
      </c>
      <c r="L132" s="26" t="str">
        <f t="shared" si="19"/>
        <v/>
      </c>
      <c r="M132" s="26" t="str">
        <f t="shared" si="26"/>
        <v/>
      </c>
      <c r="N132" s="26" t="str">
        <f t="shared" si="27"/>
        <v/>
      </c>
      <c r="O132" s="26" t="str">
        <f t="shared" si="28"/>
        <v/>
      </c>
      <c r="P132" s="26" t="str">
        <f t="shared" si="29"/>
        <v/>
      </c>
      <c r="Q132" s="26" t="str">
        <f t="shared" si="30"/>
        <v/>
      </c>
      <c r="R132" s="50" t="str">
        <f>IF(OR(ISBLANK(Livraison!$B$15),N132&lt;&gt;TRUE),"",IF(AND((Livraison!$B$15-YEAR(G132))&gt;=20,(Livraison!$B$15-YEAR(G132))&lt;=67),TRUE,FALSE))</f>
        <v/>
      </c>
      <c r="S132" s="50" t="str">
        <f>IF(OR(Q132&lt;&gt;TRUE,R132&lt;&gt;TRUE),"",IF((Livraison!$B$15-YEAR(G132)-19)&gt;=I132,TRUE,FALSE))</f>
        <v/>
      </c>
      <c r="T132" s="26" t="str">
        <f>IF(ISBLANK(E132),"",IF(COUNTIF(Activités!$N$12:$N$611,E132)&gt;0,TRUE,FALSE))</f>
        <v/>
      </c>
      <c r="U132" s="58" t="str">
        <f t="shared" si="31"/>
        <v/>
      </c>
    </row>
    <row r="133" spans="1:21">
      <c r="A133" s="42" t="str">
        <f t="shared" si="23"/>
        <v/>
      </c>
      <c r="B133" s="55"/>
      <c r="C133" s="55"/>
      <c r="D133" s="56"/>
      <c r="E133" s="53"/>
      <c r="F133" s="56"/>
      <c r="G133" s="54"/>
      <c r="H133" s="56"/>
      <c r="I133" s="57"/>
      <c r="J133" s="51" t="str">
        <f t="shared" si="24"/>
        <v>-</v>
      </c>
      <c r="K133" s="26" t="str">
        <f t="shared" si="25"/>
        <v/>
      </c>
      <c r="L133" s="26" t="str">
        <f t="shared" si="19"/>
        <v/>
      </c>
      <c r="M133" s="26" t="str">
        <f t="shared" si="26"/>
        <v/>
      </c>
      <c r="N133" s="26" t="str">
        <f t="shared" si="27"/>
        <v/>
      </c>
      <c r="O133" s="26" t="str">
        <f t="shared" si="28"/>
        <v/>
      </c>
      <c r="P133" s="26" t="str">
        <f t="shared" si="29"/>
        <v/>
      </c>
      <c r="Q133" s="26" t="str">
        <f t="shared" si="30"/>
        <v/>
      </c>
      <c r="R133" s="50" t="str">
        <f>IF(OR(ISBLANK(Livraison!$B$15),N133&lt;&gt;TRUE),"",IF(AND((Livraison!$B$15-YEAR(G133))&gt;=20,(Livraison!$B$15-YEAR(G133))&lt;=67),TRUE,FALSE))</f>
        <v/>
      </c>
      <c r="S133" s="50" t="str">
        <f>IF(OR(Q133&lt;&gt;TRUE,R133&lt;&gt;TRUE),"",IF((Livraison!$B$15-YEAR(G133)-19)&gt;=I133,TRUE,FALSE))</f>
        <v/>
      </c>
      <c r="T133" s="26" t="str">
        <f>IF(ISBLANK(E133),"",IF(COUNTIF(Activités!$N$12:$N$611,E133)&gt;0,TRUE,FALSE))</f>
        <v/>
      </c>
      <c r="U133" s="58" t="str">
        <f t="shared" si="31"/>
        <v/>
      </c>
    </row>
    <row r="134" spans="1:21">
      <c r="A134" s="42" t="str">
        <f t="shared" si="23"/>
        <v/>
      </c>
      <c r="B134" s="55"/>
      <c r="C134" s="55"/>
      <c r="D134" s="56"/>
      <c r="E134" s="53"/>
      <c r="F134" s="56"/>
      <c r="G134" s="54"/>
      <c r="H134" s="56"/>
      <c r="I134" s="57"/>
      <c r="J134" s="51" t="str">
        <f t="shared" si="24"/>
        <v>-</v>
      </c>
      <c r="K134" s="26" t="str">
        <f t="shared" si="25"/>
        <v/>
      </c>
      <c r="L134" s="26" t="str">
        <f t="shared" si="19"/>
        <v/>
      </c>
      <c r="M134" s="26" t="str">
        <f t="shared" si="26"/>
        <v/>
      </c>
      <c r="N134" s="26" t="str">
        <f t="shared" si="27"/>
        <v/>
      </c>
      <c r="O134" s="26" t="str">
        <f t="shared" si="28"/>
        <v/>
      </c>
      <c r="P134" s="26" t="str">
        <f t="shared" si="29"/>
        <v/>
      </c>
      <c r="Q134" s="26" t="str">
        <f t="shared" si="30"/>
        <v/>
      </c>
      <c r="R134" s="50" t="str">
        <f>IF(OR(ISBLANK(Livraison!$B$15),N134&lt;&gt;TRUE),"",IF(AND((Livraison!$B$15-YEAR(G134))&gt;=20,(Livraison!$B$15-YEAR(G134))&lt;=67),TRUE,FALSE))</f>
        <v/>
      </c>
      <c r="S134" s="50" t="str">
        <f>IF(OR(Q134&lt;&gt;TRUE,R134&lt;&gt;TRUE),"",IF((Livraison!$B$15-YEAR(G134)-19)&gt;=I134,TRUE,FALSE))</f>
        <v/>
      </c>
      <c r="T134" s="26" t="str">
        <f>IF(ISBLANK(E134),"",IF(COUNTIF(Activités!$N$12:$N$611,E134)&gt;0,TRUE,FALSE))</f>
        <v/>
      </c>
      <c r="U134" s="58" t="str">
        <f t="shared" si="31"/>
        <v/>
      </c>
    </row>
    <row r="135" spans="1:21">
      <c r="A135" s="42" t="str">
        <f t="shared" si="23"/>
        <v/>
      </c>
      <c r="B135" s="55"/>
      <c r="C135" s="55"/>
      <c r="D135" s="56"/>
      <c r="E135" s="53"/>
      <c r="F135" s="56"/>
      <c r="G135" s="54"/>
      <c r="H135" s="56"/>
      <c r="I135" s="57"/>
      <c r="J135" s="51" t="str">
        <f t="shared" si="24"/>
        <v>-</v>
      </c>
      <c r="K135" s="26" t="str">
        <f t="shared" si="25"/>
        <v/>
      </c>
      <c r="L135" s="26" t="str">
        <f t="shared" si="19"/>
        <v/>
      </c>
      <c r="M135" s="26" t="str">
        <f t="shared" si="26"/>
        <v/>
      </c>
      <c r="N135" s="26" t="str">
        <f t="shared" si="27"/>
        <v/>
      </c>
      <c r="O135" s="26" t="str">
        <f t="shared" si="28"/>
        <v/>
      </c>
      <c r="P135" s="26" t="str">
        <f t="shared" si="29"/>
        <v/>
      </c>
      <c r="Q135" s="26" t="str">
        <f t="shared" si="30"/>
        <v/>
      </c>
      <c r="R135" s="50" t="str">
        <f>IF(OR(ISBLANK(Livraison!$B$15),N135&lt;&gt;TRUE),"",IF(AND((Livraison!$B$15-YEAR(G135))&gt;=20,(Livraison!$B$15-YEAR(G135))&lt;=67),TRUE,FALSE))</f>
        <v/>
      </c>
      <c r="S135" s="50" t="str">
        <f>IF(OR(Q135&lt;&gt;TRUE,R135&lt;&gt;TRUE),"",IF((Livraison!$B$15-YEAR(G135)-19)&gt;=I135,TRUE,FALSE))</f>
        <v/>
      </c>
      <c r="T135" s="26" t="str">
        <f>IF(ISBLANK(E135),"",IF(COUNTIF(Activités!$N$12:$N$611,E135)&gt;0,TRUE,FALSE))</f>
        <v/>
      </c>
      <c r="U135" s="58" t="str">
        <f t="shared" si="31"/>
        <v/>
      </c>
    </row>
    <row r="136" spans="1:21">
      <c r="A136" s="42" t="str">
        <f t="shared" si="23"/>
        <v/>
      </c>
      <c r="B136" s="55"/>
      <c r="C136" s="55"/>
      <c r="D136" s="56"/>
      <c r="E136" s="53"/>
      <c r="F136" s="56"/>
      <c r="G136" s="54"/>
      <c r="H136" s="56"/>
      <c r="I136" s="57"/>
      <c r="J136" s="51" t="str">
        <f t="shared" si="24"/>
        <v>-</v>
      </c>
      <c r="K136" s="26" t="str">
        <f t="shared" si="25"/>
        <v/>
      </c>
      <c r="L136" s="26" t="str">
        <f t="shared" si="19"/>
        <v/>
      </c>
      <c r="M136" s="26" t="str">
        <f t="shared" si="26"/>
        <v/>
      </c>
      <c r="N136" s="26" t="str">
        <f t="shared" si="27"/>
        <v/>
      </c>
      <c r="O136" s="26" t="str">
        <f t="shared" si="28"/>
        <v/>
      </c>
      <c r="P136" s="26" t="str">
        <f t="shared" si="29"/>
        <v/>
      </c>
      <c r="Q136" s="26" t="str">
        <f t="shared" si="30"/>
        <v/>
      </c>
      <c r="R136" s="50" t="str">
        <f>IF(OR(ISBLANK(Livraison!$B$15),N136&lt;&gt;TRUE),"",IF(AND((Livraison!$B$15-YEAR(G136))&gt;=20,(Livraison!$B$15-YEAR(G136))&lt;=67),TRUE,FALSE))</f>
        <v/>
      </c>
      <c r="S136" s="50" t="str">
        <f>IF(OR(Q136&lt;&gt;TRUE,R136&lt;&gt;TRUE),"",IF((Livraison!$B$15-YEAR(G136)-19)&gt;=I136,TRUE,FALSE))</f>
        <v/>
      </c>
      <c r="T136" s="26" t="str">
        <f>IF(ISBLANK(E136),"",IF(COUNTIF(Activités!$N$12:$N$611,E136)&gt;0,TRUE,FALSE))</f>
        <v/>
      </c>
      <c r="U136" s="58" t="str">
        <f t="shared" si="31"/>
        <v/>
      </c>
    </row>
    <row r="137" spans="1:21">
      <c r="A137" s="42" t="str">
        <f t="shared" si="23"/>
        <v/>
      </c>
      <c r="B137" s="55"/>
      <c r="C137" s="55"/>
      <c r="D137" s="56"/>
      <c r="E137" s="53"/>
      <c r="F137" s="56"/>
      <c r="G137" s="54"/>
      <c r="H137" s="56"/>
      <c r="I137" s="57"/>
      <c r="J137" s="51" t="str">
        <f t="shared" si="24"/>
        <v>-</v>
      </c>
      <c r="K137" s="26" t="str">
        <f t="shared" si="25"/>
        <v/>
      </c>
      <c r="L137" s="26" t="str">
        <f t="shared" si="19"/>
        <v/>
      </c>
      <c r="M137" s="26" t="str">
        <f t="shared" si="26"/>
        <v/>
      </c>
      <c r="N137" s="26" t="str">
        <f t="shared" si="27"/>
        <v/>
      </c>
      <c r="O137" s="26" t="str">
        <f t="shared" si="28"/>
        <v/>
      </c>
      <c r="P137" s="26" t="str">
        <f t="shared" si="29"/>
        <v/>
      </c>
      <c r="Q137" s="26" t="str">
        <f t="shared" si="30"/>
        <v/>
      </c>
      <c r="R137" s="50" t="str">
        <f>IF(OR(ISBLANK(Livraison!$B$15),N137&lt;&gt;TRUE),"",IF(AND((Livraison!$B$15-YEAR(G137))&gt;=20,(Livraison!$B$15-YEAR(G137))&lt;=67),TRUE,FALSE))</f>
        <v/>
      </c>
      <c r="S137" s="50" t="str">
        <f>IF(OR(Q137&lt;&gt;TRUE,R137&lt;&gt;TRUE),"",IF((Livraison!$B$15-YEAR(G137)-19)&gt;=I137,TRUE,FALSE))</f>
        <v/>
      </c>
      <c r="T137" s="26" t="str">
        <f>IF(ISBLANK(E137),"",IF(COUNTIF(Activités!$N$12:$N$611,E137)&gt;0,TRUE,FALSE))</f>
        <v/>
      </c>
      <c r="U137" s="58" t="str">
        <f t="shared" si="31"/>
        <v/>
      </c>
    </row>
    <row r="138" spans="1:21">
      <c r="A138" s="42" t="str">
        <f t="shared" si="23"/>
        <v/>
      </c>
      <c r="B138" s="55"/>
      <c r="C138" s="55"/>
      <c r="D138" s="56"/>
      <c r="E138" s="53"/>
      <c r="F138" s="56"/>
      <c r="G138" s="54"/>
      <c r="H138" s="56"/>
      <c r="I138" s="57"/>
      <c r="J138" s="51" t="str">
        <f t="shared" si="24"/>
        <v>-</v>
      </c>
      <c r="K138" s="26" t="str">
        <f t="shared" si="25"/>
        <v/>
      </c>
      <c r="L138" s="26" t="str">
        <f t="shared" si="19"/>
        <v/>
      </c>
      <c r="M138" s="26" t="str">
        <f t="shared" si="26"/>
        <v/>
      </c>
      <c r="N138" s="26" t="str">
        <f t="shared" si="27"/>
        <v/>
      </c>
      <c r="O138" s="26" t="str">
        <f t="shared" si="28"/>
        <v/>
      </c>
      <c r="P138" s="26" t="str">
        <f t="shared" si="29"/>
        <v/>
      </c>
      <c r="Q138" s="26" t="str">
        <f t="shared" si="30"/>
        <v/>
      </c>
      <c r="R138" s="50" t="str">
        <f>IF(OR(ISBLANK(Livraison!$B$15),N138&lt;&gt;TRUE),"",IF(AND((Livraison!$B$15-YEAR(G138))&gt;=20,(Livraison!$B$15-YEAR(G138))&lt;=67),TRUE,FALSE))</f>
        <v/>
      </c>
      <c r="S138" s="50" t="str">
        <f>IF(OR(Q138&lt;&gt;TRUE,R138&lt;&gt;TRUE),"",IF((Livraison!$B$15-YEAR(G138)-19)&gt;=I138,TRUE,FALSE))</f>
        <v/>
      </c>
      <c r="T138" s="26" t="str">
        <f>IF(ISBLANK(E138),"",IF(COUNTIF(Activités!$N$12:$N$611,E138)&gt;0,TRUE,FALSE))</f>
        <v/>
      </c>
      <c r="U138" s="58" t="str">
        <f t="shared" si="31"/>
        <v/>
      </c>
    </row>
    <row r="139" spans="1:21">
      <c r="A139" s="42" t="str">
        <f t="shared" si="23"/>
        <v/>
      </c>
      <c r="B139" s="55"/>
      <c r="C139" s="55"/>
      <c r="D139" s="56"/>
      <c r="E139" s="53"/>
      <c r="F139" s="56"/>
      <c r="G139" s="54"/>
      <c r="H139" s="56"/>
      <c r="I139" s="57"/>
      <c r="J139" s="51" t="str">
        <f t="shared" si="24"/>
        <v>-</v>
      </c>
      <c r="K139" s="26" t="str">
        <f t="shared" si="25"/>
        <v/>
      </c>
      <c r="L139" s="26" t="str">
        <f t="shared" si="19"/>
        <v/>
      </c>
      <c r="M139" s="26" t="str">
        <f t="shared" si="26"/>
        <v/>
      </c>
      <c r="N139" s="26" t="str">
        <f t="shared" si="27"/>
        <v/>
      </c>
      <c r="O139" s="26" t="str">
        <f t="shared" si="28"/>
        <v/>
      </c>
      <c r="P139" s="26" t="str">
        <f t="shared" si="29"/>
        <v/>
      </c>
      <c r="Q139" s="26" t="str">
        <f t="shared" si="30"/>
        <v/>
      </c>
      <c r="R139" s="50" t="str">
        <f>IF(OR(ISBLANK(Livraison!$B$15),N139&lt;&gt;TRUE),"",IF(AND((Livraison!$B$15-YEAR(G139))&gt;=20,(Livraison!$B$15-YEAR(G139))&lt;=67),TRUE,FALSE))</f>
        <v/>
      </c>
      <c r="S139" s="50" t="str">
        <f>IF(OR(Q139&lt;&gt;TRUE,R139&lt;&gt;TRUE),"",IF((Livraison!$B$15-YEAR(G139)-19)&gt;=I139,TRUE,FALSE))</f>
        <v/>
      </c>
      <c r="T139" s="26" t="str">
        <f>IF(ISBLANK(E139),"",IF(COUNTIF(Activités!$N$12:$N$611,E139)&gt;0,TRUE,FALSE))</f>
        <v/>
      </c>
      <c r="U139" s="58" t="str">
        <f t="shared" si="31"/>
        <v/>
      </c>
    </row>
    <row r="140" spans="1:21">
      <c r="A140" s="42" t="str">
        <f t="shared" si="23"/>
        <v/>
      </c>
      <c r="B140" s="55"/>
      <c r="C140" s="55"/>
      <c r="D140" s="56"/>
      <c r="E140" s="53"/>
      <c r="F140" s="56"/>
      <c r="G140" s="54"/>
      <c r="H140" s="56"/>
      <c r="I140" s="57"/>
      <c r="J140" s="51" t="str">
        <f t="shared" si="24"/>
        <v>-</v>
      </c>
      <c r="K140" s="26" t="str">
        <f t="shared" si="25"/>
        <v/>
      </c>
      <c r="L140" s="26" t="str">
        <f t="shared" si="19"/>
        <v/>
      </c>
      <c r="M140" s="26" t="str">
        <f t="shared" si="26"/>
        <v/>
      </c>
      <c r="N140" s="26" t="str">
        <f t="shared" si="27"/>
        <v/>
      </c>
      <c r="O140" s="26" t="str">
        <f t="shared" si="28"/>
        <v/>
      </c>
      <c r="P140" s="26" t="str">
        <f t="shared" si="29"/>
        <v/>
      </c>
      <c r="Q140" s="26" t="str">
        <f t="shared" si="30"/>
        <v/>
      </c>
      <c r="R140" s="50" t="str">
        <f>IF(OR(ISBLANK(Livraison!$B$15),N140&lt;&gt;TRUE),"",IF(AND((Livraison!$B$15-YEAR(G140))&gt;=20,(Livraison!$B$15-YEAR(G140))&lt;=67),TRUE,FALSE))</f>
        <v/>
      </c>
      <c r="S140" s="50" t="str">
        <f>IF(OR(Q140&lt;&gt;TRUE,R140&lt;&gt;TRUE),"",IF((Livraison!$B$15-YEAR(G140)-19)&gt;=I140,TRUE,FALSE))</f>
        <v/>
      </c>
      <c r="T140" s="26" t="str">
        <f>IF(ISBLANK(E140),"",IF(COUNTIF(Activités!$N$12:$N$611,E140)&gt;0,TRUE,FALSE))</f>
        <v/>
      </c>
      <c r="U140" s="58" t="str">
        <f t="shared" si="31"/>
        <v/>
      </c>
    </row>
    <row r="141" spans="1:21">
      <c r="A141" s="42" t="str">
        <f t="shared" si="23"/>
        <v/>
      </c>
      <c r="B141" s="55"/>
      <c r="C141" s="55"/>
      <c r="D141" s="56"/>
      <c r="E141" s="53"/>
      <c r="F141" s="56"/>
      <c r="G141" s="54"/>
      <c r="H141" s="56"/>
      <c r="I141" s="57"/>
      <c r="J141" s="51" t="str">
        <f t="shared" si="24"/>
        <v>-</v>
      </c>
      <c r="K141" s="26" t="str">
        <f t="shared" si="25"/>
        <v/>
      </c>
      <c r="L141" s="26" t="str">
        <f t="shared" ref="L141:L204" si="32">IF(OR(ISBLANK(E141)),"",NOT(COUNTIF($E$12:$E$411,$E141)&gt;1))</f>
        <v/>
      </c>
      <c r="M141" s="26" t="str">
        <f t="shared" si="26"/>
        <v/>
      </c>
      <c r="N141" s="26" t="str">
        <f t="shared" si="27"/>
        <v/>
      </c>
      <c r="O141" s="26" t="str">
        <f t="shared" si="28"/>
        <v/>
      </c>
      <c r="P141" s="26" t="str">
        <f t="shared" si="29"/>
        <v/>
      </c>
      <c r="Q141" s="26" t="str">
        <f t="shared" si="30"/>
        <v/>
      </c>
      <c r="R141" s="50" t="str">
        <f>IF(OR(ISBLANK(Livraison!$B$15),N141&lt;&gt;TRUE),"",IF(AND((Livraison!$B$15-YEAR(G141))&gt;=20,(Livraison!$B$15-YEAR(G141))&lt;=67),TRUE,FALSE))</f>
        <v/>
      </c>
      <c r="S141" s="50" t="str">
        <f>IF(OR(Q141&lt;&gt;TRUE,R141&lt;&gt;TRUE),"",IF((Livraison!$B$15-YEAR(G141)-19)&gt;=I141,TRUE,FALSE))</f>
        <v/>
      </c>
      <c r="T141" s="26" t="str">
        <f>IF(ISBLANK(E141),"",IF(COUNTIF(Activités!$N$12:$N$611,E141)&gt;0,TRUE,FALSE))</f>
        <v/>
      </c>
      <c r="U141" s="58" t="str">
        <f t="shared" si="31"/>
        <v/>
      </c>
    </row>
    <row r="142" spans="1:21">
      <c r="A142" s="42" t="str">
        <f t="shared" si="23"/>
        <v/>
      </c>
      <c r="B142" s="55"/>
      <c r="C142" s="55"/>
      <c r="D142" s="56"/>
      <c r="E142" s="53"/>
      <c r="F142" s="56"/>
      <c r="G142" s="54"/>
      <c r="H142" s="56"/>
      <c r="I142" s="57"/>
      <c r="J142" s="51" t="str">
        <f t="shared" si="24"/>
        <v>-</v>
      </c>
      <c r="K142" s="26" t="str">
        <f t="shared" si="25"/>
        <v/>
      </c>
      <c r="L142" s="26" t="str">
        <f t="shared" si="32"/>
        <v/>
      </c>
      <c r="M142" s="26" t="str">
        <f t="shared" si="26"/>
        <v/>
      </c>
      <c r="N142" s="26" t="str">
        <f t="shared" si="27"/>
        <v/>
      </c>
      <c r="O142" s="26" t="str">
        <f t="shared" si="28"/>
        <v/>
      </c>
      <c r="P142" s="26" t="str">
        <f t="shared" si="29"/>
        <v/>
      </c>
      <c r="Q142" s="26" t="str">
        <f t="shared" si="30"/>
        <v/>
      </c>
      <c r="R142" s="50" t="str">
        <f>IF(OR(ISBLANK(Livraison!$B$15),N142&lt;&gt;TRUE),"",IF(AND((Livraison!$B$15-YEAR(G142))&gt;=20,(Livraison!$B$15-YEAR(G142))&lt;=67),TRUE,FALSE))</f>
        <v/>
      </c>
      <c r="S142" s="50" t="str">
        <f>IF(OR(Q142&lt;&gt;TRUE,R142&lt;&gt;TRUE),"",IF((Livraison!$B$15-YEAR(G142)-19)&gt;=I142,TRUE,FALSE))</f>
        <v/>
      </c>
      <c r="T142" s="26" t="str">
        <f>IF(ISBLANK(E142),"",IF(COUNTIF(Activités!$N$12:$N$611,E142)&gt;0,TRUE,FALSE))</f>
        <v/>
      </c>
      <c r="U142" s="58" t="str">
        <f t="shared" si="31"/>
        <v/>
      </c>
    </row>
    <row r="143" spans="1:21">
      <c r="A143" s="42" t="str">
        <f t="shared" si="23"/>
        <v/>
      </c>
      <c r="B143" s="55"/>
      <c r="C143" s="55"/>
      <c r="D143" s="56"/>
      <c r="E143" s="53"/>
      <c r="F143" s="56"/>
      <c r="G143" s="54"/>
      <c r="H143" s="56"/>
      <c r="I143" s="57"/>
      <c r="J143" s="51" t="str">
        <f t="shared" si="24"/>
        <v>-</v>
      </c>
      <c r="K143" s="26" t="str">
        <f t="shared" si="25"/>
        <v/>
      </c>
      <c r="L143" s="26" t="str">
        <f t="shared" si="32"/>
        <v/>
      </c>
      <c r="M143" s="26" t="str">
        <f t="shared" si="26"/>
        <v/>
      </c>
      <c r="N143" s="26" t="str">
        <f t="shared" si="27"/>
        <v/>
      </c>
      <c r="O143" s="26" t="str">
        <f t="shared" si="28"/>
        <v/>
      </c>
      <c r="P143" s="26" t="str">
        <f t="shared" si="29"/>
        <v/>
      </c>
      <c r="Q143" s="26" t="str">
        <f t="shared" si="30"/>
        <v/>
      </c>
      <c r="R143" s="50" t="str">
        <f>IF(OR(ISBLANK(Livraison!$B$15),N143&lt;&gt;TRUE),"",IF(AND((Livraison!$B$15-YEAR(G143))&gt;=20,(Livraison!$B$15-YEAR(G143))&lt;=67),TRUE,FALSE))</f>
        <v/>
      </c>
      <c r="S143" s="50" t="str">
        <f>IF(OR(Q143&lt;&gt;TRUE,R143&lt;&gt;TRUE),"",IF((Livraison!$B$15-YEAR(G143)-19)&gt;=I143,TRUE,FALSE))</f>
        <v/>
      </c>
      <c r="T143" s="26" t="str">
        <f>IF(ISBLANK(E143),"",IF(COUNTIF(Activités!$N$12:$N$611,E143)&gt;0,TRUE,FALSE))</f>
        <v/>
      </c>
      <c r="U143" s="58" t="str">
        <f t="shared" si="31"/>
        <v/>
      </c>
    </row>
    <row r="144" spans="1:21">
      <c r="A144" s="42" t="str">
        <f t="shared" si="23"/>
        <v/>
      </c>
      <c r="B144" s="55"/>
      <c r="C144" s="55"/>
      <c r="D144" s="56"/>
      <c r="E144" s="53"/>
      <c r="F144" s="56"/>
      <c r="G144" s="54"/>
      <c r="H144" s="56"/>
      <c r="I144" s="57"/>
      <c r="J144" s="51" t="str">
        <f t="shared" si="24"/>
        <v>-</v>
      </c>
      <c r="K144" s="26" t="str">
        <f t="shared" si="25"/>
        <v/>
      </c>
      <c r="L144" s="26" t="str">
        <f t="shared" si="32"/>
        <v/>
      </c>
      <c r="M144" s="26" t="str">
        <f t="shared" si="26"/>
        <v/>
      </c>
      <c r="N144" s="26" t="str">
        <f t="shared" si="27"/>
        <v/>
      </c>
      <c r="O144" s="26" t="str">
        <f t="shared" si="28"/>
        <v/>
      </c>
      <c r="P144" s="26" t="str">
        <f t="shared" si="29"/>
        <v/>
      </c>
      <c r="Q144" s="26" t="str">
        <f t="shared" si="30"/>
        <v/>
      </c>
      <c r="R144" s="50" t="str">
        <f>IF(OR(ISBLANK(Livraison!$B$15),N144&lt;&gt;TRUE),"",IF(AND((Livraison!$B$15-YEAR(G144))&gt;=20,(Livraison!$B$15-YEAR(G144))&lt;=67),TRUE,FALSE))</f>
        <v/>
      </c>
      <c r="S144" s="50" t="str">
        <f>IF(OR(Q144&lt;&gt;TRUE,R144&lt;&gt;TRUE),"",IF((Livraison!$B$15-YEAR(G144)-19)&gt;=I144,TRUE,FALSE))</f>
        <v/>
      </c>
      <c r="T144" s="26" t="str">
        <f>IF(ISBLANK(E144),"",IF(COUNTIF(Activités!$N$12:$N$611,E144)&gt;0,TRUE,FALSE))</f>
        <v/>
      </c>
      <c r="U144" s="58" t="str">
        <f t="shared" si="31"/>
        <v/>
      </c>
    </row>
    <row r="145" spans="1:21">
      <c r="A145" s="42" t="str">
        <f t="shared" si="23"/>
        <v/>
      </c>
      <c r="B145" s="55"/>
      <c r="C145" s="55"/>
      <c r="D145" s="56"/>
      <c r="E145" s="53"/>
      <c r="F145" s="56"/>
      <c r="G145" s="54"/>
      <c r="H145" s="56"/>
      <c r="I145" s="57"/>
      <c r="J145" s="51" t="str">
        <f t="shared" si="24"/>
        <v>-</v>
      </c>
      <c r="K145" s="26" t="str">
        <f t="shared" si="25"/>
        <v/>
      </c>
      <c r="L145" s="26" t="str">
        <f t="shared" si="32"/>
        <v/>
      </c>
      <c r="M145" s="26" t="str">
        <f t="shared" si="26"/>
        <v/>
      </c>
      <c r="N145" s="26" t="str">
        <f t="shared" si="27"/>
        <v/>
      </c>
      <c r="O145" s="26" t="str">
        <f t="shared" si="28"/>
        <v/>
      </c>
      <c r="P145" s="26" t="str">
        <f t="shared" si="29"/>
        <v/>
      </c>
      <c r="Q145" s="26" t="str">
        <f t="shared" si="30"/>
        <v/>
      </c>
      <c r="R145" s="50" t="str">
        <f>IF(OR(ISBLANK(Livraison!$B$15),N145&lt;&gt;TRUE),"",IF(AND((Livraison!$B$15-YEAR(G145))&gt;=20,(Livraison!$B$15-YEAR(G145))&lt;=67),TRUE,FALSE))</f>
        <v/>
      </c>
      <c r="S145" s="50" t="str">
        <f>IF(OR(Q145&lt;&gt;TRUE,R145&lt;&gt;TRUE),"",IF((Livraison!$B$15-YEAR(G145)-19)&gt;=I145,TRUE,FALSE))</f>
        <v/>
      </c>
      <c r="T145" s="26" t="str">
        <f>IF(ISBLANK(E145),"",IF(COUNTIF(Activités!$N$12:$N$611,E145)&gt;0,TRUE,FALSE))</f>
        <v/>
      </c>
      <c r="U145" s="58" t="str">
        <f t="shared" si="31"/>
        <v/>
      </c>
    </row>
    <row r="146" spans="1:21">
      <c r="A146" s="42" t="str">
        <f t="shared" si="23"/>
        <v/>
      </c>
      <c r="B146" s="55"/>
      <c r="C146" s="55"/>
      <c r="D146" s="56"/>
      <c r="E146" s="53"/>
      <c r="F146" s="56"/>
      <c r="G146" s="54"/>
      <c r="H146" s="56"/>
      <c r="I146" s="57"/>
      <c r="J146" s="51" t="str">
        <f t="shared" si="24"/>
        <v>-</v>
      </c>
      <c r="K146" s="26" t="str">
        <f t="shared" si="25"/>
        <v/>
      </c>
      <c r="L146" s="26" t="str">
        <f t="shared" si="32"/>
        <v/>
      </c>
      <c r="M146" s="26" t="str">
        <f t="shared" si="26"/>
        <v/>
      </c>
      <c r="N146" s="26" t="str">
        <f t="shared" si="27"/>
        <v/>
      </c>
      <c r="O146" s="26" t="str">
        <f t="shared" si="28"/>
        <v/>
      </c>
      <c r="P146" s="26" t="str">
        <f t="shared" si="29"/>
        <v/>
      </c>
      <c r="Q146" s="26" t="str">
        <f t="shared" si="30"/>
        <v/>
      </c>
      <c r="R146" s="50" t="str">
        <f>IF(OR(ISBLANK(Livraison!$B$15),N146&lt;&gt;TRUE),"",IF(AND((Livraison!$B$15-YEAR(G146))&gt;=20,(Livraison!$B$15-YEAR(G146))&lt;=67),TRUE,FALSE))</f>
        <v/>
      </c>
      <c r="S146" s="50" t="str">
        <f>IF(OR(Q146&lt;&gt;TRUE,R146&lt;&gt;TRUE),"",IF((Livraison!$B$15-YEAR(G146)-19)&gt;=I146,TRUE,FALSE))</f>
        <v/>
      </c>
      <c r="T146" s="26" t="str">
        <f>IF(ISBLANK(E146),"",IF(COUNTIF(Activités!$N$12:$N$611,E146)&gt;0,TRUE,FALSE))</f>
        <v/>
      </c>
      <c r="U146" s="58" t="str">
        <f t="shared" si="31"/>
        <v/>
      </c>
    </row>
    <row r="147" spans="1:21">
      <c r="A147" s="42" t="str">
        <f t="shared" si="23"/>
        <v/>
      </c>
      <c r="B147" s="55"/>
      <c r="C147" s="55"/>
      <c r="D147" s="56"/>
      <c r="E147" s="53"/>
      <c r="F147" s="56"/>
      <c r="G147" s="54"/>
      <c r="H147" s="56"/>
      <c r="I147" s="57"/>
      <c r="J147" s="51" t="str">
        <f t="shared" si="24"/>
        <v>-</v>
      </c>
      <c r="K147" s="26" t="str">
        <f t="shared" si="25"/>
        <v/>
      </c>
      <c r="L147" s="26" t="str">
        <f t="shared" si="32"/>
        <v/>
      </c>
      <c r="M147" s="26" t="str">
        <f t="shared" si="26"/>
        <v/>
      </c>
      <c r="N147" s="26" t="str">
        <f t="shared" si="27"/>
        <v/>
      </c>
      <c r="O147" s="26" t="str">
        <f t="shared" si="28"/>
        <v/>
      </c>
      <c r="P147" s="26" t="str">
        <f t="shared" si="29"/>
        <v/>
      </c>
      <c r="Q147" s="26" t="str">
        <f t="shared" si="30"/>
        <v/>
      </c>
      <c r="R147" s="50" t="str">
        <f>IF(OR(ISBLANK(Livraison!$B$15),N147&lt;&gt;TRUE),"",IF(AND((Livraison!$B$15-YEAR(G147))&gt;=20,(Livraison!$B$15-YEAR(G147))&lt;=67),TRUE,FALSE))</f>
        <v/>
      </c>
      <c r="S147" s="50" t="str">
        <f>IF(OR(Q147&lt;&gt;TRUE,R147&lt;&gt;TRUE),"",IF((Livraison!$B$15-YEAR(G147)-19)&gt;=I147,TRUE,FALSE))</f>
        <v/>
      </c>
      <c r="T147" s="26" t="str">
        <f>IF(ISBLANK(E147),"",IF(COUNTIF(Activités!$N$12:$N$611,E147)&gt;0,TRUE,FALSE))</f>
        <v/>
      </c>
      <c r="U147" s="58" t="str">
        <f t="shared" si="31"/>
        <v/>
      </c>
    </row>
    <row r="148" spans="1:21">
      <c r="A148" s="42" t="str">
        <f t="shared" si="23"/>
        <v/>
      </c>
      <c r="B148" s="55"/>
      <c r="C148" s="55"/>
      <c r="D148" s="56"/>
      <c r="E148" s="53"/>
      <c r="F148" s="56"/>
      <c r="G148" s="54"/>
      <c r="H148" s="56"/>
      <c r="I148" s="57"/>
      <c r="J148" s="51" t="str">
        <f t="shared" si="24"/>
        <v>-</v>
      </c>
      <c r="K148" s="26" t="str">
        <f t="shared" si="25"/>
        <v/>
      </c>
      <c r="L148" s="26" t="str">
        <f t="shared" si="32"/>
        <v/>
      </c>
      <c r="M148" s="26" t="str">
        <f t="shared" si="26"/>
        <v/>
      </c>
      <c r="N148" s="26" t="str">
        <f t="shared" si="27"/>
        <v/>
      </c>
      <c r="O148" s="26" t="str">
        <f t="shared" si="28"/>
        <v/>
      </c>
      <c r="P148" s="26" t="str">
        <f t="shared" si="29"/>
        <v/>
      </c>
      <c r="Q148" s="26" t="str">
        <f t="shared" si="30"/>
        <v/>
      </c>
      <c r="R148" s="50" t="str">
        <f>IF(OR(ISBLANK(Livraison!$B$15),N148&lt;&gt;TRUE),"",IF(AND((Livraison!$B$15-YEAR(G148))&gt;=20,(Livraison!$B$15-YEAR(G148))&lt;=67),TRUE,FALSE))</f>
        <v/>
      </c>
      <c r="S148" s="50" t="str">
        <f>IF(OR(Q148&lt;&gt;TRUE,R148&lt;&gt;TRUE),"",IF((Livraison!$B$15-YEAR(G148)-19)&gt;=I148,TRUE,FALSE))</f>
        <v/>
      </c>
      <c r="T148" s="26" t="str">
        <f>IF(ISBLANK(E148),"",IF(COUNTIF(Activités!$N$12:$N$611,E148)&gt;0,TRUE,FALSE))</f>
        <v/>
      </c>
      <c r="U148" s="58" t="str">
        <f t="shared" si="31"/>
        <v/>
      </c>
    </row>
    <row r="149" spans="1:21">
      <c r="A149" s="42" t="str">
        <f t="shared" si="23"/>
        <v/>
      </c>
      <c r="B149" s="55"/>
      <c r="C149" s="55"/>
      <c r="D149" s="56"/>
      <c r="E149" s="53"/>
      <c r="F149" s="56"/>
      <c r="G149" s="54"/>
      <c r="H149" s="56"/>
      <c r="I149" s="57"/>
      <c r="J149" s="51" t="str">
        <f t="shared" si="24"/>
        <v>-</v>
      </c>
      <c r="K149" s="26" t="str">
        <f t="shared" si="25"/>
        <v/>
      </c>
      <c r="L149" s="26" t="str">
        <f t="shared" si="32"/>
        <v/>
      </c>
      <c r="M149" s="26" t="str">
        <f t="shared" si="26"/>
        <v/>
      </c>
      <c r="N149" s="26" t="str">
        <f t="shared" si="27"/>
        <v/>
      </c>
      <c r="O149" s="26" t="str">
        <f t="shared" si="28"/>
        <v/>
      </c>
      <c r="P149" s="26" t="str">
        <f t="shared" si="29"/>
        <v/>
      </c>
      <c r="Q149" s="26" t="str">
        <f t="shared" si="30"/>
        <v/>
      </c>
      <c r="R149" s="50" t="str">
        <f>IF(OR(ISBLANK(Livraison!$B$15),N149&lt;&gt;TRUE),"",IF(AND((Livraison!$B$15-YEAR(G149))&gt;=20,(Livraison!$B$15-YEAR(G149))&lt;=67),TRUE,FALSE))</f>
        <v/>
      </c>
      <c r="S149" s="50" t="str">
        <f>IF(OR(Q149&lt;&gt;TRUE,R149&lt;&gt;TRUE),"",IF((Livraison!$B$15-YEAR(G149)-19)&gt;=I149,TRUE,FALSE))</f>
        <v/>
      </c>
      <c r="T149" s="26" t="str">
        <f>IF(ISBLANK(E149),"",IF(COUNTIF(Activités!$N$12:$N$611,E149)&gt;0,TRUE,FALSE))</f>
        <v/>
      </c>
      <c r="U149" s="58" t="str">
        <f t="shared" si="31"/>
        <v/>
      </c>
    </row>
    <row r="150" spans="1:21">
      <c r="A150" s="42" t="str">
        <f t="shared" si="23"/>
        <v/>
      </c>
      <c r="B150" s="55"/>
      <c r="C150" s="55"/>
      <c r="D150" s="56"/>
      <c r="E150" s="53"/>
      <c r="F150" s="56"/>
      <c r="G150" s="54"/>
      <c r="H150" s="56"/>
      <c r="I150" s="57"/>
      <c r="J150" s="51" t="str">
        <f t="shared" si="24"/>
        <v>-</v>
      </c>
      <c r="K150" s="26" t="str">
        <f t="shared" si="25"/>
        <v/>
      </c>
      <c r="L150" s="26" t="str">
        <f t="shared" si="32"/>
        <v/>
      </c>
      <c r="M150" s="26" t="str">
        <f t="shared" si="26"/>
        <v/>
      </c>
      <c r="N150" s="26" t="str">
        <f t="shared" si="27"/>
        <v/>
      </c>
      <c r="O150" s="26" t="str">
        <f t="shared" si="28"/>
        <v/>
      </c>
      <c r="P150" s="26" t="str">
        <f t="shared" si="29"/>
        <v/>
      </c>
      <c r="Q150" s="26" t="str">
        <f t="shared" si="30"/>
        <v/>
      </c>
      <c r="R150" s="50" t="str">
        <f>IF(OR(ISBLANK(Livraison!$B$15),N150&lt;&gt;TRUE),"",IF(AND((Livraison!$B$15-YEAR(G150))&gt;=20,(Livraison!$B$15-YEAR(G150))&lt;=67),TRUE,FALSE))</f>
        <v/>
      </c>
      <c r="S150" s="50" t="str">
        <f>IF(OR(Q150&lt;&gt;TRUE,R150&lt;&gt;TRUE),"",IF((Livraison!$B$15-YEAR(G150)-19)&gt;=I150,TRUE,FALSE))</f>
        <v/>
      </c>
      <c r="T150" s="26" t="str">
        <f>IF(ISBLANK(E150),"",IF(COUNTIF(Activités!$N$12:$N$611,E150)&gt;0,TRUE,FALSE))</f>
        <v/>
      </c>
      <c r="U150" s="58" t="str">
        <f t="shared" si="31"/>
        <v/>
      </c>
    </row>
    <row r="151" spans="1:21">
      <c r="A151" s="42" t="str">
        <f t="shared" si="23"/>
        <v/>
      </c>
      <c r="B151" s="55"/>
      <c r="C151" s="55"/>
      <c r="D151" s="56"/>
      <c r="E151" s="53"/>
      <c r="F151" s="56"/>
      <c r="G151" s="54"/>
      <c r="H151" s="56"/>
      <c r="I151" s="57"/>
      <c r="J151" s="51" t="str">
        <f t="shared" si="24"/>
        <v>-</v>
      </c>
      <c r="K151" s="26" t="str">
        <f t="shared" si="25"/>
        <v/>
      </c>
      <c r="L151" s="26" t="str">
        <f t="shared" si="32"/>
        <v/>
      </c>
      <c r="M151" s="26" t="str">
        <f t="shared" si="26"/>
        <v/>
      </c>
      <c r="N151" s="26" t="str">
        <f t="shared" si="27"/>
        <v/>
      </c>
      <c r="O151" s="26" t="str">
        <f t="shared" si="28"/>
        <v/>
      </c>
      <c r="P151" s="26" t="str">
        <f t="shared" si="29"/>
        <v/>
      </c>
      <c r="Q151" s="26" t="str">
        <f t="shared" si="30"/>
        <v/>
      </c>
      <c r="R151" s="50" t="str">
        <f>IF(OR(ISBLANK(Livraison!$B$15),N151&lt;&gt;TRUE),"",IF(AND((Livraison!$B$15-YEAR(G151))&gt;=20,(Livraison!$B$15-YEAR(G151))&lt;=67),TRUE,FALSE))</f>
        <v/>
      </c>
      <c r="S151" s="50" t="str">
        <f>IF(OR(Q151&lt;&gt;TRUE,R151&lt;&gt;TRUE),"",IF((Livraison!$B$15-YEAR(G151)-19)&gt;=I151,TRUE,FALSE))</f>
        <v/>
      </c>
      <c r="T151" s="26" t="str">
        <f>IF(ISBLANK(E151),"",IF(COUNTIF(Activités!$N$12:$N$611,E151)&gt;0,TRUE,FALSE))</f>
        <v/>
      </c>
      <c r="U151" s="58" t="str">
        <f t="shared" si="31"/>
        <v/>
      </c>
    </row>
    <row r="152" spans="1:21">
      <c r="A152" s="42" t="str">
        <f t="shared" si="23"/>
        <v/>
      </c>
      <c r="B152" s="55"/>
      <c r="C152" s="55"/>
      <c r="D152" s="56"/>
      <c r="E152" s="53"/>
      <c r="F152" s="56"/>
      <c r="G152" s="54"/>
      <c r="H152" s="56"/>
      <c r="I152" s="57"/>
      <c r="J152" s="51" t="str">
        <f t="shared" si="24"/>
        <v>-</v>
      </c>
      <c r="K152" s="26" t="str">
        <f t="shared" si="25"/>
        <v/>
      </c>
      <c r="L152" s="26" t="str">
        <f t="shared" si="32"/>
        <v/>
      </c>
      <c r="M152" s="26" t="str">
        <f t="shared" si="26"/>
        <v/>
      </c>
      <c r="N152" s="26" t="str">
        <f t="shared" si="27"/>
        <v/>
      </c>
      <c r="O152" s="26" t="str">
        <f t="shared" si="28"/>
        <v/>
      </c>
      <c r="P152" s="26" t="str">
        <f t="shared" si="29"/>
        <v/>
      </c>
      <c r="Q152" s="26" t="str">
        <f t="shared" si="30"/>
        <v/>
      </c>
      <c r="R152" s="50" t="str">
        <f>IF(OR(ISBLANK(Livraison!$B$15),N152&lt;&gt;TRUE),"",IF(AND((Livraison!$B$15-YEAR(G152))&gt;=20,(Livraison!$B$15-YEAR(G152))&lt;=67),TRUE,FALSE))</f>
        <v/>
      </c>
      <c r="S152" s="50" t="str">
        <f>IF(OR(Q152&lt;&gt;TRUE,R152&lt;&gt;TRUE),"",IF((Livraison!$B$15-YEAR(G152)-19)&gt;=I152,TRUE,FALSE))</f>
        <v/>
      </c>
      <c r="T152" s="26" t="str">
        <f>IF(ISBLANK(E152),"",IF(COUNTIF(Activités!$N$12:$N$611,E152)&gt;0,TRUE,FALSE))</f>
        <v/>
      </c>
      <c r="U152" s="58" t="str">
        <f t="shared" si="31"/>
        <v/>
      </c>
    </row>
    <row r="153" spans="1:21">
      <c r="A153" s="42" t="str">
        <f t="shared" si="23"/>
        <v/>
      </c>
      <c r="B153" s="55"/>
      <c r="C153" s="55"/>
      <c r="D153" s="56"/>
      <c r="E153" s="53"/>
      <c r="F153" s="56"/>
      <c r="G153" s="54"/>
      <c r="H153" s="56"/>
      <c r="I153" s="57"/>
      <c r="J153" s="51" t="str">
        <f t="shared" si="24"/>
        <v>-</v>
      </c>
      <c r="K153" s="26" t="str">
        <f t="shared" si="25"/>
        <v/>
      </c>
      <c r="L153" s="26" t="str">
        <f t="shared" si="32"/>
        <v/>
      </c>
      <c r="M153" s="26" t="str">
        <f t="shared" si="26"/>
        <v/>
      </c>
      <c r="N153" s="26" t="str">
        <f t="shared" si="27"/>
        <v/>
      </c>
      <c r="O153" s="26" t="str">
        <f t="shared" si="28"/>
        <v/>
      </c>
      <c r="P153" s="26" t="str">
        <f t="shared" si="29"/>
        <v/>
      </c>
      <c r="Q153" s="26" t="str">
        <f t="shared" si="30"/>
        <v/>
      </c>
      <c r="R153" s="50" t="str">
        <f>IF(OR(ISBLANK(Livraison!$B$15),N153&lt;&gt;TRUE),"",IF(AND((Livraison!$B$15-YEAR(G153))&gt;=20,(Livraison!$B$15-YEAR(G153))&lt;=67),TRUE,FALSE))</f>
        <v/>
      </c>
      <c r="S153" s="50" t="str">
        <f>IF(OR(Q153&lt;&gt;TRUE,R153&lt;&gt;TRUE),"",IF((Livraison!$B$15-YEAR(G153)-19)&gt;=I153,TRUE,FALSE))</f>
        <v/>
      </c>
      <c r="T153" s="26" t="str">
        <f>IF(ISBLANK(E153),"",IF(COUNTIF(Activités!$N$12:$N$611,E153)&gt;0,TRUE,FALSE))</f>
        <v/>
      </c>
      <c r="U153" s="58" t="str">
        <f t="shared" si="31"/>
        <v/>
      </c>
    </row>
    <row r="154" spans="1:21">
      <c r="A154" s="42" t="str">
        <f t="shared" si="23"/>
        <v/>
      </c>
      <c r="B154" s="55"/>
      <c r="C154" s="55"/>
      <c r="D154" s="56"/>
      <c r="E154" s="53"/>
      <c r="F154" s="56"/>
      <c r="G154" s="54"/>
      <c r="H154" s="56"/>
      <c r="I154" s="57"/>
      <c r="J154" s="51" t="str">
        <f t="shared" si="24"/>
        <v>-</v>
      </c>
      <c r="K154" s="26" t="str">
        <f t="shared" si="25"/>
        <v/>
      </c>
      <c r="L154" s="26" t="str">
        <f t="shared" si="32"/>
        <v/>
      </c>
      <c r="M154" s="26" t="str">
        <f t="shared" si="26"/>
        <v/>
      </c>
      <c r="N154" s="26" t="str">
        <f t="shared" si="27"/>
        <v/>
      </c>
      <c r="O154" s="26" t="str">
        <f t="shared" si="28"/>
        <v/>
      </c>
      <c r="P154" s="26" t="str">
        <f t="shared" si="29"/>
        <v/>
      </c>
      <c r="Q154" s="26" t="str">
        <f t="shared" si="30"/>
        <v/>
      </c>
      <c r="R154" s="50" t="str">
        <f>IF(OR(ISBLANK(Livraison!$B$15),N154&lt;&gt;TRUE),"",IF(AND((Livraison!$B$15-YEAR(G154))&gt;=20,(Livraison!$B$15-YEAR(G154))&lt;=67),TRUE,FALSE))</f>
        <v/>
      </c>
      <c r="S154" s="50" t="str">
        <f>IF(OR(Q154&lt;&gt;TRUE,R154&lt;&gt;TRUE),"",IF((Livraison!$B$15-YEAR(G154)-19)&gt;=I154,TRUE,FALSE))</f>
        <v/>
      </c>
      <c r="T154" s="26" t="str">
        <f>IF(ISBLANK(E154),"",IF(COUNTIF(Activités!$N$12:$N$611,E154)&gt;0,TRUE,FALSE))</f>
        <v/>
      </c>
      <c r="U154" s="58" t="str">
        <f t="shared" si="31"/>
        <v/>
      </c>
    </row>
    <row r="155" spans="1:21">
      <c r="A155" s="42" t="str">
        <f t="shared" si="23"/>
        <v/>
      </c>
      <c r="B155" s="55"/>
      <c r="C155" s="55"/>
      <c r="D155" s="56"/>
      <c r="E155" s="53"/>
      <c r="F155" s="56"/>
      <c r="G155" s="54"/>
      <c r="H155" s="56"/>
      <c r="I155" s="57"/>
      <c r="J155" s="51" t="str">
        <f t="shared" si="24"/>
        <v>-</v>
      </c>
      <c r="K155" s="26" t="str">
        <f t="shared" si="25"/>
        <v/>
      </c>
      <c r="L155" s="26" t="str">
        <f t="shared" si="32"/>
        <v/>
      </c>
      <c r="M155" s="26" t="str">
        <f t="shared" si="26"/>
        <v/>
      </c>
      <c r="N155" s="26" t="str">
        <f t="shared" si="27"/>
        <v/>
      </c>
      <c r="O155" s="26" t="str">
        <f t="shared" si="28"/>
        <v/>
      </c>
      <c r="P155" s="26" t="str">
        <f t="shared" si="29"/>
        <v/>
      </c>
      <c r="Q155" s="26" t="str">
        <f t="shared" si="30"/>
        <v/>
      </c>
      <c r="R155" s="50" t="str">
        <f>IF(OR(ISBLANK(Livraison!$B$15),N155&lt;&gt;TRUE),"",IF(AND((Livraison!$B$15-YEAR(G155))&gt;=20,(Livraison!$B$15-YEAR(G155))&lt;=67),TRUE,FALSE))</f>
        <v/>
      </c>
      <c r="S155" s="50" t="str">
        <f>IF(OR(Q155&lt;&gt;TRUE,R155&lt;&gt;TRUE),"",IF((Livraison!$B$15-YEAR(G155)-19)&gt;=I155,TRUE,FALSE))</f>
        <v/>
      </c>
      <c r="T155" s="26" t="str">
        <f>IF(ISBLANK(E155),"",IF(COUNTIF(Activités!$N$12:$N$611,E155)&gt;0,TRUE,FALSE))</f>
        <v/>
      </c>
      <c r="U155" s="58" t="str">
        <f t="shared" si="31"/>
        <v/>
      </c>
    </row>
    <row r="156" spans="1:21">
      <c r="A156" s="42" t="str">
        <f t="shared" si="23"/>
        <v/>
      </c>
      <c r="B156" s="55"/>
      <c r="C156" s="55"/>
      <c r="D156" s="56"/>
      <c r="E156" s="53"/>
      <c r="F156" s="56"/>
      <c r="G156" s="54"/>
      <c r="H156" s="56"/>
      <c r="I156" s="57"/>
      <c r="J156" s="51" t="str">
        <f t="shared" si="24"/>
        <v>-</v>
      </c>
      <c r="K156" s="26" t="str">
        <f t="shared" si="25"/>
        <v/>
      </c>
      <c r="L156" s="26" t="str">
        <f t="shared" si="32"/>
        <v/>
      </c>
      <c r="M156" s="26" t="str">
        <f t="shared" si="26"/>
        <v/>
      </c>
      <c r="N156" s="26" t="str">
        <f t="shared" si="27"/>
        <v/>
      </c>
      <c r="O156" s="26" t="str">
        <f t="shared" si="28"/>
        <v/>
      </c>
      <c r="P156" s="26" t="str">
        <f t="shared" si="29"/>
        <v/>
      </c>
      <c r="Q156" s="26" t="str">
        <f t="shared" si="30"/>
        <v/>
      </c>
      <c r="R156" s="50" t="str">
        <f>IF(OR(ISBLANK(Livraison!$B$15),N156&lt;&gt;TRUE),"",IF(AND((Livraison!$B$15-YEAR(G156))&gt;=20,(Livraison!$B$15-YEAR(G156))&lt;=67),TRUE,FALSE))</f>
        <v/>
      </c>
      <c r="S156" s="50" t="str">
        <f>IF(OR(Q156&lt;&gt;TRUE,R156&lt;&gt;TRUE),"",IF((Livraison!$B$15-YEAR(G156)-19)&gt;=I156,TRUE,FALSE))</f>
        <v/>
      </c>
      <c r="T156" s="26" t="str">
        <f>IF(ISBLANK(E156),"",IF(COUNTIF(Activités!$N$12:$N$611,E156)&gt;0,TRUE,FALSE))</f>
        <v/>
      </c>
      <c r="U156" s="58" t="str">
        <f t="shared" si="31"/>
        <v/>
      </c>
    </row>
    <row r="157" spans="1:21">
      <c r="A157" s="42" t="str">
        <f t="shared" si="23"/>
        <v/>
      </c>
      <c r="B157" s="55"/>
      <c r="C157" s="55"/>
      <c r="D157" s="56"/>
      <c r="E157" s="53"/>
      <c r="F157" s="56"/>
      <c r="G157" s="54"/>
      <c r="H157" s="56"/>
      <c r="I157" s="57"/>
      <c r="J157" s="51" t="str">
        <f t="shared" si="24"/>
        <v>-</v>
      </c>
      <c r="K157" s="26" t="str">
        <f t="shared" si="25"/>
        <v/>
      </c>
      <c r="L157" s="26" t="str">
        <f t="shared" si="32"/>
        <v/>
      </c>
      <c r="M157" s="26" t="str">
        <f t="shared" si="26"/>
        <v/>
      </c>
      <c r="N157" s="26" t="str">
        <f t="shared" si="27"/>
        <v/>
      </c>
      <c r="O157" s="26" t="str">
        <f t="shared" si="28"/>
        <v/>
      </c>
      <c r="P157" s="26" t="str">
        <f t="shared" si="29"/>
        <v/>
      </c>
      <c r="Q157" s="26" t="str">
        <f t="shared" si="30"/>
        <v/>
      </c>
      <c r="R157" s="50" t="str">
        <f>IF(OR(ISBLANK(Livraison!$B$15),N157&lt;&gt;TRUE),"",IF(AND((Livraison!$B$15-YEAR(G157))&gt;=20,(Livraison!$B$15-YEAR(G157))&lt;=67),TRUE,FALSE))</f>
        <v/>
      </c>
      <c r="S157" s="50" t="str">
        <f>IF(OR(Q157&lt;&gt;TRUE,R157&lt;&gt;TRUE),"",IF((Livraison!$B$15-YEAR(G157)-19)&gt;=I157,TRUE,FALSE))</f>
        <v/>
      </c>
      <c r="T157" s="26" t="str">
        <f>IF(ISBLANK(E157),"",IF(COUNTIF(Activités!$N$12:$N$611,E157)&gt;0,TRUE,FALSE))</f>
        <v/>
      </c>
      <c r="U157" s="58" t="str">
        <f t="shared" si="31"/>
        <v/>
      </c>
    </row>
    <row r="158" spans="1:21">
      <c r="A158" s="42" t="str">
        <f t="shared" si="23"/>
        <v/>
      </c>
      <c r="B158" s="55"/>
      <c r="C158" s="55"/>
      <c r="D158" s="56"/>
      <c r="E158" s="53"/>
      <c r="F158" s="56"/>
      <c r="G158" s="54"/>
      <c r="H158" s="56"/>
      <c r="I158" s="57"/>
      <c r="J158" s="51" t="str">
        <f t="shared" si="24"/>
        <v>-</v>
      </c>
      <c r="K158" s="26" t="str">
        <f t="shared" si="25"/>
        <v/>
      </c>
      <c r="L158" s="26" t="str">
        <f t="shared" si="32"/>
        <v/>
      </c>
      <c r="M158" s="26" t="str">
        <f t="shared" si="26"/>
        <v/>
      </c>
      <c r="N158" s="26" t="str">
        <f t="shared" si="27"/>
        <v/>
      </c>
      <c r="O158" s="26" t="str">
        <f t="shared" si="28"/>
        <v/>
      </c>
      <c r="P158" s="26" t="str">
        <f t="shared" si="29"/>
        <v/>
      </c>
      <c r="Q158" s="26" t="str">
        <f t="shared" si="30"/>
        <v/>
      </c>
      <c r="R158" s="50" t="str">
        <f>IF(OR(ISBLANK(Livraison!$B$15),N158&lt;&gt;TRUE),"",IF(AND((Livraison!$B$15-YEAR(G158))&gt;=20,(Livraison!$B$15-YEAR(G158))&lt;=67),TRUE,FALSE))</f>
        <v/>
      </c>
      <c r="S158" s="50" t="str">
        <f>IF(OR(Q158&lt;&gt;TRUE,R158&lt;&gt;TRUE),"",IF((Livraison!$B$15-YEAR(G158)-19)&gt;=I158,TRUE,FALSE))</f>
        <v/>
      </c>
      <c r="T158" s="26" t="str">
        <f>IF(ISBLANK(E158),"",IF(COUNTIF(Activités!$N$12:$N$611,E158)&gt;0,TRUE,FALSE))</f>
        <v/>
      </c>
      <c r="U158" s="58" t="str">
        <f t="shared" si="31"/>
        <v/>
      </c>
    </row>
    <row r="159" spans="1:21">
      <c r="A159" s="42" t="str">
        <f t="shared" si="23"/>
        <v/>
      </c>
      <c r="B159" s="55"/>
      <c r="C159" s="55"/>
      <c r="D159" s="56"/>
      <c r="E159" s="53"/>
      <c r="F159" s="56"/>
      <c r="G159" s="54"/>
      <c r="H159" s="56"/>
      <c r="I159" s="57"/>
      <c r="J159" s="51" t="str">
        <f t="shared" si="24"/>
        <v>-</v>
      </c>
      <c r="K159" s="26" t="str">
        <f t="shared" si="25"/>
        <v/>
      </c>
      <c r="L159" s="26" t="str">
        <f t="shared" si="32"/>
        <v/>
      </c>
      <c r="M159" s="26" t="str">
        <f t="shared" si="26"/>
        <v/>
      </c>
      <c r="N159" s="26" t="str">
        <f t="shared" si="27"/>
        <v/>
      </c>
      <c r="O159" s="26" t="str">
        <f t="shared" si="28"/>
        <v/>
      </c>
      <c r="P159" s="26" t="str">
        <f t="shared" si="29"/>
        <v/>
      </c>
      <c r="Q159" s="26" t="str">
        <f t="shared" si="30"/>
        <v/>
      </c>
      <c r="R159" s="50" t="str">
        <f>IF(OR(ISBLANK(Livraison!$B$15),N159&lt;&gt;TRUE),"",IF(AND((Livraison!$B$15-YEAR(G159))&gt;=20,(Livraison!$B$15-YEAR(G159))&lt;=67),TRUE,FALSE))</f>
        <v/>
      </c>
      <c r="S159" s="50" t="str">
        <f>IF(OR(Q159&lt;&gt;TRUE,R159&lt;&gt;TRUE),"",IF((Livraison!$B$15-YEAR(G159)-19)&gt;=I159,TRUE,FALSE))</f>
        <v/>
      </c>
      <c r="T159" s="26" t="str">
        <f>IF(ISBLANK(E159),"",IF(COUNTIF(Activités!$N$12:$N$611,E159)&gt;0,TRUE,FALSE))</f>
        <v/>
      </c>
      <c r="U159" s="58" t="str">
        <f t="shared" si="31"/>
        <v/>
      </c>
    </row>
    <row r="160" spans="1:21">
      <c r="A160" s="42" t="str">
        <f t="shared" si="23"/>
        <v/>
      </c>
      <c r="B160" s="55"/>
      <c r="C160" s="55"/>
      <c r="D160" s="56"/>
      <c r="E160" s="53"/>
      <c r="F160" s="56"/>
      <c r="G160" s="54"/>
      <c r="H160" s="56"/>
      <c r="I160" s="57"/>
      <c r="J160" s="51" t="str">
        <f t="shared" si="24"/>
        <v>-</v>
      </c>
      <c r="K160" s="26" t="str">
        <f t="shared" si="25"/>
        <v/>
      </c>
      <c r="L160" s="26" t="str">
        <f t="shared" si="32"/>
        <v/>
      </c>
      <c r="M160" s="26" t="str">
        <f t="shared" si="26"/>
        <v/>
      </c>
      <c r="N160" s="26" t="str">
        <f t="shared" si="27"/>
        <v/>
      </c>
      <c r="O160" s="26" t="str">
        <f t="shared" si="28"/>
        <v/>
      </c>
      <c r="P160" s="26" t="str">
        <f t="shared" si="29"/>
        <v/>
      </c>
      <c r="Q160" s="26" t="str">
        <f t="shared" si="30"/>
        <v/>
      </c>
      <c r="R160" s="50" t="str">
        <f>IF(OR(ISBLANK(Livraison!$B$15),N160&lt;&gt;TRUE),"",IF(AND((Livraison!$B$15-YEAR(G160))&gt;=20,(Livraison!$B$15-YEAR(G160))&lt;=67),TRUE,FALSE))</f>
        <v/>
      </c>
      <c r="S160" s="50" t="str">
        <f>IF(OR(Q160&lt;&gt;TRUE,R160&lt;&gt;TRUE),"",IF((Livraison!$B$15-YEAR(G160)-19)&gt;=I160,TRUE,FALSE))</f>
        <v/>
      </c>
      <c r="T160" s="26" t="str">
        <f>IF(ISBLANK(E160),"",IF(COUNTIF(Activités!$N$12:$N$611,E160)&gt;0,TRUE,FALSE))</f>
        <v/>
      </c>
      <c r="U160" s="58" t="str">
        <f t="shared" si="31"/>
        <v/>
      </c>
    </row>
    <row r="161" spans="1:21">
      <c r="A161" s="42" t="str">
        <f t="shared" si="23"/>
        <v/>
      </c>
      <c r="B161" s="55"/>
      <c r="C161" s="55"/>
      <c r="D161" s="56"/>
      <c r="E161" s="53"/>
      <c r="F161" s="56"/>
      <c r="G161" s="54"/>
      <c r="H161" s="56"/>
      <c r="I161" s="57"/>
      <c r="J161" s="51" t="str">
        <f t="shared" si="24"/>
        <v>-</v>
      </c>
      <c r="K161" s="26" t="str">
        <f t="shared" si="25"/>
        <v/>
      </c>
      <c r="L161" s="26" t="str">
        <f t="shared" si="32"/>
        <v/>
      </c>
      <c r="M161" s="26" t="str">
        <f t="shared" si="26"/>
        <v/>
      </c>
      <c r="N161" s="26" t="str">
        <f t="shared" si="27"/>
        <v/>
      </c>
      <c r="O161" s="26" t="str">
        <f t="shared" si="28"/>
        <v/>
      </c>
      <c r="P161" s="26" t="str">
        <f t="shared" si="29"/>
        <v/>
      </c>
      <c r="Q161" s="26" t="str">
        <f t="shared" si="30"/>
        <v/>
      </c>
      <c r="R161" s="50" t="str">
        <f>IF(OR(ISBLANK(Livraison!$B$15),N161&lt;&gt;TRUE),"",IF(AND((Livraison!$B$15-YEAR(G161))&gt;=20,(Livraison!$B$15-YEAR(G161))&lt;=67),TRUE,FALSE))</f>
        <v/>
      </c>
      <c r="S161" s="50" t="str">
        <f>IF(OR(Q161&lt;&gt;TRUE,R161&lt;&gt;TRUE),"",IF((Livraison!$B$15-YEAR(G161)-19)&gt;=I161,TRUE,FALSE))</f>
        <v/>
      </c>
      <c r="T161" s="26" t="str">
        <f>IF(ISBLANK(E161),"",IF(COUNTIF(Activités!$N$12:$N$611,E161)&gt;0,TRUE,FALSE))</f>
        <v/>
      </c>
      <c r="U161" s="58" t="str">
        <f t="shared" si="31"/>
        <v/>
      </c>
    </row>
    <row r="162" spans="1:21">
      <c r="A162" s="42" t="str">
        <f t="shared" si="23"/>
        <v/>
      </c>
      <c r="B162" s="55"/>
      <c r="C162" s="55"/>
      <c r="D162" s="56"/>
      <c r="E162" s="53"/>
      <c r="F162" s="56"/>
      <c r="G162" s="54"/>
      <c r="H162" s="56"/>
      <c r="I162" s="57"/>
      <c r="J162" s="51" t="str">
        <f t="shared" si="24"/>
        <v>-</v>
      </c>
      <c r="K162" s="26" t="str">
        <f t="shared" si="25"/>
        <v/>
      </c>
      <c r="L162" s="26" t="str">
        <f t="shared" si="32"/>
        <v/>
      </c>
      <c r="M162" s="26" t="str">
        <f t="shared" si="26"/>
        <v/>
      </c>
      <c r="N162" s="26" t="str">
        <f t="shared" si="27"/>
        <v/>
      </c>
      <c r="O162" s="26" t="str">
        <f t="shared" si="28"/>
        <v/>
      </c>
      <c r="P162" s="26" t="str">
        <f t="shared" si="29"/>
        <v/>
      </c>
      <c r="Q162" s="26" t="str">
        <f t="shared" si="30"/>
        <v/>
      </c>
      <c r="R162" s="50" t="str">
        <f>IF(OR(ISBLANK(Livraison!$B$15),N162&lt;&gt;TRUE),"",IF(AND((Livraison!$B$15-YEAR(G162))&gt;=20,(Livraison!$B$15-YEAR(G162))&lt;=67),TRUE,FALSE))</f>
        <v/>
      </c>
      <c r="S162" s="50" t="str">
        <f>IF(OR(Q162&lt;&gt;TRUE,R162&lt;&gt;TRUE),"",IF((Livraison!$B$15-YEAR(G162)-19)&gt;=I162,TRUE,FALSE))</f>
        <v/>
      </c>
      <c r="T162" s="26" t="str">
        <f>IF(ISBLANK(E162),"",IF(COUNTIF(Activités!$N$12:$N$611,E162)&gt;0,TRUE,FALSE))</f>
        <v/>
      </c>
      <c r="U162" s="58" t="str">
        <f t="shared" si="31"/>
        <v/>
      </c>
    </row>
    <row r="163" spans="1:21">
      <c r="A163" s="42" t="str">
        <f t="shared" si="23"/>
        <v/>
      </c>
      <c r="B163" s="55"/>
      <c r="C163" s="55"/>
      <c r="D163" s="56"/>
      <c r="E163" s="53"/>
      <c r="F163" s="56"/>
      <c r="G163" s="54"/>
      <c r="H163" s="56"/>
      <c r="I163" s="57"/>
      <c r="J163" s="51" t="str">
        <f t="shared" si="24"/>
        <v>-</v>
      </c>
      <c r="K163" s="26" t="str">
        <f t="shared" si="25"/>
        <v/>
      </c>
      <c r="L163" s="26" t="str">
        <f t="shared" si="32"/>
        <v/>
      </c>
      <c r="M163" s="26" t="str">
        <f t="shared" si="26"/>
        <v/>
      </c>
      <c r="N163" s="26" t="str">
        <f t="shared" si="27"/>
        <v/>
      </c>
      <c r="O163" s="26" t="str">
        <f t="shared" si="28"/>
        <v/>
      </c>
      <c r="P163" s="26" t="str">
        <f t="shared" si="29"/>
        <v/>
      </c>
      <c r="Q163" s="26" t="str">
        <f t="shared" si="30"/>
        <v/>
      </c>
      <c r="R163" s="50" t="str">
        <f>IF(OR(ISBLANK(Livraison!$B$15),N163&lt;&gt;TRUE),"",IF(AND((Livraison!$B$15-YEAR(G163))&gt;=20,(Livraison!$B$15-YEAR(G163))&lt;=67),TRUE,FALSE))</f>
        <v/>
      </c>
      <c r="S163" s="50" t="str">
        <f>IF(OR(Q163&lt;&gt;TRUE,R163&lt;&gt;TRUE),"",IF((Livraison!$B$15-YEAR(G163)-19)&gt;=I163,TRUE,FALSE))</f>
        <v/>
      </c>
      <c r="T163" s="26" t="str">
        <f>IF(ISBLANK(E163),"",IF(COUNTIF(Activités!$N$12:$N$611,E163)&gt;0,TRUE,FALSE))</f>
        <v/>
      </c>
      <c r="U163" s="58" t="str">
        <f t="shared" si="31"/>
        <v/>
      </c>
    </row>
    <row r="164" spans="1:21">
      <c r="A164" s="42" t="str">
        <f t="shared" si="23"/>
        <v/>
      </c>
      <c r="B164" s="55"/>
      <c r="C164" s="55"/>
      <c r="D164" s="56"/>
      <c r="E164" s="53"/>
      <c r="F164" s="56"/>
      <c r="G164" s="54"/>
      <c r="H164" s="56"/>
      <c r="I164" s="57"/>
      <c r="J164" s="51" t="str">
        <f t="shared" si="24"/>
        <v>-</v>
      </c>
      <c r="K164" s="26" t="str">
        <f t="shared" si="25"/>
        <v/>
      </c>
      <c r="L164" s="26" t="str">
        <f t="shared" si="32"/>
        <v/>
      </c>
      <c r="M164" s="26" t="str">
        <f t="shared" si="26"/>
        <v/>
      </c>
      <c r="N164" s="26" t="str">
        <f t="shared" si="27"/>
        <v/>
      </c>
      <c r="O164" s="26" t="str">
        <f t="shared" si="28"/>
        <v/>
      </c>
      <c r="P164" s="26" t="str">
        <f t="shared" si="29"/>
        <v/>
      </c>
      <c r="Q164" s="26" t="str">
        <f t="shared" si="30"/>
        <v/>
      </c>
      <c r="R164" s="50" t="str">
        <f>IF(OR(ISBLANK(Livraison!$B$15),N164&lt;&gt;TRUE),"",IF(AND((Livraison!$B$15-YEAR(G164))&gt;=20,(Livraison!$B$15-YEAR(G164))&lt;=67),TRUE,FALSE))</f>
        <v/>
      </c>
      <c r="S164" s="50" t="str">
        <f>IF(OR(Q164&lt;&gt;TRUE,R164&lt;&gt;TRUE),"",IF((Livraison!$B$15-YEAR(G164)-19)&gt;=I164,TRUE,FALSE))</f>
        <v/>
      </c>
      <c r="T164" s="26" t="str">
        <f>IF(ISBLANK(E164),"",IF(COUNTIF(Activités!$N$12:$N$611,E164)&gt;0,TRUE,FALSE))</f>
        <v/>
      </c>
      <c r="U164" s="58" t="str">
        <f t="shared" si="31"/>
        <v/>
      </c>
    </row>
    <row r="165" spans="1:21">
      <c r="A165" s="42" t="str">
        <f t="shared" si="23"/>
        <v/>
      </c>
      <c r="B165" s="55"/>
      <c r="C165" s="55"/>
      <c r="D165" s="56"/>
      <c r="E165" s="53"/>
      <c r="F165" s="56"/>
      <c r="G165" s="54"/>
      <c r="H165" s="56"/>
      <c r="I165" s="57"/>
      <c r="J165" s="51" t="str">
        <f t="shared" si="24"/>
        <v>-</v>
      </c>
      <c r="K165" s="26" t="str">
        <f t="shared" si="25"/>
        <v/>
      </c>
      <c r="L165" s="26" t="str">
        <f t="shared" si="32"/>
        <v/>
      </c>
      <c r="M165" s="26" t="str">
        <f t="shared" si="26"/>
        <v/>
      </c>
      <c r="N165" s="26" t="str">
        <f t="shared" si="27"/>
        <v/>
      </c>
      <c r="O165" s="26" t="str">
        <f t="shared" si="28"/>
        <v/>
      </c>
      <c r="P165" s="26" t="str">
        <f t="shared" si="29"/>
        <v/>
      </c>
      <c r="Q165" s="26" t="str">
        <f t="shared" si="30"/>
        <v/>
      </c>
      <c r="R165" s="50" t="str">
        <f>IF(OR(ISBLANK(Livraison!$B$15),N165&lt;&gt;TRUE),"",IF(AND((Livraison!$B$15-YEAR(G165))&gt;=20,(Livraison!$B$15-YEAR(G165))&lt;=67),TRUE,FALSE))</f>
        <v/>
      </c>
      <c r="S165" s="50" t="str">
        <f>IF(OR(Q165&lt;&gt;TRUE,R165&lt;&gt;TRUE),"",IF((Livraison!$B$15-YEAR(G165)-19)&gt;=I165,TRUE,FALSE))</f>
        <v/>
      </c>
      <c r="T165" s="26" t="str">
        <f>IF(ISBLANK(E165),"",IF(COUNTIF(Activités!$N$12:$N$611,E165)&gt;0,TRUE,FALSE))</f>
        <v/>
      </c>
      <c r="U165" s="58" t="str">
        <f t="shared" si="31"/>
        <v/>
      </c>
    </row>
    <row r="166" spans="1:21">
      <c r="A166" s="42" t="str">
        <f t="shared" si="23"/>
        <v/>
      </c>
      <c r="B166" s="55"/>
      <c r="C166" s="55"/>
      <c r="D166" s="56"/>
      <c r="E166" s="53"/>
      <c r="F166" s="56"/>
      <c r="G166" s="54"/>
      <c r="H166" s="56"/>
      <c r="I166" s="57"/>
      <c r="J166" s="51" t="str">
        <f t="shared" si="24"/>
        <v>-</v>
      </c>
      <c r="K166" s="26" t="str">
        <f t="shared" si="25"/>
        <v/>
      </c>
      <c r="L166" s="26" t="str">
        <f t="shared" si="32"/>
        <v/>
      </c>
      <c r="M166" s="26" t="str">
        <f t="shared" si="26"/>
        <v/>
      </c>
      <c r="N166" s="26" t="str">
        <f t="shared" si="27"/>
        <v/>
      </c>
      <c r="O166" s="26" t="str">
        <f t="shared" si="28"/>
        <v/>
      </c>
      <c r="P166" s="26" t="str">
        <f t="shared" si="29"/>
        <v/>
      </c>
      <c r="Q166" s="26" t="str">
        <f t="shared" si="30"/>
        <v/>
      </c>
      <c r="R166" s="50" t="str">
        <f>IF(OR(ISBLANK(Livraison!$B$15),N166&lt;&gt;TRUE),"",IF(AND((Livraison!$B$15-YEAR(G166))&gt;=20,(Livraison!$B$15-YEAR(G166))&lt;=67),TRUE,FALSE))</f>
        <v/>
      </c>
      <c r="S166" s="50" t="str">
        <f>IF(OR(Q166&lt;&gt;TRUE,R166&lt;&gt;TRUE),"",IF((Livraison!$B$15-YEAR(G166)-19)&gt;=I166,TRUE,FALSE))</f>
        <v/>
      </c>
      <c r="T166" s="26" t="str">
        <f>IF(ISBLANK(E166),"",IF(COUNTIF(Activités!$N$12:$N$611,E166)&gt;0,TRUE,FALSE))</f>
        <v/>
      </c>
      <c r="U166" s="58" t="str">
        <f t="shared" si="31"/>
        <v/>
      </c>
    </row>
    <row r="167" spans="1:21">
      <c r="A167" s="42" t="str">
        <f t="shared" si="23"/>
        <v/>
      </c>
      <c r="B167" s="55"/>
      <c r="C167" s="55"/>
      <c r="D167" s="56"/>
      <c r="E167" s="53"/>
      <c r="F167" s="56"/>
      <c r="G167" s="54"/>
      <c r="H167" s="56"/>
      <c r="I167" s="57"/>
      <c r="J167" s="51" t="str">
        <f t="shared" si="24"/>
        <v>-</v>
      </c>
      <c r="K167" s="26" t="str">
        <f t="shared" si="25"/>
        <v/>
      </c>
      <c r="L167" s="26" t="str">
        <f t="shared" si="32"/>
        <v/>
      </c>
      <c r="M167" s="26" t="str">
        <f t="shared" si="26"/>
        <v/>
      </c>
      <c r="N167" s="26" t="str">
        <f t="shared" si="27"/>
        <v/>
      </c>
      <c r="O167" s="26" t="str">
        <f t="shared" si="28"/>
        <v/>
      </c>
      <c r="P167" s="26" t="str">
        <f t="shared" si="29"/>
        <v/>
      </c>
      <c r="Q167" s="26" t="str">
        <f t="shared" si="30"/>
        <v/>
      </c>
      <c r="R167" s="50" t="str">
        <f>IF(OR(ISBLANK(Livraison!$B$15),N167&lt;&gt;TRUE),"",IF(AND((Livraison!$B$15-YEAR(G167))&gt;=20,(Livraison!$B$15-YEAR(G167))&lt;=67),TRUE,FALSE))</f>
        <v/>
      </c>
      <c r="S167" s="50" t="str">
        <f>IF(OR(Q167&lt;&gt;TRUE,R167&lt;&gt;TRUE),"",IF((Livraison!$B$15-YEAR(G167)-19)&gt;=I167,TRUE,FALSE))</f>
        <v/>
      </c>
      <c r="T167" s="26" t="str">
        <f>IF(ISBLANK(E167),"",IF(COUNTIF(Activités!$N$12:$N$611,E167)&gt;0,TRUE,FALSE))</f>
        <v/>
      </c>
      <c r="U167" s="58" t="str">
        <f t="shared" si="31"/>
        <v/>
      </c>
    </row>
    <row r="168" spans="1:21">
      <c r="A168" s="42" t="str">
        <f t="shared" si="23"/>
        <v/>
      </c>
      <c r="B168" s="55"/>
      <c r="C168" s="55"/>
      <c r="D168" s="56"/>
      <c r="E168" s="53"/>
      <c r="F168" s="56"/>
      <c r="G168" s="54"/>
      <c r="H168" s="56"/>
      <c r="I168" s="57"/>
      <c r="J168" s="51" t="str">
        <f t="shared" si="24"/>
        <v>-</v>
      </c>
      <c r="K168" s="26" t="str">
        <f t="shared" si="25"/>
        <v/>
      </c>
      <c r="L168" s="26" t="str">
        <f t="shared" si="32"/>
        <v/>
      </c>
      <c r="M168" s="26" t="str">
        <f t="shared" si="26"/>
        <v/>
      </c>
      <c r="N168" s="26" t="str">
        <f t="shared" si="27"/>
        <v/>
      </c>
      <c r="O168" s="26" t="str">
        <f t="shared" si="28"/>
        <v/>
      </c>
      <c r="P168" s="26" t="str">
        <f t="shared" si="29"/>
        <v/>
      </c>
      <c r="Q168" s="26" t="str">
        <f t="shared" si="30"/>
        <v/>
      </c>
      <c r="R168" s="50" t="str">
        <f>IF(OR(ISBLANK(Livraison!$B$15),N168&lt;&gt;TRUE),"",IF(AND((Livraison!$B$15-YEAR(G168))&gt;=20,(Livraison!$B$15-YEAR(G168))&lt;=67),TRUE,FALSE))</f>
        <v/>
      </c>
      <c r="S168" s="50" t="str">
        <f>IF(OR(Q168&lt;&gt;TRUE,R168&lt;&gt;TRUE),"",IF((Livraison!$B$15-YEAR(G168)-19)&gt;=I168,TRUE,FALSE))</f>
        <v/>
      </c>
      <c r="T168" s="26" t="str">
        <f>IF(ISBLANK(E168),"",IF(COUNTIF(Activités!$N$12:$N$611,E168)&gt;0,TRUE,FALSE))</f>
        <v/>
      </c>
      <c r="U168" s="58" t="str">
        <f t="shared" si="31"/>
        <v/>
      </c>
    </row>
    <row r="169" spans="1:21">
      <c r="A169" s="42" t="str">
        <f t="shared" si="23"/>
        <v/>
      </c>
      <c r="B169" s="55"/>
      <c r="C169" s="55"/>
      <c r="D169" s="56"/>
      <c r="E169" s="53"/>
      <c r="F169" s="56"/>
      <c r="G169" s="54"/>
      <c r="H169" s="56"/>
      <c r="I169" s="57"/>
      <c r="J169" s="51" t="str">
        <f t="shared" si="24"/>
        <v>-</v>
      </c>
      <c r="K169" s="26" t="str">
        <f t="shared" si="25"/>
        <v/>
      </c>
      <c r="L169" s="26" t="str">
        <f t="shared" si="32"/>
        <v/>
      </c>
      <c r="M169" s="26" t="str">
        <f t="shared" si="26"/>
        <v/>
      </c>
      <c r="N169" s="26" t="str">
        <f t="shared" si="27"/>
        <v/>
      </c>
      <c r="O169" s="26" t="str">
        <f t="shared" si="28"/>
        <v/>
      </c>
      <c r="P169" s="26" t="str">
        <f t="shared" si="29"/>
        <v/>
      </c>
      <c r="Q169" s="26" t="str">
        <f t="shared" si="30"/>
        <v/>
      </c>
      <c r="R169" s="50" t="str">
        <f>IF(OR(ISBLANK(Livraison!$B$15),N169&lt;&gt;TRUE),"",IF(AND((Livraison!$B$15-YEAR(G169))&gt;=20,(Livraison!$B$15-YEAR(G169))&lt;=67),TRUE,FALSE))</f>
        <v/>
      </c>
      <c r="S169" s="50" t="str">
        <f>IF(OR(Q169&lt;&gt;TRUE,R169&lt;&gt;TRUE),"",IF((Livraison!$B$15-YEAR(G169)-19)&gt;=I169,TRUE,FALSE))</f>
        <v/>
      </c>
      <c r="T169" s="26" t="str">
        <f>IF(ISBLANK(E169),"",IF(COUNTIF(Activités!$N$12:$N$611,E169)&gt;0,TRUE,FALSE))</f>
        <v/>
      </c>
      <c r="U169" s="58" t="str">
        <f t="shared" si="31"/>
        <v/>
      </c>
    </row>
    <row r="170" spans="1:21">
      <c r="A170" s="42" t="str">
        <f t="shared" si="23"/>
        <v/>
      </c>
      <c r="B170" s="55"/>
      <c r="C170" s="55"/>
      <c r="D170" s="56"/>
      <c r="E170" s="53"/>
      <c r="F170" s="56"/>
      <c r="G170" s="54"/>
      <c r="H170" s="56"/>
      <c r="I170" s="57"/>
      <c r="J170" s="51" t="str">
        <f t="shared" si="24"/>
        <v>-</v>
      </c>
      <c r="K170" s="26" t="str">
        <f t="shared" si="25"/>
        <v/>
      </c>
      <c r="L170" s="26" t="str">
        <f t="shared" si="32"/>
        <v/>
      </c>
      <c r="M170" s="26" t="str">
        <f t="shared" si="26"/>
        <v/>
      </c>
      <c r="N170" s="26" t="str">
        <f t="shared" si="27"/>
        <v/>
      </c>
      <c r="O170" s="26" t="str">
        <f t="shared" si="28"/>
        <v/>
      </c>
      <c r="P170" s="26" t="str">
        <f t="shared" si="29"/>
        <v/>
      </c>
      <c r="Q170" s="26" t="str">
        <f t="shared" si="30"/>
        <v/>
      </c>
      <c r="R170" s="50" t="str">
        <f>IF(OR(ISBLANK(Livraison!$B$15),N170&lt;&gt;TRUE),"",IF(AND((Livraison!$B$15-YEAR(G170))&gt;=20,(Livraison!$B$15-YEAR(G170))&lt;=67),TRUE,FALSE))</f>
        <v/>
      </c>
      <c r="S170" s="50" t="str">
        <f>IF(OR(Q170&lt;&gt;TRUE,R170&lt;&gt;TRUE),"",IF((Livraison!$B$15-YEAR(G170)-19)&gt;=I170,TRUE,FALSE))</f>
        <v/>
      </c>
      <c r="T170" s="26" t="str">
        <f>IF(ISBLANK(E170),"",IF(COUNTIF(Activités!$N$12:$N$611,E170)&gt;0,TRUE,FALSE))</f>
        <v/>
      </c>
      <c r="U170" s="58" t="str">
        <f t="shared" si="31"/>
        <v/>
      </c>
    </row>
    <row r="171" spans="1:21">
      <c r="A171" s="42" t="str">
        <f t="shared" si="23"/>
        <v/>
      </c>
      <c r="B171" s="55"/>
      <c r="C171" s="55"/>
      <c r="D171" s="56"/>
      <c r="E171" s="53"/>
      <c r="F171" s="56"/>
      <c r="G171" s="54"/>
      <c r="H171" s="56"/>
      <c r="I171" s="57"/>
      <c r="J171" s="51" t="str">
        <f t="shared" si="24"/>
        <v>-</v>
      </c>
      <c r="K171" s="26" t="str">
        <f t="shared" si="25"/>
        <v/>
      </c>
      <c r="L171" s="26" t="str">
        <f t="shared" si="32"/>
        <v/>
      </c>
      <c r="M171" s="26" t="str">
        <f t="shared" si="26"/>
        <v/>
      </c>
      <c r="N171" s="26" t="str">
        <f t="shared" si="27"/>
        <v/>
      </c>
      <c r="O171" s="26" t="str">
        <f t="shared" si="28"/>
        <v/>
      </c>
      <c r="P171" s="26" t="str">
        <f t="shared" si="29"/>
        <v/>
      </c>
      <c r="Q171" s="26" t="str">
        <f t="shared" si="30"/>
        <v/>
      </c>
      <c r="R171" s="50" t="str">
        <f>IF(OR(ISBLANK(Livraison!$B$15),N171&lt;&gt;TRUE),"",IF(AND((Livraison!$B$15-YEAR(G171))&gt;=20,(Livraison!$B$15-YEAR(G171))&lt;=67),TRUE,FALSE))</f>
        <v/>
      </c>
      <c r="S171" s="50" t="str">
        <f>IF(OR(Q171&lt;&gt;TRUE,R171&lt;&gt;TRUE),"",IF((Livraison!$B$15-YEAR(G171)-19)&gt;=I171,TRUE,FALSE))</f>
        <v/>
      </c>
      <c r="T171" s="26" t="str">
        <f>IF(ISBLANK(E171),"",IF(COUNTIF(Activités!$N$12:$N$611,E171)&gt;0,TRUE,FALSE))</f>
        <v/>
      </c>
      <c r="U171" s="58" t="str">
        <f t="shared" si="31"/>
        <v/>
      </c>
    </row>
    <row r="172" spans="1:21">
      <c r="A172" s="42" t="str">
        <f t="shared" si="23"/>
        <v/>
      </c>
      <c r="B172" s="55"/>
      <c r="C172" s="55"/>
      <c r="D172" s="56"/>
      <c r="E172" s="53"/>
      <c r="F172" s="56"/>
      <c r="G172" s="54"/>
      <c r="H172" s="56"/>
      <c r="I172" s="57"/>
      <c r="J172" s="51" t="str">
        <f t="shared" si="24"/>
        <v>-</v>
      </c>
      <c r="K172" s="26" t="str">
        <f t="shared" si="25"/>
        <v/>
      </c>
      <c r="L172" s="26" t="str">
        <f t="shared" si="32"/>
        <v/>
      </c>
      <c r="M172" s="26" t="str">
        <f t="shared" si="26"/>
        <v/>
      </c>
      <c r="N172" s="26" t="str">
        <f t="shared" si="27"/>
        <v/>
      </c>
      <c r="O172" s="26" t="str">
        <f t="shared" si="28"/>
        <v/>
      </c>
      <c r="P172" s="26" t="str">
        <f t="shared" si="29"/>
        <v/>
      </c>
      <c r="Q172" s="26" t="str">
        <f t="shared" si="30"/>
        <v/>
      </c>
      <c r="R172" s="50" t="str">
        <f>IF(OR(ISBLANK(Livraison!$B$15),N172&lt;&gt;TRUE),"",IF(AND((Livraison!$B$15-YEAR(G172))&gt;=20,(Livraison!$B$15-YEAR(G172))&lt;=67),TRUE,FALSE))</f>
        <v/>
      </c>
      <c r="S172" s="50" t="str">
        <f>IF(OR(Q172&lt;&gt;TRUE,R172&lt;&gt;TRUE),"",IF((Livraison!$B$15-YEAR(G172)-19)&gt;=I172,TRUE,FALSE))</f>
        <v/>
      </c>
      <c r="T172" s="26" t="str">
        <f>IF(ISBLANK(E172),"",IF(COUNTIF(Activités!$N$12:$N$611,E172)&gt;0,TRUE,FALSE))</f>
        <v/>
      </c>
      <c r="U172" s="58" t="str">
        <f t="shared" si="31"/>
        <v/>
      </c>
    </row>
    <row r="173" spans="1:21">
      <c r="A173" s="42" t="str">
        <f t="shared" si="23"/>
        <v/>
      </c>
      <c r="B173" s="55"/>
      <c r="C173" s="55"/>
      <c r="D173" s="56"/>
      <c r="E173" s="53"/>
      <c r="F173" s="56"/>
      <c r="G173" s="54"/>
      <c r="H173" s="56"/>
      <c r="I173" s="57"/>
      <c r="J173" s="51" t="str">
        <f t="shared" si="24"/>
        <v>-</v>
      </c>
      <c r="K173" s="26" t="str">
        <f t="shared" si="25"/>
        <v/>
      </c>
      <c r="L173" s="26" t="str">
        <f t="shared" si="32"/>
        <v/>
      </c>
      <c r="M173" s="26" t="str">
        <f t="shared" si="26"/>
        <v/>
      </c>
      <c r="N173" s="26" t="str">
        <f t="shared" si="27"/>
        <v/>
      </c>
      <c r="O173" s="26" t="str">
        <f t="shared" si="28"/>
        <v/>
      </c>
      <c r="P173" s="26" t="str">
        <f t="shared" si="29"/>
        <v/>
      </c>
      <c r="Q173" s="26" t="str">
        <f t="shared" si="30"/>
        <v/>
      </c>
      <c r="R173" s="50" t="str">
        <f>IF(OR(ISBLANK(Livraison!$B$15),N173&lt;&gt;TRUE),"",IF(AND((Livraison!$B$15-YEAR(G173))&gt;=20,(Livraison!$B$15-YEAR(G173))&lt;=67),TRUE,FALSE))</f>
        <v/>
      </c>
      <c r="S173" s="50" t="str">
        <f>IF(OR(Q173&lt;&gt;TRUE,R173&lt;&gt;TRUE),"",IF((Livraison!$B$15-YEAR(G173)-19)&gt;=I173,TRUE,FALSE))</f>
        <v/>
      </c>
      <c r="T173" s="26" t="str">
        <f>IF(ISBLANK(E173),"",IF(COUNTIF(Activités!$N$12:$N$611,E173)&gt;0,TRUE,FALSE))</f>
        <v/>
      </c>
      <c r="U173" s="58" t="str">
        <f t="shared" si="31"/>
        <v/>
      </c>
    </row>
    <row r="174" spans="1:21">
      <c r="A174" s="42" t="str">
        <f t="shared" si="23"/>
        <v/>
      </c>
      <c r="B174" s="55"/>
      <c r="C174" s="55"/>
      <c r="D174" s="56"/>
      <c r="E174" s="53"/>
      <c r="F174" s="56"/>
      <c r="G174" s="54"/>
      <c r="H174" s="56"/>
      <c r="I174" s="57"/>
      <c r="J174" s="51" t="str">
        <f t="shared" si="24"/>
        <v>-</v>
      </c>
      <c r="K174" s="26" t="str">
        <f t="shared" si="25"/>
        <v/>
      </c>
      <c r="L174" s="26" t="str">
        <f t="shared" si="32"/>
        <v/>
      </c>
      <c r="M174" s="26" t="str">
        <f t="shared" si="26"/>
        <v/>
      </c>
      <c r="N174" s="26" t="str">
        <f t="shared" si="27"/>
        <v/>
      </c>
      <c r="O174" s="26" t="str">
        <f t="shared" si="28"/>
        <v/>
      </c>
      <c r="P174" s="26" t="str">
        <f t="shared" si="29"/>
        <v/>
      </c>
      <c r="Q174" s="26" t="str">
        <f t="shared" si="30"/>
        <v/>
      </c>
      <c r="R174" s="50" t="str">
        <f>IF(OR(ISBLANK(Livraison!$B$15),N174&lt;&gt;TRUE),"",IF(AND((Livraison!$B$15-YEAR(G174))&gt;=20,(Livraison!$B$15-YEAR(G174))&lt;=67),TRUE,FALSE))</f>
        <v/>
      </c>
      <c r="S174" s="50" t="str">
        <f>IF(OR(Q174&lt;&gt;TRUE,R174&lt;&gt;TRUE),"",IF((Livraison!$B$15-YEAR(G174)-19)&gt;=I174,TRUE,FALSE))</f>
        <v/>
      </c>
      <c r="T174" s="26" t="str">
        <f>IF(ISBLANK(E174),"",IF(COUNTIF(Activités!$N$12:$N$611,E174)&gt;0,TRUE,FALSE))</f>
        <v/>
      </c>
      <c r="U174" s="58" t="str">
        <f t="shared" si="31"/>
        <v/>
      </c>
    </row>
    <row r="175" spans="1:21">
      <c r="A175" s="42" t="str">
        <f t="shared" si="23"/>
        <v/>
      </c>
      <c r="B175" s="55"/>
      <c r="C175" s="55"/>
      <c r="D175" s="56"/>
      <c r="E175" s="53"/>
      <c r="F175" s="56"/>
      <c r="G175" s="54"/>
      <c r="H175" s="56"/>
      <c r="I175" s="57"/>
      <c r="J175" s="51" t="str">
        <f t="shared" si="24"/>
        <v>-</v>
      </c>
      <c r="K175" s="26" t="str">
        <f t="shared" si="25"/>
        <v/>
      </c>
      <c r="L175" s="26" t="str">
        <f t="shared" si="32"/>
        <v/>
      </c>
      <c r="M175" s="26" t="str">
        <f t="shared" si="26"/>
        <v/>
      </c>
      <c r="N175" s="26" t="str">
        <f t="shared" si="27"/>
        <v/>
      </c>
      <c r="O175" s="26" t="str">
        <f t="shared" si="28"/>
        <v/>
      </c>
      <c r="P175" s="26" t="str">
        <f t="shared" si="29"/>
        <v/>
      </c>
      <c r="Q175" s="26" t="str">
        <f t="shared" si="30"/>
        <v/>
      </c>
      <c r="R175" s="50" t="str">
        <f>IF(OR(ISBLANK(Livraison!$B$15),N175&lt;&gt;TRUE),"",IF(AND((Livraison!$B$15-YEAR(G175))&gt;=20,(Livraison!$B$15-YEAR(G175))&lt;=67),TRUE,FALSE))</f>
        <v/>
      </c>
      <c r="S175" s="50" t="str">
        <f>IF(OR(Q175&lt;&gt;TRUE,R175&lt;&gt;TRUE),"",IF((Livraison!$B$15-YEAR(G175)-19)&gt;=I175,TRUE,FALSE))</f>
        <v/>
      </c>
      <c r="T175" s="26" t="str">
        <f>IF(ISBLANK(E175),"",IF(COUNTIF(Activités!$N$12:$N$611,E175)&gt;0,TRUE,FALSE))</f>
        <v/>
      </c>
      <c r="U175" s="58" t="str">
        <f t="shared" si="31"/>
        <v/>
      </c>
    </row>
    <row r="176" spans="1:21">
      <c r="A176" s="42" t="str">
        <f t="shared" ref="A176:A239" si="33">IF(ISBLANK(D176),"",IF(COUNTA(D176:I176)&lt;&gt;6,"Incomplet",IF(OR(COUNTIF(K176:S176,FALSE)&gt;0,COUNTIF(K176:S176,#N/A)&gt;0),"Erreur",IF(NOT(R176),"Attention",IF(NOT(T176),"Pas utilisé","OK")))))</f>
        <v/>
      </c>
      <c r="B176" s="55"/>
      <c r="C176" s="55"/>
      <c r="D176" s="56"/>
      <c r="E176" s="53"/>
      <c r="F176" s="56"/>
      <c r="G176" s="54"/>
      <c r="H176" s="56"/>
      <c r="I176" s="57"/>
      <c r="J176" s="51" t="str">
        <f t="shared" ref="J176:J239" si="34">IF(ISBLANK(E176),"-",TRIM(CONCATENATE(E176," ",B176," ",C176)))</f>
        <v>-</v>
      </c>
      <c r="K176" s="26" t="str">
        <f t="shared" ref="K176:K239" si="35">IF(D176="CH.AHV",IF(LEN(E176)=13,IF((MID(E176,13,1)+1-1)=MOD(10-(MID(E176,1,1)+3*MID(E176,2,1)+MID(E176,3,1)+3*MID(E176,4,1)+MID(E176,5,1)+3*MID(E176,6,1)+MID(E176,7,1)+3*MID(E176,8,1)+MID(E176,9,1)+3*MID(E176,10,1)+MID(E176,11,1)+3*MID(E176,12,1)),10),TRUE,FALSE),FALSE),"")</f>
        <v/>
      </c>
      <c r="L176" s="26" t="str">
        <f t="shared" si="32"/>
        <v/>
      </c>
      <c r="M176" s="26" t="str">
        <f t="shared" ref="M176:M239" si="36">IF(ISBLANK(D176),"",IF(OR(ISNA(MATCH(D176,codecatidpers,0)),D176="-"),FALSE,TRUE))</f>
        <v/>
      </c>
      <c r="N176" s="26" t="str">
        <f t="shared" ref="N176:N239" si="37">IF(ISBLANK(G176),"",IF(AND(G176 &gt; DATE(1925,1,1),G176 &lt; DATE(2100,1,1)),TRUE,FALSE))</f>
        <v/>
      </c>
      <c r="O176" s="26" t="str">
        <f t="shared" ref="O176:O239" si="38">IF(ISBLANK(F176),"",IF(OR(ISNA(MATCH(F176,libsex,0)),F176="-"),FALSE,TRUE))</f>
        <v/>
      </c>
      <c r="P176" s="26" t="str">
        <f t="shared" ref="P176:P239" si="39">IF(ISBLANK(H176),"",IF(OR(ISNA(MATCH(H176,libnat,0)),H176="-"),FALSE,TRUE))</f>
        <v/>
      </c>
      <c r="Q176" s="26" t="str">
        <f t="shared" ref="Q176:Q239" si="40">IF(ISBLANK(I176),"",IF(AND(I176&gt;=0,I176&lt;=47),TRUE,FALSE))</f>
        <v/>
      </c>
      <c r="R176" s="50" t="str">
        <f>IF(OR(ISBLANK(Livraison!$B$15),N176&lt;&gt;TRUE),"",IF(AND((Livraison!$B$15-YEAR(G176))&gt;=20,(Livraison!$B$15-YEAR(G176))&lt;=67),TRUE,FALSE))</f>
        <v/>
      </c>
      <c r="S176" s="50" t="str">
        <f>IF(OR(Q176&lt;&gt;TRUE,R176&lt;&gt;TRUE),"",IF((Livraison!$B$15-YEAR(G176)-19)&gt;=I176,TRUE,FALSE))</f>
        <v/>
      </c>
      <c r="T176" s="26" t="str">
        <f>IF(ISBLANK(E176),"",IF(COUNTIF(Activités!$N$12:$N$611,E176)&gt;0,TRUE,FALSE))</f>
        <v/>
      </c>
      <c r="U176" s="58" t="str">
        <f t="shared" ref="U176:U239" si="41">IF(A176="","",IF(A176&lt;&gt;"Pas utilisé",1,0))</f>
        <v/>
      </c>
    </row>
    <row r="177" spans="1:21">
      <c r="A177" s="42" t="str">
        <f t="shared" si="33"/>
        <v/>
      </c>
      <c r="B177" s="55"/>
      <c r="C177" s="55"/>
      <c r="D177" s="56"/>
      <c r="E177" s="53"/>
      <c r="F177" s="56"/>
      <c r="G177" s="54"/>
      <c r="H177" s="56"/>
      <c r="I177" s="57"/>
      <c r="J177" s="51" t="str">
        <f t="shared" si="34"/>
        <v>-</v>
      </c>
      <c r="K177" s="26" t="str">
        <f t="shared" si="35"/>
        <v/>
      </c>
      <c r="L177" s="26" t="str">
        <f t="shared" si="32"/>
        <v/>
      </c>
      <c r="M177" s="26" t="str">
        <f t="shared" si="36"/>
        <v/>
      </c>
      <c r="N177" s="26" t="str">
        <f t="shared" si="37"/>
        <v/>
      </c>
      <c r="O177" s="26" t="str">
        <f t="shared" si="38"/>
        <v/>
      </c>
      <c r="P177" s="26" t="str">
        <f t="shared" si="39"/>
        <v/>
      </c>
      <c r="Q177" s="26" t="str">
        <f t="shared" si="40"/>
        <v/>
      </c>
      <c r="R177" s="50" t="str">
        <f>IF(OR(ISBLANK(Livraison!$B$15),N177&lt;&gt;TRUE),"",IF(AND((Livraison!$B$15-YEAR(G177))&gt;=20,(Livraison!$B$15-YEAR(G177))&lt;=67),TRUE,FALSE))</f>
        <v/>
      </c>
      <c r="S177" s="50" t="str">
        <f>IF(OR(Q177&lt;&gt;TRUE,R177&lt;&gt;TRUE),"",IF((Livraison!$B$15-YEAR(G177)-19)&gt;=I177,TRUE,FALSE))</f>
        <v/>
      </c>
      <c r="T177" s="26" t="str">
        <f>IF(ISBLANK(E177),"",IF(COUNTIF(Activités!$N$12:$N$611,E177)&gt;0,TRUE,FALSE))</f>
        <v/>
      </c>
      <c r="U177" s="58" t="str">
        <f t="shared" si="41"/>
        <v/>
      </c>
    </row>
    <row r="178" spans="1:21">
      <c r="A178" s="42" t="str">
        <f t="shared" si="33"/>
        <v/>
      </c>
      <c r="B178" s="55"/>
      <c r="C178" s="55"/>
      <c r="D178" s="56"/>
      <c r="E178" s="53"/>
      <c r="F178" s="56"/>
      <c r="G178" s="54"/>
      <c r="H178" s="56"/>
      <c r="I178" s="57"/>
      <c r="J178" s="51" t="str">
        <f t="shared" si="34"/>
        <v>-</v>
      </c>
      <c r="K178" s="26" t="str">
        <f t="shared" si="35"/>
        <v/>
      </c>
      <c r="L178" s="26" t="str">
        <f t="shared" si="32"/>
        <v/>
      </c>
      <c r="M178" s="26" t="str">
        <f t="shared" si="36"/>
        <v/>
      </c>
      <c r="N178" s="26" t="str">
        <f t="shared" si="37"/>
        <v/>
      </c>
      <c r="O178" s="26" t="str">
        <f t="shared" si="38"/>
        <v/>
      </c>
      <c r="P178" s="26" t="str">
        <f t="shared" si="39"/>
        <v/>
      </c>
      <c r="Q178" s="26" t="str">
        <f t="shared" si="40"/>
        <v/>
      </c>
      <c r="R178" s="50" t="str">
        <f>IF(OR(ISBLANK(Livraison!$B$15),N178&lt;&gt;TRUE),"",IF(AND((Livraison!$B$15-YEAR(G178))&gt;=20,(Livraison!$B$15-YEAR(G178))&lt;=67),TRUE,FALSE))</f>
        <v/>
      </c>
      <c r="S178" s="50" t="str">
        <f>IF(OR(Q178&lt;&gt;TRUE,R178&lt;&gt;TRUE),"",IF((Livraison!$B$15-YEAR(G178)-19)&gt;=I178,TRUE,FALSE))</f>
        <v/>
      </c>
      <c r="T178" s="26" t="str">
        <f>IF(ISBLANK(E178),"",IF(COUNTIF(Activités!$N$12:$N$611,E178)&gt;0,TRUE,FALSE))</f>
        <v/>
      </c>
      <c r="U178" s="58" t="str">
        <f t="shared" si="41"/>
        <v/>
      </c>
    </row>
    <row r="179" spans="1:21">
      <c r="A179" s="42" t="str">
        <f t="shared" si="33"/>
        <v/>
      </c>
      <c r="B179" s="55"/>
      <c r="C179" s="55"/>
      <c r="D179" s="56"/>
      <c r="E179" s="53"/>
      <c r="F179" s="56"/>
      <c r="G179" s="54"/>
      <c r="H179" s="56"/>
      <c r="I179" s="57"/>
      <c r="J179" s="51" t="str">
        <f t="shared" si="34"/>
        <v>-</v>
      </c>
      <c r="K179" s="26" t="str">
        <f t="shared" si="35"/>
        <v/>
      </c>
      <c r="L179" s="26" t="str">
        <f t="shared" si="32"/>
        <v/>
      </c>
      <c r="M179" s="26" t="str">
        <f t="shared" si="36"/>
        <v/>
      </c>
      <c r="N179" s="26" t="str">
        <f t="shared" si="37"/>
        <v/>
      </c>
      <c r="O179" s="26" t="str">
        <f t="shared" si="38"/>
        <v/>
      </c>
      <c r="P179" s="26" t="str">
        <f t="shared" si="39"/>
        <v/>
      </c>
      <c r="Q179" s="26" t="str">
        <f t="shared" si="40"/>
        <v/>
      </c>
      <c r="R179" s="50" t="str">
        <f>IF(OR(ISBLANK(Livraison!$B$15),N179&lt;&gt;TRUE),"",IF(AND((Livraison!$B$15-YEAR(G179))&gt;=20,(Livraison!$B$15-YEAR(G179))&lt;=67),TRUE,FALSE))</f>
        <v/>
      </c>
      <c r="S179" s="50" t="str">
        <f>IF(OR(Q179&lt;&gt;TRUE,R179&lt;&gt;TRUE),"",IF((Livraison!$B$15-YEAR(G179)-19)&gt;=I179,TRUE,FALSE))</f>
        <v/>
      </c>
      <c r="T179" s="26" t="str">
        <f>IF(ISBLANK(E179),"",IF(COUNTIF(Activités!$N$12:$N$611,E179)&gt;0,TRUE,FALSE))</f>
        <v/>
      </c>
      <c r="U179" s="58" t="str">
        <f t="shared" si="41"/>
        <v/>
      </c>
    </row>
    <row r="180" spans="1:21">
      <c r="A180" s="42" t="str">
        <f t="shared" si="33"/>
        <v/>
      </c>
      <c r="B180" s="55"/>
      <c r="C180" s="55"/>
      <c r="D180" s="56"/>
      <c r="E180" s="53"/>
      <c r="F180" s="56"/>
      <c r="G180" s="54"/>
      <c r="H180" s="56"/>
      <c r="I180" s="57"/>
      <c r="J180" s="51" t="str">
        <f t="shared" si="34"/>
        <v>-</v>
      </c>
      <c r="K180" s="26" t="str">
        <f t="shared" si="35"/>
        <v/>
      </c>
      <c r="L180" s="26" t="str">
        <f t="shared" si="32"/>
        <v/>
      </c>
      <c r="M180" s="26" t="str">
        <f t="shared" si="36"/>
        <v/>
      </c>
      <c r="N180" s="26" t="str">
        <f t="shared" si="37"/>
        <v/>
      </c>
      <c r="O180" s="26" t="str">
        <f t="shared" si="38"/>
        <v/>
      </c>
      <c r="P180" s="26" t="str">
        <f t="shared" si="39"/>
        <v/>
      </c>
      <c r="Q180" s="26" t="str">
        <f t="shared" si="40"/>
        <v/>
      </c>
      <c r="R180" s="50" t="str">
        <f>IF(OR(ISBLANK(Livraison!$B$15),N180&lt;&gt;TRUE),"",IF(AND((Livraison!$B$15-YEAR(G180))&gt;=20,(Livraison!$B$15-YEAR(G180))&lt;=67),TRUE,FALSE))</f>
        <v/>
      </c>
      <c r="S180" s="50" t="str">
        <f>IF(OR(Q180&lt;&gt;TRUE,R180&lt;&gt;TRUE),"",IF((Livraison!$B$15-YEAR(G180)-19)&gt;=I180,TRUE,FALSE))</f>
        <v/>
      </c>
      <c r="T180" s="26" t="str">
        <f>IF(ISBLANK(E180),"",IF(COUNTIF(Activités!$N$12:$N$611,E180)&gt;0,TRUE,FALSE))</f>
        <v/>
      </c>
      <c r="U180" s="58" t="str">
        <f t="shared" si="41"/>
        <v/>
      </c>
    </row>
    <row r="181" spans="1:21">
      <c r="A181" s="42" t="str">
        <f t="shared" si="33"/>
        <v/>
      </c>
      <c r="B181" s="55"/>
      <c r="C181" s="55"/>
      <c r="D181" s="56"/>
      <c r="E181" s="53"/>
      <c r="F181" s="56"/>
      <c r="G181" s="54"/>
      <c r="H181" s="56"/>
      <c r="I181" s="57"/>
      <c r="J181" s="51" t="str">
        <f t="shared" si="34"/>
        <v>-</v>
      </c>
      <c r="K181" s="26" t="str">
        <f t="shared" si="35"/>
        <v/>
      </c>
      <c r="L181" s="26" t="str">
        <f t="shared" si="32"/>
        <v/>
      </c>
      <c r="M181" s="26" t="str">
        <f t="shared" si="36"/>
        <v/>
      </c>
      <c r="N181" s="26" t="str">
        <f t="shared" si="37"/>
        <v/>
      </c>
      <c r="O181" s="26" t="str">
        <f t="shared" si="38"/>
        <v/>
      </c>
      <c r="P181" s="26" t="str">
        <f t="shared" si="39"/>
        <v/>
      </c>
      <c r="Q181" s="26" t="str">
        <f t="shared" si="40"/>
        <v/>
      </c>
      <c r="R181" s="50" t="str">
        <f>IF(OR(ISBLANK(Livraison!$B$15),N181&lt;&gt;TRUE),"",IF(AND((Livraison!$B$15-YEAR(G181))&gt;=20,(Livraison!$B$15-YEAR(G181))&lt;=67),TRUE,FALSE))</f>
        <v/>
      </c>
      <c r="S181" s="50" t="str">
        <f>IF(OR(Q181&lt;&gt;TRUE,R181&lt;&gt;TRUE),"",IF((Livraison!$B$15-YEAR(G181)-19)&gt;=I181,TRUE,FALSE))</f>
        <v/>
      </c>
      <c r="T181" s="26" t="str">
        <f>IF(ISBLANK(E181),"",IF(COUNTIF(Activités!$N$12:$N$611,E181)&gt;0,TRUE,FALSE))</f>
        <v/>
      </c>
      <c r="U181" s="58" t="str">
        <f t="shared" si="41"/>
        <v/>
      </c>
    </row>
    <row r="182" spans="1:21">
      <c r="A182" s="42" t="str">
        <f t="shared" si="33"/>
        <v/>
      </c>
      <c r="B182" s="55"/>
      <c r="C182" s="55"/>
      <c r="D182" s="56"/>
      <c r="E182" s="53"/>
      <c r="F182" s="56"/>
      <c r="G182" s="54"/>
      <c r="H182" s="56"/>
      <c r="I182" s="57"/>
      <c r="J182" s="51" t="str">
        <f t="shared" si="34"/>
        <v>-</v>
      </c>
      <c r="K182" s="26" t="str">
        <f t="shared" si="35"/>
        <v/>
      </c>
      <c r="L182" s="26" t="str">
        <f t="shared" si="32"/>
        <v/>
      </c>
      <c r="M182" s="26" t="str">
        <f t="shared" si="36"/>
        <v/>
      </c>
      <c r="N182" s="26" t="str">
        <f t="shared" si="37"/>
        <v/>
      </c>
      <c r="O182" s="26" t="str">
        <f t="shared" si="38"/>
        <v/>
      </c>
      <c r="P182" s="26" t="str">
        <f t="shared" si="39"/>
        <v/>
      </c>
      <c r="Q182" s="26" t="str">
        <f t="shared" si="40"/>
        <v/>
      </c>
      <c r="R182" s="50" t="str">
        <f>IF(OR(ISBLANK(Livraison!$B$15),N182&lt;&gt;TRUE),"",IF(AND((Livraison!$B$15-YEAR(G182))&gt;=20,(Livraison!$B$15-YEAR(G182))&lt;=67),TRUE,FALSE))</f>
        <v/>
      </c>
      <c r="S182" s="50" t="str">
        <f>IF(OR(Q182&lt;&gt;TRUE,R182&lt;&gt;TRUE),"",IF((Livraison!$B$15-YEAR(G182)-19)&gt;=I182,TRUE,FALSE))</f>
        <v/>
      </c>
      <c r="T182" s="26" t="str">
        <f>IF(ISBLANK(E182),"",IF(COUNTIF(Activités!$N$12:$N$611,E182)&gt;0,TRUE,FALSE))</f>
        <v/>
      </c>
      <c r="U182" s="58" t="str">
        <f t="shared" si="41"/>
        <v/>
      </c>
    </row>
    <row r="183" spans="1:21">
      <c r="A183" s="42" t="str">
        <f t="shared" si="33"/>
        <v/>
      </c>
      <c r="B183" s="55"/>
      <c r="C183" s="55"/>
      <c r="D183" s="56"/>
      <c r="E183" s="53"/>
      <c r="F183" s="56"/>
      <c r="G183" s="54"/>
      <c r="H183" s="56"/>
      <c r="I183" s="57"/>
      <c r="J183" s="51" t="str">
        <f t="shared" si="34"/>
        <v>-</v>
      </c>
      <c r="K183" s="26" t="str">
        <f t="shared" si="35"/>
        <v/>
      </c>
      <c r="L183" s="26" t="str">
        <f t="shared" si="32"/>
        <v/>
      </c>
      <c r="M183" s="26" t="str">
        <f t="shared" si="36"/>
        <v/>
      </c>
      <c r="N183" s="26" t="str">
        <f t="shared" si="37"/>
        <v/>
      </c>
      <c r="O183" s="26" t="str">
        <f t="shared" si="38"/>
        <v/>
      </c>
      <c r="P183" s="26" t="str">
        <f t="shared" si="39"/>
        <v/>
      </c>
      <c r="Q183" s="26" t="str">
        <f t="shared" si="40"/>
        <v/>
      </c>
      <c r="R183" s="50" t="str">
        <f>IF(OR(ISBLANK(Livraison!$B$15),N183&lt;&gt;TRUE),"",IF(AND((Livraison!$B$15-YEAR(G183))&gt;=20,(Livraison!$B$15-YEAR(G183))&lt;=67),TRUE,FALSE))</f>
        <v/>
      </c>
      <c r="S183" s="50" t="str">
        <f>IF(OR(Q183&lt;&gt;TRUE,R183&lt;&gt;TRUE),"",IF((Livraison!$B$15-YEAR(G183)-19)&gt;=I183,TRUE,FALSE))</f>
        <v/>
      </c>
      <c r="T183" s="26" t="str">
        <f>IF(ISBLANK(E183),"",IF(COUNTIF(Activités!$N$12:$N$611,E183)&gt;0,TRUE,FALSE))</f>
        <v/>
      </c>
      <c r="U183" s="58" t="str">
        <f t="shared" si="41"/>
        <v/>
      </c>
    </row>
    <row r="184" spans="1:21">
      <c r="A184" s="42" t="str">
        <f t="shared" si="33"/>
        <v/>
      </c>
      <c r="B184" s="55"/>
      <c r="C184" s="55"/>
      <c r="D184" s="56"/>
      <c r="E184" s="53"/>
      <c r="F184" s="56"/>
      <c r="G184" s="54"/>
      <c r="H184" s="56"/>
      <c r="I184" s="57"/>
      <c r="J184" s="51" t="str">
        <f t="shared" si="34"/>
        <v>-</v>
      </c>
      <c r="K184" s="26" t="str">
        <f t="shared" si="35"/>
        <v/>
      </c>
      <c r="L184" s="26" t="str">
        <f t="shared" si="32"/>
        <v/>
      </c>
      <c r="M184" s="26" t="str">
        <f t="shared" si="36"/>
        <v/>
      </c>
      <c r="N184" s="26" t="str">
        <f t="shared" si="37"/>
        <v/>
      </c>
      <c r="O184" s="26" t="str">
        <f t="shared" si="38"/>
        <v/>
      </c>
      <c r="P184" s="26" t="str">
        <f t="shared" si="39"/>
        <v/>
      </c>
      <c r="Q184" s="26" t="str">
        <f t="shared" si="40"/>
        <v/>
      </c>
      <c r="R184" s="50" t="str">
        <f>IF(OR(ISBLANK(Livraison!$B$15),N184&lt;&gt;TRUE),"",IF(AND((Livraison!$B$15-YEAR(G184))&gt;=20,(Livraison!$B$15-YEAR(G184))&lt;=67),TRUE,FALSE))</f>
        <v/>
      </c>
      <c r="S184" s="50" t="str">
        <f>IF(OR(Q184&lt;&gt;TRUE,R184&lt;&gt;TRUE),"",IF((Livraison!$B$15-YEAR(G184)-19)&gt;=I184,TRUE,FALSE))</f>
        <v/>
      </c>
      <c r="T184" s="26" t="str">
        <f>IF(ISBLANK(E184),"",IF(COUNTIF(Activités!$N$12:$N$611,E184)&gt;0,TRUE,FALSE))</f>
        <v/>
      </c>
      <c r="U184" s="58" t="str">
        <f t="shared" si="41"/>
        <v/>
      </c>
    </row>
    <row r="185" spans="1:21">
      <c r="A185" s="42" t="str">
        <f t="shared" si="33"/>
        <v/>
      </c>
      <c r="B185" s="55"/>
      <c r="C185" s="55"/>
      <c r="D185" s="56"/>
      <c r="E185" s="53"/>
      <c r="F185" s="56"/>
      <c r="G185" s="54"/>
      <c r="H185" s="56"/>
      <c r="I185" s="57"/>
      <c r="J185" s="51" t="str">
        <f t="shared" si="34"/>
        <v>-</v>
      </c>
      <c r="K185" s="26" t="str">
        <f t="shared" si="35"/>
        <v/>
      </c>
      <c r="L185" s="26" t="str">
        <f t="shared" si="32"/>
        <v/>
      </c>
      <c r="M185" s="26" t="str">
        <f t="shared" si="36"/>
        <v/>
      </c>
      <c r="N185" s="26" t="str">
        <f t="shared" si="37"/>
        <v/>
      </c>
      <c r="O185" s="26" t="str">
        <f t="shared" si="38"/>
        <v/>
      </c>
      <c r="P185" s="26" t="str">
        <f t="shared" si="39"/>
        <v/>
      </c>
      <c r="Q185" s="26" t="str">
        <f t="shared" si="40"/>
        <v/>
      </c>
      <c r="R185" s="50" t="str">
        <f>IF(OR(ISBLANK(Livraison!$B$15),N185&lt;&gt;TRUE),"",IF(AND((Livraison!$B$15-YEAR(G185))&gt;=20,(Livraison!$B$15-YEAR(G185))&lt;=67),TRUE,FALSE))</f>
        <v/>
      </c>
      <c r="S185" s="50" t="str">
        <f>IF(OR(Q185&lt;&gt;TRUE,R185&lt;&gt;TRUE),"",IF((Livraison!$B$15-YEAR(G185)-19)&gt;=I185,TRUE,FALSE))</f>
        <v/>
      </c>
      <c r="T185" s="26" t="str">
        <f>IF(ISBLANK(E185),"",IF(COUNTIF(Activités!$N$12:$N$611,E185)&gt;0,TRUE,FALSE))</f>
        <v/>
      </c>
      <c r="U185" s="58" t="str">
        <f t="shared" si="41"/>
        <v/>
      </c>
    </row>
    <row r="186" spans="1:21">
      <c r="A186" s="42" t="str">
        <f t="shared" si="33"/>
        <v/>
      </c>
      <c r="B186" s="55"/>
      <c r="C186" s="55"/>
      <c r="D186" s="56"/>
      <c r="E186" s="53"/>
      <c r="F186" s="56"/>
      <c r="G186" s="54"/>
      <c r="H186" s="56"/>
      <c r="I186" s="57"/>
      <c r="J186" s="51" t="str">
        <f t="shared" si="34"/>
        <v>-</v>
      </c>
      <c r="K186" s="26" t="str">
        <f t="shared" si="35"/>
        <v/>
      </c>
      <c r="L186" s="26" t="str">
        <f t="shared" si="32"/>
        <v/>
      </c>
      <c r="M186" s="26" t="str">
        <f t="shared" si="36"/>
        <v/>
      </c>
      <c r="N186" s="26" t="str">
        <f t="shared" si="37"/>
        <v/>
      </c>
      <c r="O186" s="26" t="str">
        <f t="shared" si="38"/>
        <v/>
      </c>
      <c r="P186" s="26" t="str">
        <f t="shared" si="39"/>
        <v/>
      </c>
      <c r="Q186" s="26" t="str">
        <f t="shared" si="40"/>
        <v/>
      </c>
      <c r="R186" s="50" t="str">
        <f>IF(OR(ISBLANK(Livraison!$B$15),N186&lt;&gt;TRUE),"",IF(AND((Livraison!$B$15-YEAR(G186))&gt;=20,(Livraison!$B$15-YEAR(G186))&lt;=67),TRUE,FALSE))</f>
        <v/>
      </c>
      <c r="S186" s="50" t="str">
        <f>IF(OR(Q186&lt;&gt;TRUE,R186&lt;&gt;TRUE),"",IF((Livraison!$B$15-YEAR(G186)-19)&gt;=I186,TRUE,FALSE))</f>
        <v/>
      </c>
      <c r="T186" s="26" t="str">
        <f>IF(ISBLANK(E186),"",IF(COUNTIF(Activités!$N$12:$N$611,E186)&gt;0,TRUE,FALSE))</f>
        <v/>
      </c>
      <c r="U186" s="58" t="str">
        <f t="shared" si="41"/>
        <v/>
      </c>
    </row>
    <row r="187" spans="1:21">
      <c r="A187" s="42" t="str">
        <f t="shared" si="33"/>
        <v/>
      </c>
      <c r="B187" s="55"/>
      <c r="C187" s="55"/>
      <c r="D187" s="56"/>
      <c r="E187" s="53"/>
      <c r="F187" s="56"/>
      <c r="G187" s="54"/>
      <c r="H187" s="56"/>
      <c r="I187" s="57"/>
      <c r="J187" s="51" t="str">
        <f t="shared" si="34"/>
        <v>-</v>
      </c>
      <c r="K187" s="26" t="str">
        <f t="shared" si="35"/>
        <v/>
      </c>
      <c r="L187" s="26" t="str">
        <f t="shared" si="32"/>
        <v/>
      </c>
      <c r="M187" s="26" t="str">
        <f t="shared" si="36"/>
        <v/>
      </c>
      <c r="N187" s="26" t="str">
        <f t="shared" si="37"/>
        <v/>
      </c>
      <c r="O187" s="26" t="str">
        <f t="shared" si="38"/>
        <v/>
      </c>
      <c r="P187" s="26" t="str">
        <f t="shared" si="39"/>
        <v/>
      </c>
      <c r="Q187" s="26" t="str">
        <f t="shared" si="40"/>
        <v/>
      </c>
      <c r="R187" s="50" t="str">
        <f>IF(OR(ISBLANK(Livraison!$B$15),N187&lt;&gt;TRUE),"",IF(AND((Livraison!$B$15-YEAR(G187))&gt;=20,(Livraison!$B$15-YEAR(G187))&lt;=67),TRUE,FALSE))</f>
        <v/>
      </c>
      <c r="S187" s="50" t="str">
        <f>IF(OR(Q187&lt;&gt;TRUE,R187&lt;&gt;TRUE),"",IF((Livraison!$B$15-YEAR(G187)-19)&gt;=I187,TRUE,FALSE))</f>
        <v/>
      </c>
      <c r="T187" s="26" t="str">
        <f>IF(ISBLANK(E187),"",IF(COUNTIF(Activités!$N$12:$N$611,E187)&gt;0,TRUE,FALSE))</f>
        <v/>
      </c>
      <c r="U187" s="58" t="str">
        <f t="shared" si="41"/>
        <v/>
      </c>
    </row>
    <row r="188" spans="1:21">
      <c r="A188" s="42" t="str">
        <f t="shared" si="33"/>
        <v/>
      </c>
      <c r="B188" s="55"/>
      <c r="C188" s="55"/>
      <c r="D188" s="56"/>
      <c r="E188" s="53"/>
      <c r="F188" s="56"/>
      <c r="G188" s="54"/>
      <c r="H188" s="56"/>
      <c r="I188" s="57"/>
      <c r="J188" s="51" t="str">
        <f t="shared" si="34"/>
        <v>-</v>
      </c>
      <c r="K188" s="26" t="str">
        <f t="shared" si="35"/>
        <v/>
      </c>
      <c r="L188" s="26" t="str">
        <f t="shared" si="32"/>
        <v/>
      </c>
      <c r="M188" s="26" t="str">
        <f t="shared" si="36"/>
        <v/>
      </c>
      <c r="N188" s="26" t="str">
        <f t="shared" si="37"/>
        <v/>
      </c>
      <c r="O188" s="26" t="str">
        <f t="shared" si="38"/>
        <v/>
      </c>
      <c r="P188" s="26" t="str">
        <f t="shared" si="39"/>
        <v/>
      </c>
      <c r="Q188" s="26" t="str">
        <f t="shared" si="40"/>
        <v/>
      </c>
      <c r="R188" s="50" t="str">
        <f>IF(OR(ISBLANK(Livraison!$B$15),N188&lt;&gt;TRUE),"",IF(AND((Livraison!$B$15-YEAR(G188))&gt;=20,(Livraison!$B$15-YEAR(G188))&lt;=67),TRUE,FALSE))</f>
        <v/>
      </c>
      <c r="S188" s="50" t="str">
        <f>IF(OR(Q188&lt;&gt;TRUE,R188&lt;&gt;TRUE),"",IF((Livraison!$B$15-YEAR(G188)-19)&gt;=I188,TRUE,FALSE))</f>
        <v/>
      </c>
      <c r="T188" s="26" t="str">
        <f>IF(ISBLANK(E188),"",IF(COUNTIF(Activités!$N$12:$N$611,E188)&gt;0,TRUE,FALSE))</f>
        <v/>
      </c>
      <c r="U188" s="58" t="str">
        <f t="shared" si="41"/>
        <v/>
      </c>
    </row>
    <row r="189" spans="1:21">
      <c r="A189" s="42" t="str">
        <f t="shared" si="33"/>
        <v/>
      </c>
      <c r="B189" s="55"/>
      <c r="C189" s="55"/>
      <c r="D189" s="56"/>
      <c r="E189" s="53"/>
      <c r="F189" s="56"/>
      <c r="G189" s="54"/>
      <c r="H189" s="56"/>
      <c r="I189" s="57"/>
      <c r="J189" s="51" t="str">
        <f t="shared" si="34"/>
        <v>-</v>
      </c>
      <c r="K189" s="26" t="str">
        <f t="shared" si="35"/>
        <v/>
      </c>
      <c r="L189" s="26" t="str">
        <f t="shared" si="32"/>
        <v/>
      </c>
      <c r="M189" s="26" t="str">
        <f t="shared" si="36"/>
        <v/>
      </c>
      <c r="N189" s="26" t="str">
        <f t="shared" si="37"/>
        <v/>
      </c>
      <c r="O189" s="26" t="str">
        <f t="shared" si="38"/>
        <v/>
      </c>
      <c r="P189" s="26" t="str">
        <f t="shared" si="39"/>
        <v/>
      </c>
      <c r="Q189" s="26" t="str">
        <f t="shared" si="40"/>
        <v/>
      </c>
      <c r="R189" s="50" t="str">
        <f>IF(OR(ISBLANK(Livraison!$B$15),N189&lt;&gt;TRUE),"",IF(AND((Livraison!$B$15-YEAR(G189))&gt;=20,(Livraison!$B$15-YEAR(G189))&lt;=67),TRUE,FALSE))</f>
        <v/>
      </c>
      <c r="S189" s="50" t="str">
        <f>IF(OR(Q189&lt;&gt;TRUE,R189&lt;&gt;TRUE),"",IF((Livraison!$B$15-YEAR(G189)-19)&gt;=I189,TRUE,FALSE))</f>
        <v/>
      </c>
      <c r="T189" s="26" t="str">
        <f>IF(ISBLANK(E189),"",IF(COUNTIF(Activités!$N$12:$N$611,E189)&gt;0,TRUE,FALSE))</f>
        <v/>
      </c>
      <c r="U189" s="58" t="str">
        <f t="shared" si="41"/>
        <v/>
      </c>
    </row>
    <row r="190" spans="1:21">
      <c r="A190" s="42" t="str">
        <f t="shared" si="33"/>
        <v/>
      </c>
      <c r="B190" s="55"/>
      <c r="C190" s="55"/>
      <c r="D190" s="56"/>
      <c r="E190" s="53"/>
      <c r="F190" s="56"/>
      <c r="G190" s="54"/>
      <c r="H190" s="56"/>
      <c r="I190" s="57"/>
      <c r="J190" s="51" t="str">
        <f t="shared" si="34"/>
        <v>-</v>
      </c>
      <c r="K190" s="26" t="str">
        <f t="shared" si="35"/>
        <v/>
      </c>
      <c r="L190" s="26" t="str">
        <f t="shared" si="32"/>
        <v/>
      </c>
      <c r="M190" s="26" t="str">
        <f t="shared" si="36"/>
        <v/>
      </c>
      <c r="N190" s="26" t="str">
        <f t="shared" si="37"/>
        <v/>
      </c>
      <c r="O190" s="26" t="str">
        <f t="shared" si="38"/>
        <v/>
      </c>
      <c r="P190" s="26" t="str">
        <f t="shared" si="39"/>
        <v/>
      </c>
      <c r="Q190" s="26" t="str">
        <f t="shared" si="40"/>
        <v/>
      </c>
      <c r="R190" s="50" t="str">
        <f>IF(OR(ISBLANK(Livraison!$B$15),N190&lt;&gt;TRUE),"",IF(AND((Livraison!$B$15-YEAR(G190))&gt;=20,(Livraison!$B$15-YEAR(G190))&lt;=67),TRUE,FALSE))</f>
        <v/>
      </c>
      <c r="S190" s="50" t="str">
        <f>IF(OR(Q190&lt;&gt;TRUE,R190&lt;&gt;TRUE),"",IF((Livraison!$B$15-YEAR(G190)-19)&gt;=I190,TRUE,FALSE))</f>
        <v/>
      </c>
      <c r="T190" s="26" t="str">
        <f>IF(ISBLANK(E190),"",IF(COUNTIF(Activités!$N$12:$N$611,E190)&gt;0,TRUE,FALSE))</f>
        <v/>
      </c>
      <c r="U190" s="58" t="str">
        <f t="shared" si="41"/>
        <v/>
      </c>
    </row>
    <row r="191" spans="1:21">
      <c r="A191" s="42" t="str">
        <f t="shared" si="33"/>
        <v/>
      </c>
      <c r="B191" s="55"/>
      <c r="C191" s="55"/>
      <c r="D191" s="56"/>
      <c r="E191" s="53"/>
      <c r="F191" s="56"/>
      <c r="G191" s="54"/>
      <c r="H191" s="56"/>
      <c r="I191" s="57"/>
      <c r="J191" s="51" t="str">
        <f t="shared" si="34"/>
        <v>-</v>
      </c>
      <c r="K191" s="26" t="str">
        <f t="shared" si="35"/>
        <v/>
      </c>
      <c r="L191" s="26" t="str">
        <f t="shared" si="32"/>
        <v/>
      </c>
      <c r="M191" s="26" t="str">
        <f t="shared" si="36"/>
        <v/>
      </c>
      <c r="N191" s="26" t="str">
        <f t="shared" si="37"/>
        <v/>
      </c>
      <c r="O191" s="26" t="str">
        <f t="shared" si="38"/>
        <v/>
      </c>
      <c r="P191" s="26" t="str">
        <f t="shared" si="39"/>
        <v/>
      </c>
      <c r="Q191" s="26" t="str">
        <f t="shared" si="40"/>
        <v/>
      </c>
      <c r="R191" s="50" t="str">
        <f>IF(OR(ISBLANK(Livraison!$B$15),N191&lt;&gt;TRUE),"",IF(AND((Livraison!$B$15-YEAR(G191))&gt;=20,(Livraison!$B$15-YEAR(G191))&lt;=67),TRUE,FALSE))</f>
        <v/>
      </c>
      <c r="S191" s="50" t="str">
        <f>IF(OR(Q191&lt;&gt;TRUE,R191&lt;&gt;TRUE),"",IF((Livraison!$B$15-YEAR(G191)-19)&gt;=I191,TRUE,FALSE))</f>
        <v/>
      </c>
      <c r="T191" s="26" t="str">
        <f>IF(ISBLANK(E191),"",IF(COUNTIF(Activités!$N$12:$N$611,E191)&gt;0,TRUE,FALSE))</f>
        <v/>
      </c>
      <c r="U191" s="58" t="str">
        <f t="shared" si="41"/>
        <v/>
      </c>
    </row>
    <row r="192" spans="1:21">
      <c r="A192" s="42" t="str">
        <f t="shared" si="33"/>
        <v/>
      </c>
      <c r="B192" s="55"/>
      <c r="C192" s="55"/>
      <c r="D192" s="56"/>
      <c r="E192" s="53"/>
      <c r="F192" s="56"/>
      <c r="G192" s="54"/>
      <c r="H192" s="56"/>
      <c r="I192" s="57"/>
      <c r="J192" s="51" t="str">
        <f t="shared" si="34"/>
        <v>-</v>
      </c>
      <c r="K192" s="26" t="str">
        <f t="shared" si="35"/>
        <v/>
      </c>
      <c r="L192" s="26" t="str">
        <f t="shared" si="32"/>
        <v/>
      </c>
      <c r="M192" s="26" t="str">
        <f t="shared" si="36"/>
        <v/>
      </c>
      <c r="N192" s="26" t="str">
        <f t="shared" si="37"/>
        <v/>
      </c>
      <c r="O192" s="26" t="str">
        <f t="shared" si="38"/>
        <v/>
      </c>
      <c r="P192" s="26" t="str">
        <f t="shared" si="39"/>
        <v/>
      </c>
      <c r="Q192" s="26" t="str">
        <f t="shared" si="40"/>
        <v/>
      </c>
      <c r="R192" s="50" t="str">
        <f>IF(OR(ISBLANK(Livraison!$B$15),N192&lt;&gt;TRUE),"",IF(AND((Livraison!$B$15-YEAR(G192))&gt;=20,(Livraison!$B$15-YEAR(G192))&lt;=67),TRUE,FALSE))</f>
        <v/>
      </c>
      <c r="S192" s="50" t="str">
        <f>IF(OR(Q192&lt;&gt;TRUE,R192&lt;&gt;TRUE),"",IF((Livraison!$B$15-YEAR(G192)-19)&gt;=I192,TRUE,FALSE))</f>
        <v/>
      </c>
      <c r="T192" s="26" t="str">
        <f>IF(ISBLANK(E192),"",IF(COUNTIF(Activités!$N$12:$N$611,E192)&gt;0,TRUE,FALSE))</f>
        <v/>
      </c>
      <c r="U192" s="58" t="str">
        <f t="shared" si="41"/>
        <v/>
      </c>
    </row>
    <row r="193" spans="1:21">
      <c r="A193" s="42" t="str">
        <f t="shared" si="33"/>
        <v/>
      </c>
      <c r="B193" s="55"/>
      <c r="C193" s="55"/>
      <c r="D193" s="56"/>
      <c r="E193" s="53"/>
      <c r="F193" s="56"/>
      <c r="G193" s="54"/>
      <c r="H193" s="56"/>
      <c r="I193" s="57"/>
      <c r="J193" s="51" t="str">
        <f t="shared" si="34"/>
        <v>-</v>
      </c>
      <c r="K193" s="26" t="str">
        <f t="shared" si="35"/>
        <v/>
      </c>
      <c r="L193" s="26" t="str">
        <f t="shared" si="32"/>
        <v/>
      </c>
      <c r="M193" s="26" t="str">
        <f t="shared" si="36"/>
        <v/>
      </c>
      <c r="N193" s="26" t="str">
        <f t="shared" si="37"/>
        <v/>
      </c>
      <c r="O193" s="26" t="str">
        <f t="shared" si="38"/>
        <v/>
      </c>
      <c r="P193" s="26" t="str">
        <f t="shared" si="39"/>
        <v/>
      </c>
      <c r="Q193" s="26" t="str">
        <f t="shared" si="40"/>
        <v/>
      </c>
      <c r="R193" s="50" t="str">
        <f>IF(OR(ISBLANK(Livraison!$B$15),N193&lt;&gt;TRUE),"",IF(AND((Livraison!$B$15-YEAR(G193))&gt;=20,(Livraison!$B$15-YEAR(G193))&lt;=67),TRUE,FALSE))</f>
        <v/>
      </c>
      <c r="S193" s="50" t="str">
        <f>IF(OR(Q193&lt;&gt;TRUE,R193&lt;&gt;TRUE),"",IF((Livraison!$B$15-YEAR(G193)-19)&gt;=I193,TRUE,FALSE))</f>
        <v/>
      </c>
      <c r="T193" s="26" t="str">
        <f>IF(ISBLANK(E193),"",IF(COUNTIF(Activités!$N$12:$N$611,E193)&gt;0,TRUE,FALSE))</f>
        <v/>
      </c>
      <c r="U193" s="58" t="str">
        <f t="shared" si="41"/>
        <v/>
      </c>
    </row>
    <row r="194" spans="1:21">
      <c r="A194" s="42" t="str">
        <f t="shared" si="33"/>
        <v/>
      </c>
      <c r="B194" s="55"/>
      <c r="C194" s="55"/>
      <c r="D194" s="56"/>
      <c r="E194" s="53"/>
      <c r="F194" s="56"/>
      <c r="G194" s="54"/>
      <c r="H194" s="56"/>
      <c r="I194" s="57"/>
      <c r="J194" s="51" t="str">
        <f t="shared" si="34"/>
        <v>-</v>
      </c>
      <c r="K194" s="26" t="str">
        <f t="shared" si="35"/>
        <v/>
      </c>
      <c r="L194" s="26" t="str">
        <f t="shared" si="32"/>
        <v/>
      </c>
      <c r="M194" s="26" t="str">
        <f t="shared" si="36"/>
        <v/>
      </c>
      <c r="N194" s="26" t="str">
        <f t="shared" si="37"/>
        <v/>
      </c>
      <c r="O194" s="26" t="str">
        <f t="shared" si="38"/>
        <v/>
      </c>
      <c r="P194" s="26" t="str">
        <f t="shared" si="39"/>
        <v/>
      </c>
      <c r="Q194" s="26" t="str">
        <f t="shared" si="40"/>
        <v/>
      </c>
      <c r="R194" s="50" t="str">
        <f>IF(OR(ISBLANK(Livraison!$B$15),N194&lt;&gt;TRUE),"",IF(AND((Livraison!$B$15-YEAR(G194))&gt;=20,(Livraison!$B$15-YEAR(G194))&lt;=67),TRUE,FALSE))</f>
        <v/>
      </c>
      <c r="S194" s="50" t="str">
        <f>IF(OR(Q194&lt;&gt;TRUE,R194&lt;&gt;TRUE),"",IF((Livraison!$B$15-YEAR(G194)-19)&gt;=I194,TRUE,FALSE))</f>
        <v/>
      </c>
      <c r="T194" s="26" t="str">
        <f>IF(ISBLANK(E194),"",IF(COUNTIF(Activités!$N$12:$N$611,E194)&gt;0,TRUE,FALSE))</f>
        <v/>
      </c>
      <c r="U194" s="58" t="str">
        <f t="shared" si="41"/>
        <v/>
      </c>
    </row>
    <row r="195" spans="1:21">
      <c r="A195" s="42" t="str">
        <f t="shared" si="33"/>
        <v/>
      </c>
      <c r="B195" s="55"/>
      <c r="C195" s="55"/>
      <c r="D195" s="56"/>
      <c r="E195" s="53"/>
      <c r="F195" s="56"/>
      <c r="G195" s="54"/>
      <c r="H195" s="56"/>
      <c r="I195" s="57"/>
      <c r="J195" s="51" t="str">
        <f t="shared" si="34"/>
        <v>-</v>
      </c>
      <c r="K195" s="26" t="str">
        <f t="shared" si="35"/>
        <v/>
      </c>
      <c r="L195" s="26" t="str">
        <f t="shared" si="32"/>
        <v/>
      </c>
      <c r="M195" s="26" t="str">
        <f t="shared" si="36"/>
        <v/>
      </c>
      <c r="N195" s="26" t="str">
        <f t="shared" si="37"/>
        <v/>
      </c>
      <c r="O195" s="26" t="str">
        <f t="shared" si="38"/>
        <v/>
      </c>
      <c r="P195" s="26" t="str">
        <f t="shared" si="39"/>
        <v/>
      </c>
      <c r="Q195" s="26" t="str">
        <f t="shared" si="40"/>
        <v/>
      </c>
      <c r="R195" s="50" t="str">
        <f>IF(OR(ISBLANK(Livraison!$B$15),N195&lt;&gt;TRUE),"",IF(AND((Livraison!$B$15-YEAR(G195))&gt;=20,(Livraison!$B$15-YEAR(G195))&lt;=67),TRUE,FALSE))</f>
        <v/>
      </c>
      <c r="S195" s="50" t="str">
        <f>IF(OR(Q195&lt;&gt;TRUE,R195&lt;&gt;TRUE),"",IF((Livraison!$B$15-YEAR(G195)-19)&gt;=I195,TRUE,FALSE))</f>
        <v/>
      </c>
      <c r="T195" s="26" t="str">
        <f>IF(ISBLANK(E195),"",IF(COUNTIF(Activités!$N$12:$N$611,E195)&gt;0,TRUE,FALSE))</f>
        <v/>
      </c>
      <c r="U195" s="58" t="str">
        <f t="shared" si="41"/>
        <v/>
      </c>
    </row>
    <row r="196" spans="1:21">
      <c r="A196" s="42" t="str">
        <f t="shared" si="33"/>
        <v/>
      </c>
      <c r="B196" s="55"/>
      <c r="C196" s="55"/>
      <c r="D196" s="56"/>
      <c r="E196" s="53"/>
      <c r="F196" s="56"/>
      <c r="G196" s="54"/>
      <c r="H196" s="56"/>
      <c r="I196" s="57"/>
      <c r="J196" s="51" t="str">
        <f t="shared" si="34"/>
        <v>-</v>
      </c>
      <c r="K196" s="26" t="str">
        <f t="shared" si="35"/>
        <v/>
      </c>
      <c r="L196" s="26" t="str">
        <f t="shared" si="32"/>
        <v/>
      </c>
      <c r="M196" s="26" t="str">
        <f t="shared" si="36"/>
        <v/>
      </c>
      <c r="N196" s="26" t="str">
        <f t="shared" si="37"/>
        <v/>
      </c>
      <c r="O196" s="26" t="str">
        <f t="shared" si="38"/>
        <v/>
      </c>
      <c r="P196" s="26" t="str">
        <f t="shared" si="39"/>
        <v/>
      </c>
      <c r="Q196" s="26" t="str">
        <f t="shared" si="40"/>
        <v/>
      </c>
      <c r="R196" s="50" t="str">
        <f>IF(OR(ISBLANK(Livraison!$B$15),N196&lt;&gt;TRUE),"",IF(AND((Livraison!$B$15-YEAR(G196))&gt;=20,(Livraison!$B$15-YEAR(G196))&lt;=67),TRUE,FALSE))</f>
        <v/>
      </c>
      <c r="S196" s="50" t="str">
        <f>IF(OR(Q196&lt;&gt;TRUE,R196&lt;&gt;TRUE),"",IF((Livraison!$B$15-YEAR(G196)-19)&gt;=I196,TRUE,FALSE))</f>
        <v/>
      </c>
      <c r="T196" s="26" t="str">
        <f>IF(ISBLANK(E196),"",IF(COUNTIF(Activités!$N$12:$N$611,E196)&gt;0,TRUE,FALSE))</f>
        <v/>
      </c>
      <c r="U196" s="58" t="str">
        <f t="shared" si="41"/>
        <v/>
      </c>
    </row>
    <row r="197" spans="1:21">
      <c r="A197" s="42" t="str">
        <f t="shared" si="33"/>
        <v/>
      </c>
      <c r="B197" s="55"/>
      <c r="C197" s="55"/>
      <c r="D197" s="56"/>
      <c r="E197" s="53"/>
      <c r="F197" s="56"/>
      <c r="G197" s="54"/>
      <c r="H197" s="56"/>
      <c r="I197" s="57"/>
      <c r="J197" s="51" t="str">
        <f t="shared" si="34"/>
        <v>-</v>
      </c>
      <c r="K197" s="26" t="str">
        <f t="shared" si="35"/>
        <v/>
      </c>
      <c r="L197" s="26" t="str">
        <f t="shared" si="32"/>
        <v/>
      </c>
      <c r="M197" s="26" t="str">
        <f t="shared" si="36"/>
        <v/>
      </c>
      <c r="N197" s="26" t="str">
        <f t="shared" si="37"/>
        <v/>
      </c>
      <c r="O197" s="26" t="str">
        <f t="shared" si="38"/>
        <v/>
      </c>
      <c r="P197" s="26" t="str">
        <f t="shared" si="39"/>
        <v/>
      </c>
      <c r="Q197" s="26" t="str">
        <f t="shared" si="40"/>
        <v/>
      </c>
      <c r="R197" s="50" t="str">
        <f>IF(OR(ISBLANK(Livraison!$B$15),N197&lt;&gt;TRUE),"",IF(AND((Livraison!$B$15-YEAR(G197))&gt;=20,(Livraison!$B$15-YEAR(G197))&lt;=67),TRUE,FALSE))</f>
        <v/>
      </c>
      <c r="S197" s="50" t="str">
        <f>IF(OR(Q197&lt;&gt;TRUE,R197&lt;&gt;TRUE),"",IF((Livraison!$B$15-YEAR(G197)-19)&gt;=I197,TRUE,FALSE))</f>
        <v/>
      </c>
      <c r="T197" s="26" t="str">
        <f>IF(ISBLANK(E197),"",IF(COUNTIF(Activités!$N$12:$N$611,E197)&gt;0,TRUE,FALSE))</f>
        <v/>
      </c>
      <c r="U197" s="58" t="str">
        <f t="shared" si="41"/>
        <v/>
      </c>
    </row>
    <row r="198" spans="1:21">
      <c r="A198" s="42" t="str">
        <f t="shared" si="33"/>
        <v/>
      </c>
      <c r="B198" s="55"/>
      <c r="C198" s="55"/>
      <c r="D198" s="56"/>
      <c r="E198" s="53"/>
      <c r="F198" s="56"/>
      <c r="G198" s="54"/>
      <c r="H198" s="56"/>
      <c r="I198" s="57"/>
      <c r="J198" s="51" t="str">
        <f t="shared" si="34"/>
        <v>-</v>
      </c>
      <c r="K198" s="26" t="str">
        <f t="shared" si="35"/>
        <v/>
      </c>
      <c r="L198" s="26" t="str">
        <f t="shared" si="32"/>
        <v/>
      </c>
      <c r="M198" s="26" t="str">
        <f t="shared" si="36"/>
        <v/>
      </c>
      <c r="N198" s="26" t="str">
        <f t="shared" si="37"/>
        <v/>
      </c>
      <c r="O198" s="26" t="str">
        <f t="shared" si="38"/>
        <v/>
      </c>
      <c r="P198" s="26" t="str">
        <f t="shared" si="39"/>
        <v/>
      </c>
      <c r="Q198" s="26" t="str">
        <f t="shared" si="40"/>
        <v/>
      </c>
      <c r="R198" s="50" t="str">
        <f>IF(OR(ISBLANK(Livraison!$B$15),N198&lt;&gt;TRUE),"",IF(AND((Livraison!$B$15-YEAR(G198))&gt;=20,(Livraison!$B$15-YEAR(G198))&lt;=67),TRUE,FALSE))</f>
        <v/>
      </c>
      <c r="S198" s="50" t="str">
        <f>IF(OR(Q198&lt;&gt;TRUE,R198&lt;&gt;TRUE),"",IF((Livraison!$B$15-YEAR(G198)-19)&gt;=I198,TRUE,FALSE))</f>
        <v/>
      </c>
      <c r="T198" s="26" t="str">
        <f>IF(ISBLANK(E198),"",IF(COUNTIF(Activités!$N$12:$N$611,E198)&gt;0,TRUE,FALSE))</f>
        <v/>
      </c>
      <c r="U198" s="58" t="str">
        <f t="shared" si="41"/>
        <v/>
      </c>
    </row>
    <row r="199" spans="1:21">
      <c r="A199" s="42" t="str">
        <f t="shared" si="33"/>
        <v/>
      </c>
      <c r="B199" s="55"/>
      <c r="C199" s="55"/>
      <c r="D199" s="56"/>
      <c r="E199" s="53"/>
      <c r="F199" s="56"/>
      <c r="G199" s="54"/>
      <c r="H199" s="56"/>
      <c r="I199" s="57"/>
      <c r="J199" s="51" t="str">
        <f t="shared" si="34"/>
        <v>-</v>
      </c>
      <c r="K199" s="26" t="str">
        <f t="shared" si="35"/>
        <v/>
      </c>
      <c r="L199" s="26" t="str">
        <f t="shared" si="32"/>
        <v/>
      </c>
      <c r="M199" s="26" t="str">
        <f t="shared" si="36"/>
        <v/>
      </c>
      <c r="N199" s="26" t="str">
        <f t="shared" si="37"/>
        <v/>
      </c>
      <c r="O199" s="26" t="str">
        <f t="shared" si="38"/>
        <v/>
      </c>
      <c r="P199" s="26" t="str">
        <f t="shared" si="39"/>
        <v/>
      </c>
      <c r="Q199" s="26" t="str">
        <f t="shared" si="40"/>
        <v/>
      </c>
      <c r="R199" s="50" t="str">
        <f>IF(OR(ISBLANK(Livraison!$B$15),N199&lt;&gt;TRUE),"",IF(AND((Livraison!$B$15-YEAR(G199))&gt;=20,(Livraison!$B$15-YEAR(G199))&lt;=67),TRUE,FALSE))</f>
        <v/>
      </c>
      <c r="S199" s="50" t="str">
        <f>IF(OR(Q199&lt;&gt;TRUE,R199&lt;&gt;TRUE),"",IF((Livraison!$B$15-YEAR(G199)-19)&gt;=I199,TRUE,FALSE))</f>
        <v/>
      </c>
      <c r="T199" s="26" t="str">
        <f>IF(ISBLANK(E199),"",IF(COUNTIF(Activités!$N$12:$N$611,E199)&gt;0,TRUE,FALSE))</f>
        <v/>
      </c>
      <c r="U199" s="58" t="str">
        <f t="shared" si="41"/>
        <v/>
      </c>
    </row>
    <row r="200" spans="1:21">
      <c r="A200" s="42" t="str">
        <f t="shared" si="33"/>
        <v/>
      </c>
      <c r="B200" s="55"/>
      <c r="C200" s="55"/>
      <c r="D200" s="56"/>
      <c r="E200" s="53"/>
      <c r="F200" s="56"/>
      <c r="G200" s="54"/>
      <c r="H200" s="56"/>
      <c r="I200" s="57"/>
      <c r="J200" s="51" t="str">
        <f t="shared" si="34"/>
        <v>-</v>
      </c>
      <c r="K200" s="26" t="str">
        <f t="shared" si="35"/>
        <v/>
      </c>
      <c r="L200" s="26" t="str">
        <f t="shared" si="32"/>
        <v/>
      </c>
      <c r="M200" s="26" t="str">
        <f t="shared" si="36"/>
        <v/>
      </c>
      <c r="N200" s="26" t="str">
        <f t="shared" si="37"/>
        <v/>
      </c>
      <c r="O200" s="26" t="str">
        <f t="shared" si="38"/>
        <v/>
      </c>
      <c r="P200" s="26" t="str">
        <f t="shared" si="39"/>
        <v/>
      </c>
      <c r="Q200" s="26" t="str">
        <f t="shared" si="40"/>
        <v/>
      </c>
      <c r="R200" s="50" t="str">
        <f>IF(OR(ISBLANK(Livraison!$B$15),N200&lt;&gt;TRUE),"",IF(AND((Livraison!$B$15-YEAR(G200))&gt;=20,(Livraison!$B$15-YEAR(G200))&lt;=67),TRUE,FALSE))</f>
        <v/>
      </c>
      <c r="S200" s="50" t="str">
        <f>IF(OR(Q200&lt;&gt;TRUE,R200&lt;&gt;TRUE),"",IF((Livraison!$B$15-YEAR(G200)-19)&gt;=I200,TRUE,FALSE))</f>
        <v/>
      </c>
      <c r="T200" s="26" t="str">
        <f>IF(ISBLANK(E200),"",IF(COUNTIF(Activités!$N$12:$N$611,E200)&gt;0,TRUE,FALSE))</f>
        <v/>
      </c>
      <c r="U200" s="58" t="str">
        <f t="shared" si="41"/>
        <v/>
      </c>
    </row>
    <row r="201" spans="1:21">
      <c r="A201" s="42" t="str">
        <f t="shared" si="33"/>
        <v/>
      </c>
      <c r="B201" s="55"/>
      <c r="C201" s="55"/>
      <c r="D201" s="56"/>
      <c r="E201" s="53"/>
      <c r="F201" s="56"/>
      <c r="G201" s="54"/>
      <c r="H201" s="56"/>
      <c r="I201" s="57"/>
      <c r="J201" s="51" t="str">
        <f t="shared" si="34"/>
        <v>-</v>
      </c>
      <c r="K201" s="26" t="str">
        <f t="shared" si="35"/>
        <v/>
      </c>
      <c r="L201" s="26" t="str">
        <f t="shared" si="32"/>
        <v/>
      </c>
      <c r="M201" s="26" t="str">
        <f t="shared" si="36"/>
        <v/>
      </c>
      <c r="N201" s="26" t="str">
        <f t="shared" si="37"/>
        <v/>
      </c>
      <c r="O201" s="26" t="str">
        <f t="shared" si="38"/>
        <v/>
      </c>
      <c r="P201" s="26" t="str">
        <f t="shared" si="39"/>
        <v/>
      </c>
      <c r="Q201" s="26" t="str">
        <f t="shared" si="40"/>
        <v/>
      </c>
      <c r="R201" s="50" t="str">
        <f>IF(OR(ISBLANK(Livraison!$B$15),N201&lt;&gt;TRUE),"",IF(AND((Livraison!$B$15-YEAR(G201))&gt;=20,(Livraison!$B$15-YEAR(G201))&lt;=67),TRUE,FALSE))</f>
        <v/>
      </c>
      <c r="S201" s="50" t="str">
        <f>IF(OR(Q201&lt;&gt;TRUE,R201&lt;&gt;TRUE),"",IF((Livraison!$B$15-YEAR(G201)-19)&gt;=I201,TRUE,FALSE))</f>
        <v/>
      </c>
      <c r="T201" s="26" t="str">
        <f>IF(ISBLANK(E201),"",IF(COUNTIF(Activités!$N$12:$N$611,E201)&gt;0,TRUE,FALSE))</f>
        <v/>
      </c>
      <c r="U201" s="58" t="str">
        <f t="shared" si="41"/>
        <v/>
      </c>
    </row>
    <row r="202" spans="1:21">
      <c r="A202" s="42" t="str">
        <f t="shared" si="33"/>
        <v/>
      </c>
      <c r="B202" s="55"/>
      <c r="C202" s="55"/>
      <c r="D202" s="56"/>
      <c r="E202" s="53"/>
      <c r="F202" s="56"/>
      <c r="G202" s="54"/>
      <c r="H202" s="56"/>
      <c r="I202" s="57"/>
      <c r="J202" s="51" t="str">
        <f t="shared" si="34"/>
        <v>-</v>
      </c>
      <c r="K202" s="26" t="str">
        <f t="shared" si="35"/>
        <v/>
      </c>
      <c r="L202" s="26" t="str">
        <f t="shared" si="32"/>
        <v/>
      </c>
      <c r="M202" s="26" t="str">
        <f t="shared" si="36"/>
        <v/>
      </c>
      <c r="N202" s="26" t="str">
        <f t="shared" si="37"/>
        <v/>
      </c>
      <c r="O202" s="26" t="str">
        <f t="shared" si="38"/>
        <v/>
      </c>
      <c r="P202" s="26" t="str">
        <f t="shared" si="39"/>
        <v/>
      </c>
      <c r="Q202" s="26" t="str">
        <f t="shared" si="40"/>
        <v/>
      </c>
      <c r="R202" s="50" t="str">
        <f>IF(OR(ISBLANK(Livraison!$B$15),N202&lt;&gt;TRUE),"",IF(AND((Livraison!$B$15-YEAR(G202))&gt;=20,(Livraison!$B$15-YEAR(G202))&lt;=67),TRUE,FALSE))</f>
        <v/>
      </c>
      <c r="S202" s="50" t="str">
        <f>IF(OR(Q202&lt;&gt;TRUE,R202&lt;&gt;TRUE),"",IF((Livraison!$B$15-YEAR(G202)-19)&gt;=I202,TRUE,FALSE))</f>
        <v/>
      </c>
      <c r="T202" s="26" t="str">
        <f>IF(ISBLANK(E202),"",IF(COUNTIF(Activités!$N$12:$N$611,E202)&gt;0,TRUE,FALSE))</f>
        <v/>
      </c>
      <c r="U202" s="58" t="str">
        <f t="shared" si="41"/>
        <v/>
      </c>
    </row>
    <row r="203" spans="1:21">
      <c r="A203" s="42" t="str">
        <f t="shared" si="33"/>
        <v/>
      </c>
      <c r="B203" s="55"/>
      <c r="C203" s="55"/>
      <c r="D203" s="56"/>
      <c r="E203" s="53"/>
      <c r="F203" s="56"/>
      <c r="G203" s="54"/>
      <c r="H203" s="56"/>
      <c r="I203" s="57"/>
      <c r="J203" s="51" t="str">
        <f t="shared" si="34"/>
        <v>-</v>
      </c>
      <c r="K203" s="26" t="str">
        <f t="shared" si="35"/>
        <v/>
      </c>
      <c r="L203" s="26" t="str">
        <f t="shared" si="32"/>
        <v/>
      </c>
      <c r="M203" s="26" t="str">
        <f t="shared" si="36"/>
        <v/>
      </c>
      <c r="N203" s="26" t="str">
        <f t="shared" si="37"/>
        <v/>
      </c>
      <c r="O203" s="26" t="str">
        <f t="shared" si="38"/>
        <v/>
      </c>
      <c r="P203" s="26" t="str">
        <f t="shared" si="39"/>
        <v/>
      </c>
      <c r="Q203" s="26" t="str">
        <f t="shared" si="40"/>
        <v/>
      </c>
      <c r="R203" s="50" t="str">
        <f>IF(OR(ISBLANK(Livraison!$B$15),N203&lt;&gt;TRUE),"",IF(AND((Livraison!$B$15-YEAR(G203))&gt;=20,(Livraison!$B$15-YEAR(G203))&lt;=67),TRUE,FALSE))</f>
        <v/>
      </c>
      <c r="S203" s="50" t="str">
        <f>IF(OR(Q203&lt;&gt;TRUE,R203&lt;&gt;TRUE),"",IF((Livraison!$B$15-YEAR(G203)-19)&gt;=I203,TRUE,FALSE))</f>
        <v/>
      </c>
      <c r="T203" s="26" t="str">
        <f>IF(ISBLANK(E203),"",IF(COUNTIF(Activités!$N$12:$N$611,E203)&gt;0,TRUE,FALSE))</f>
        <v/>
      </c>
      <c r="U203" s="58" t="str">
        <f t="shared" si="41"/>
        <v/>
      </c>
    </row>
    <row r="204" spans="1:21">
      <c r="A204" s="42" t="str">
        <f t="shared" si="33"/>
        <v/>
      </c>
      <c r="B204" s="55"/>
      <c r="C204" s="55"/>
      <c r="D204" s="56"/>
      <c r="E204" s="53"/>
      <c r="F204" s="56"/>
      <c r="G204" s="54"/>
      <c r="H204" s="56"/>
      <c r="I204" s="57"/>
      <c r="J204" s="51" t="str">
        <f t="shared" si="34"/>
        <v>-</v>
      </c>
      <c r="K204" s="26" t="str">
        <f t="shared" si="35"/>
        <v/>
      </c>
      <c r="L204" s="26" t="str">
        <f t="shared" si="32"/>
        <v/>
      </c>
      <c r="M204" s="26" t="str">
        <f t="shared" si="36"/>
        <v/>
      </c>
      <c r="N204" s="26" t="str">
        <f t="shared" si="37"/>
        <v/>
      </c>
      <c r="O204" s="26" t="str">
        <f t="shared" si="38"/>
        <v/>
      </c>
      <c r="P204" s="26" t="str">
        <f t="shared" si="39"/>
        <v/>
      </c>
      <c r="Q204" s="26" t="str">
        <f t="shared" si="40"/>
        <v/>
      </c>
      <c r="R204" s="50" t="str">
        <f>IF(OR(ISBLANK(Livraison!$B$15),N204&lt;&gt;TRUE),"",IF(AND((Livraison!$B$15-YEAR(G204))&gt;=20,(Livraison!$B$15-YEAR(G204))&lt;=67),TRUE,FALSE))</f>
        <v/>
      </c>
      <c r="S204" s="50" t="str">
        <f>IF(OR(Q204&lt;&gt;TRUE,R204&lt;&gt;TRUE),"",IF((Livraison!$B$15-YEAR(G204)-19)&gt;=I204,TRUE,FALSE))</f>
        <v/>
      </c>
      <c r="T204" s="26" t="str">
        <f>IF(ISBLANK(E204),"",IF(COUNTIF(Activités!$N$12:$N$611,E204)&gt;0,TRUE,FALSE))</f>
        <v/>
      </c>
      <c r="U204" s="58" t="str">
        <f t="shared" si="41"/>
        <v/>
      </c>
    </row>
    <row r="205" spans="1:21">
      <c r="A205" s="42" t="str">
        <f t="shared" si="33"/>
        <v/>
      </c>
      <c r="B205" s="55"/>
      <c r="C205" s="55"/>
      <c r="D205" s="56"/>
      <c r="E205" s="53"/>
      <c r="F205" s="56"/>
      <c r="G205" s="54"/>
      <c r="H205" s="56"/>
      <c r="I205" s="57"/>
      <c r="J205" s="51" t="str">
        <f t="shared" si="34"/>
        <v>-</v>
      </c>
      <c r="K205" s="26" t="str">
        <f t="shared" si="35"/>
        <v/>
      </c>
      <c r="L205" s="26" t="str">
        <f t="shared" ref="L205:L268" si="42">IF(OR(ISBLANK(E205)),"",NOT(COUNTIF($E$12:$E$411,$E205)&gt;1))</f>
        <v/>
      </c>
      <c r="M205" s="26" t="str">
        <f t="shared" si="36"/>
        <v/>
      </c>
      <c r="N205" s="26" t="str">
        <f t="shared" si="37"/>
        <v/>
      </c>
      <c r="O205" s="26" t="str">
        <f t="shared" si="38"/>
        <v/>
      </c>
      <c r="P205" s="26" t="str">
        <f t="shared" si="39"/>
        <v/>
      </c>
      <c r="Q205" s="26" t="str">
        <f t="shared" si="40"/>
        <v/>
      </c>
      <c r="R205" s="50" t="str">
        <f>IF(OR(ISBLANK(Livraison!$B$15),N205&lt;&gt;TRUE),"",IF(AND((Livraison!$B$15-YEAR(G205))&gt;=20,(Livraison!$B$15-YEAR(G205))&lt;=67),TRUE,FALSE))</f>
        <v/>
      </c>
      <c r="S205" s="50" t="str">
        <f>IF(OR(Q205&lt;&gt;TRUE,R205&lt;&gt;TRUE),"",IF((Livraison!$B$15-YEAR(G205)-19)&gt;=I205,TRUE,FALSE))</f>
        <v/>
      </c>
      <c r="T205" s="26" t="str">
        <f>IF(ISBLANK(E205),"",IF(COUNTIF(Activités!$N$12:$N$611,E205)&gt;0,TRUE,FALSE))</f>
        <v/>
      </c>
      <c r="U205" s="58" t="str">
        <f t="shared" si="41"/>
        <v/>
      </c>
    </row>
    <row r="206" spans="1:21">
      <c r="A206" s="42" t="str">
        <f t="shared" si="33"/>
        <v/>
      </c>
      <c r="B206" s="55"/>
      <c r="C206" s="55"/>
      <c r="D206" s="56"/>
      <c r="E206" s="53"/>
      <c r="F206" s="56"/>
      <c r="G206" s="54"/>
      <c r="H206" s="56"/>
      <c r="I206" s="57"/>
      <c r="J206" s="51" t="str">
        <f t="shared" si="34"/>
        <v>-</v>
      </c>
      <c r="K206" s="26" t="str">
        <f t="shared" si="35"/>
        <v/>
      </c>
      <c r="L206" s="26" t="str">
        <f t="shared" si="42"/>
        <v/>
      </c>
      <c r="M206" s="26" t="str">
        <f t="shared" si="36"/>
        <v/>
      </c>
      <c r="N206" s="26" t="str">
        <f t="shared" si="37"/>
        <v/>
      </c>
      <c r="O206" s="26" t="str">
        <f t="shared" si="38"/>
        <v/>
      </c>
      <c r="P206" s="26" t="str">
        <f t="shared" si="39"/>
        <v/>
      </c>
      <c r="Q206" s="26" t="str">
        <f t="shared" si="40"/>
        <v/>
      </c>
      <c r="R206" s="50" t="str">
        <f>IF(OR(ISBLANK(Livraison!$B$15),N206&lt;&gt;TRUE),"",IF(AND((Livraison!$B$15-YEAR(G206))&gt;=20,(Livraison!$B$15-YEAR(G206))&lt;=67),TRUE,FALSE))</f>
        <v/>
      </c>
      <c r="S206" s="50" t="str">
        <f>IF(OR(Q206&lt;&gt;TRUE,R206&lt;&gt;TRUE),"",IF((Livraison!$B$15-YEAR(G206)-19)&gt;=I206,TRUE,FALSE))</f>
        <v/>
      </c>
      <c r="T206" s="26" t="str">
        <f>IF(ISBLANK(E206),"",IF(COUNTIF(Activités!$N$12:$N$611,E206)&gt;0,TRUE,FALSE))</f>
        <v/>
      </c>
      <c r="U206" s="58" t="str">
        <f t="shared" si="41"/>
        <v/>
      </c>
    </row>
    <row r="207" spans="1:21">
      <c r="A207" s="42" t="str">
        <f t="shared" si="33"/>
        <v/>
      </c>
      <c r="B207" s="55"/>
      <c r="C207" s="55"/>
      <c r="D207" s="56"/>
      <c r="E207" s="53"/>
      <c r="F207" s="56"/>
      <c r="G207" s="54"/>
      <c r="H207" s="56"/>
      <c r="I207" s="57"/>
      <c r="J207" s="51" t="str">
        <f t="shared" si="34"/>
        <v>-</v>
      </c>
      <c r="K207" s="26" t="str">
        <f t="shared" si="35"/>
        <v/>
      </c>
      <c r="L207" s="26" t="str">
        <f t="shared" si="42"/>
        <v/>
      </c>
      <c r="M207" s="26" t="str">
        <f t="shared" si="36"/>
        <v/>
      </c>
      <c r="N207" s="26" t="str">
        <f t="shared" si="37"/>
        <v/>
      </c>
      <c r="O207" s="26" t="str">
        <f t="shared" si="38"/>
        <v/>
      </c>
      <c r="P207" s="26" t="str">
        <f t="shared" si="39"/>
        <v/>
      </c>
      <c r="Q207" s="26" t="str">
        <f t="shared" si="40"/>
        <v/>
      </c>
      <c r="R207" s="50" t="str">
        <f>IF(OR(ISBLANK(Livraison!$B$15),N207&lt;&gt;TRUE),"",IF(AND((Livraison!$B$15-YEAR(G207))&gt;=20,(Livraison!$B$15-YEAR(G207))&lt;=67),TRUE,FALSE))</f>
        <v/>
      </c>
      <c r="S207" s="50" t="str">
        <f>IF(OR(Q207&lt;&gt;TRUE,R207&lt;&gt;TRUE),"",IF((Livraison!$B$15-YEAR(G207)-19)&gt;=I207,TRUE,FALSE))</f>
        <v/>
      </c>
      <c r="T207" s="26" t="str">
        <f>IF(ISBLANK(E207),"",IF(COUNTIF(Activités!$N$12:$N$611,E207)&gt;0,TRUE,FALSE))</f>
        <v/>
      </c>
      <c r="U207" s="58" t="str">
        <f t="shared" si="41"/>
        <v/>
      </c>
    </row>
    <row r="208" spans="1:21">
      <c r="A208" s="42" t="str">
        <f t="shared" si="33"/>
        <v/>
      </c>
      <c r="B208" s="55"/>
      <c r="C208" s="55"/>
      <c r="D208" s="56"/>
      <c r="E208" s="53"/>
      <c r="F208" s="56"/>
      <c r="G208" s="54"/>
      <c r="H208" s="56"/>
      <c r="I208" s="57"/>
      <c r="J208" s="51" t="str">
        <f t="shared" si="34"/>
        <v>-</v>
      </c>
      <c r="K208" s="26" t="str">
        <f t="shared" si="35"/>
        <v/>
      </c>
      <c r="L208" s="26" t="str">
        <f t="shared" si="42"/>
        <v/>
      </c>
      <c r="M208" s="26" t="str">
        <f t="shared" si="36"/>
        <v/>
      </c>
      <c r="N208" s="26" t="str">
        <f t="shared" si="37"/>
        <v/>
      </c>
      <c r="O208" s="26" t="str">
        <f t="shared" si="38"/>
        <v/>
      </c>
      <c r="P208" s="26" t="str">
        <f t="shared" si="39"/>
        <v/>
      </c>
      <c r="Q208" s="26" t="str">
        <f t="shared" si="40"/>
        <v/>
      </c>
      <c r="R208" s="50" t="str">
        <f>IF(OR(ISBLANK(Livraison!$B$15),N208&lt;&gt;TRUE),"",IF(AND((Livraison!$B$15-YEAR(G208))&gt;=20,(Livraison!$B$15-YEAR(G208))&lt;=67),TRUE,FALSE))</f>
        <v/>
      </c>
      <c r="S208" s="50" t="str">
        <f>IF(OR(Q208&lt;&gt;TRUE,R208&lt;&gt;TRUE),"",IF((Livraison!$B$15-YEAR(G208)-19)&gt;=I208,TRUE,FALSE))</f>
        <v/>
      </c>
      <c r="T208" s="26" t="str">
        <f>IF(ISBLANK(E208),"",IF(COUNTIF(Activités!$N$12:$N$611,E208)&gt;0,TRUE,FALSE))</f>
        <v/>
      </c>
      <c r="U208" s="58" t="str">
        <f t="shared" si="41"/>
        <v/>
      </c>
    </row>
    <row r="209" spans="1:21">
      <c r="A209" s="42" t="str">
        <f t="shared" si="33"/>
        <v/>
      </c>
      <c r="B209" s="55"/>
      <c r="C209" s="55"/>
      <c r="D209" s="56"/>
      <c r="E209" s="53"/>
      <c r="F209" s="56"/>
      <c r="G209" s="54"/>
      <c r="H209" s="56"/>
      <c r="I209" s="57"/>
      <c r="J209" s="51" t="str">
        <f t="shared" si="34"/>
        <v>-</v>
      </c>
      <c r="K209" s="26" t="str">
        <f t="shared" si="35"/>
        <v/>
      </c>
      <c r="L209" s="26" t="str">
        <f t="shared" si="42"/>
        <v/>
      </c>
      <c r="M209" s="26" t="str">
        <f t="shared" si="36"/>
        <v/>
      </c>
      <c r="N209" s="26" t="str">
        <f t="shared" si="37"/>
        <v/>
      </c>
      <c r="O209" s="26" t="str">
        <f t="shared" si="38"/>
        <v/>
      </c>
      <c r="P209" s="26" t="str">
        <f t="shared" si="39"/>
        <v/>
      </c>
      <c r="Q209" s="26" t="str">
        <f t="shared" si="40"/>
        <v/>
      </c>
      <c r="R209" s="50" t="str">
        <f>IF(OR(ISBLANK(Livraison!$B$15),N209&lt;&gt;TRUE),"",IF(AND((Livraison!$B$15-YEAR(G209))&gt;=20,(Livraison!$B$15-YEAR(G209))&lt;=67),TRUE,FALSE))</f>
        <v/>
      </c>
      <c r="S209" s="50" t="str">
        <f>IF(OR(Q209&lt;&gt;TRUE,R209&lt;&gt;TRUE),"",IF((Livraison!$B$15-YEAR(G209)-19)&gt;=I209,TRUE,FALSE))</f>
        <v/>
      </c>
      <c r="T209" s="26" t="str">
        <f>IF(ISBLANK(E209),"",IF(COUNTIF(Activités!$N$12:$N$611,E209)&gt;0,TRUE,FALSE))</f>
        <v/>
      </c>
      <c r="U209" s="58" t="str">
        <f t="shared" si="41"/>
        <v/>
      </c>
    </row>
    <row r="210" spans="1:21">
      <c r="A210" s="42" t="str">
        <f t="shared" si="33"/>
        <v/>
      </c>
      <c r="B210" s="55"/>
      <c r="C210" s="55"/>
      <c r="D210" s="56"/>
      <c r="E210" s="53"/>
      <c r="F210" s="56"/>
      <c r="G210" s="54"/>
      <c r="H210" s="56"/>
      <c r="I210" s="57"/>
      <c r="J210" s="51" t="str">
        <f t="shared" si="34"/>
        <v>-</v>
      </c>
      <c r="K210" s="26" t="str">
        <f t="shared" si="35"/>
        <v/>
      </c>
      <c r="L210" s="26" t="str">
        <f t="shared" si="42"/>
        <v/>
      </c>
      <c r="M210" s="26" t="str">
        <f t="shared" si="36"/>
        <v/>
      </c>
      <c r="N210" s="26" t="str">
        <f t="shared" si="37"/>
        <v/>
      </c>
      <c r="O210" s="26" t="str">
        <f t="shared" si="38"/>
        <v/>
      </c>
      <c r="P210" s="26" t="str">
        <f t="shared" si="39"/>
        <v/>
      </c>
      <c r="Q210" s="26" t="str">
        <f t="shared" si="40"/>
        <v/>
      </c>
      <c r="R210" s="50" t="str">
        <f>IF(OR(ISBLANK(Livraison!$B$15),N210&lt;&gt;TRUE),"",IF(AND((Livraison!$B$15-YEAR(G210))&gt;=20,(Livraison!$B$15-YEAR(G210))&lt;=67),TRUE,FALSE))</f>
        <v/>
      </c>
      <c r="S210" s="50" t="str">
        <f>IF(OR(Q210&lt;&gt;TRUE,R210&lt;&gt;TRUE),"",IF((Livraison!$B$15-YEAR(G210)-19)&gt;=I210,TRUE,FALSE))</f>
        <v/>
      </c>
      <c r="T210" s="26" t="str">
        <f>IF(ISBLANK(E210),"",IF(COUNTIF(Activités!$N$12:$N$611,E210)&gt;0,TRUE,FALSE))</f>
        <v/>
      </c>
      <c r="U210" s="58" t="str">
        <f t="shared" si="41"/>
        <v/>
      </c>
    </row>
    <row r="211" spans="1:21">
      <c r="A211" s="42" t="str">
        <f t="shared" si="33"/>
        <v/>
      </c>
      <c r="B211" s="55"/>
      <c r="C211" s="55"/>
      <c r="D211" s="56"/>
      <c r="E211" s="53"/>
      <c r="F211" s="56"/>
      <c r="G211" s="54"/>
      <c r="H211" s="56"/>
      <c r="I211" s="57"/>
      <c r="J211" s="51" t="str">
        <f t="shared" si="34"/>
        <v>-</v>
      </c>
      <c r="K211" s="26" t="str">
        <f t="shared" si="35"/>
        <v/>
      </c>
      <c r="L211" s="26" t="str">
        <f t="shared" si="42"/>
        <v/>
      </c>
      <c r="M211" s="26" t="str">
        <f t="shared" si="36"/>
        <v/>
      </c>
      <c r="N211" s="26" t="str">
        <f t="shared" si="37"/>
        <v/>
      </c>
      <c r="O211" s="26" t="str">
        <f t="shared" si="38"/>
        <v/>
      </c>
      <c r="P211" s="26" t="str">
        <f t="shared" si="39"/>
        <v/>
      </c>
      <c r="Q211" s="26" t="str">
        <f t="shared" si="40"/>
        <v/>
      </c>
      <c r="R211" s="50" t="str">
        <f>IF(OR(ISBLANK(Livraison!$B$15),N211&lt;&gt;TRUE),"",IF(AND((Livraison!$B$15-YEAR(G211))&gt;=20,(Livraison!$B$15-YEAR(G211))&lt;=67),TRUE,FALSE))</f>
        <v/>
      </c>
      <c r="S211" s="50" t="str">
        <f>IF(OR(Q211&lt;&gt;TRUE,R211&lt;&gt;TRUE),"",IF((Livraison!$B$15-YEAR(G211)-19)&gt;=I211,TRUE,FALSE))</f>
        <v/>
      </c>
      <c r="T211" s="26" t="str">
        <f>IF(ISBLANK(E211),"",IF(COUNTIF(Activités!$N$12:$N$611,E211)&gt;0,TRUE,FALSE))</f>
        <v/>
      </c>
      <c r="U211" s="58" t="str">
        <f t="shared" si="41"/>
        <v/>
      </c>
    </row>
    <row r="212" spans="1:21">
      <c r="A212" s="42" t="str">
        <f t="shared" si="33"/>
        <v/>
      </c>
      <c r="B212" s="55"/>
      <c r="C212" s="55"/>
      <c r="D212" s="56"/>
      <c r="E212" s="53"/>
      <c r="F212" s="56"/>
      <c r="G212" s="54"/>
      <c r="H212" s="56"/>
      <c r="I212" s="57"/>
      <c r="J212" s="51" t="str">
        <f t="shared" si="34"/>
        <v>-</v>
      </c>
      <c r="K212" s="26" t="str">
        <f t="shared" si="35"/>
        <v/>
      </c>
      <c r="L212" s="26" t="str">
        <f t="shared" si="42"/>
        <v/>
      </c>
      <c r="M212" s="26" t="str">
        <f t="shared" si="36"/>
        <v/>
      </c>
      <c r="N212" s="26" t="str">
        <f t="shared" si="37"/>
        <v/>
      </c>
      <c r="O212" s="26" t="str">
        <f t="shared" si="38"/>
        <v/>
      </c>
      <c r="P212" s="26" t="str">
        <f t="shared" si="39"/>
        <v/>
      </c>
      <c r="Q212" s="26" t="str">
        <f t="shared" si="40"/>
        <v/>
      </c>
      <c r="R212" s="50" t="str">
        <f>IF(OR(ISBLANK(Livraison!$B$15),N212&lt;&gt;TRUE),"",IF(AND((Livraison!$B$15-YEAR(G212))&gt;=20,(Livraison!$B$15-YEAR(G212))&lt;=67),TRUE,FALSE))</f>
        <v/>
      </c>
      <c r="S212" s="50" t="str">
        <f>IF(OR(Q212&lt;&gt;TRUE,R212&lt;&gt;TRUE),"",IF((Livraison!$B$15-YEAR(G212)-19)&gt;=I212,TRUE,FALSE))</f>
        <v/>
      </c>
      <c r="T212" s="26" t="str">
        <f>IF(ISBLANK(E212),"",IF(COUNTIF(Activités!$N$12:$N$611,E212)&gt;0,TRUE,FALSE))</f>
        <v/>
      </c>
      <c r="U212" s="58" t="str">
        <f t="shared" si="41"/>
        <v/>
      </c>
    </row>
    <row r="213" spans="1:21">
      <c r="A213" s="42" t="str">
        <f t="shared" si="33"/>
        <v/>
      </c>
      <c r="B213" s="55"/>
      <c r="C213" s="55"/>
      <c r="D213" s="56"/>
      <c r="E213" s="53"/>
      <c r="F213" s="56"/>
      <c r="G213" s="54"/>
      <c r="H213" s="56"/>
      <c r="I213" s="57"/>
      <c r="J213" s="51" t="str">
        <f t="shared" si="34"/>
        <v>-</v>
      </c>
      <c r="K213" s="26" t="str">
        <f t="shared" si="35"/>
        <v/>
      </c>
      <c r="L213" s="26" t="str">
        <f t="shared" si="42"/>
        <v/>
      </c>
      <c r="M213" s="26" t="str">
        <f t="shared" si="36"/>
        <v/>
      </c>
      <c r="N213" s="26" t="str">
        <f t="shared" si="37"/>
        <v/>
      </c>
      <c r="O213" s="26" t="str">
        <f t="shared" si="38"/>
        <v/>
      </c>
      <c r="P213" s="26" t="str">
        <f t="shared" si="39"/>
        <v/>
      </c>
      <c r="Q213" s="26" t="str">
        <f t="shared" si="40"/>
        <v/>
      </c>
      <c r="R213" s="50" t="str">
        <f>IF(OR(ISBLANK(Livraison!$B$15),N213&lt;&gt;TRUE),"",IF(AND((Livraison!$B$15-YEAR(G213))&gt;=20,(Livraison!$B$15-YEAR(G213))&lt;=67),TRUE,FALSE))</f>
        <v/>
      </c>
      <c r="S213" s="50" t="str">
        <f>IF(OR(Q213&lt;&gt;TRUE,R213&lt;&gt;TRUE),"",IF((Livraison!$B$15-YEAR(G213)-19)&gt;=I213,TRUE,FALSE))</f>
        <v/>
      </c>
      <c r="T213" s="26" t="str">
        <f>IF(ISBLANK(E213),"",IF(COUNTIF(Activités!$N$12:$N$611,E213)&gt;0,TRUE,FALSE))</f>
        <v/>
      </c>
      <c r="U213" s="58" t="str">
        <f t="shared" si="41"/>
        <v/>
      </c>
    </row>
    <row r="214" spans="1:21">
      <c r="A214" s="42" t="str">
        <f t="shared" si="33"/>
        <v/>
      </c>
      <c r="B214" s="55"/>
      <c r="C214" s="55"/>
      <c r="D214" s="56"/>
      <c r="E214" s="53"/>
      <c r="F214" s="56"/>
      <c r="G214" s="54"/>
      <c r="H214" s="56"/>
      <c r="I214" s="57"/>
      <c r="J214" s="51" t="str">
        <f t="shared" si="34"/>
        <v>-</v>
      </c>
      <c r="K214" s="26" t="str">
        <f t="shared" si="35"/>
        <v/>
      </c>
      <c r="L214" s="26" t="str">
        <f t="shared" si="42"/>
        <v/>
      </c>
      <c r="M214" s="26" t="str">
        <f t="shared" si="36"/>
        <v/>
      </c>
      <c r="N214" s="26" t="str">
        <f t="shared" si="37"/>
        <v/>
      </c>
      <c r="O214" s="26" t="str">
        <f t="shared" si="38"/>
        <v/>
      </c>
      <c r="P214" s="26" t="str">
        <f t="shared" si="39"/>
        <v/>
      </c>
      <c r="Q214" s="26" t="str">
        <f t="shared" si="40"/>
        <v/>
      </c>
      <c r="R214" s="50" t="str">
        <f>IF(OR(ISBLANK(Livraison!$B$15),N214&lt;&gt;TRUE),"",IF(AND((Livraison!$B$15-YEAR(G214))&gt;=20,(Livraison!$B$15-YEAR(G214))&lt;=67),TRUE,FALSE))</f>
        <v/>
      </c>
      <c r="S214" s="50" t="str">
        <f>IF(OR(Q214&lt;&gt;TRUE,R214&lt;&gt;TRUE),"",IF((Livraison!$B$15-YEAR(G214)-19)&gt;=I214,TRUE,FALSE))</f>
        <v/>
      </c>
      <c r="T214" s="26" t="str">
        <f>IF(ISBLANK(E214),"",IF(COUNTIF(Activités!$N$12:$N$611,E214)&gt;0,TRUE,FALSE))</f>
        <v/>
      </c>
      <c r="U214" s="58" t="str">
        <f t="shared" si="41"/>
        <v/>
      </c>
    </row>
    <row r="215" spans="1:21">
      <c r="A215" s="42" t="str">
        <f t="shared" si="33"/>
        <v/>
      </c>
      <c r="B215" s="55"/>
      <c r="C215" s="55"/>
      <c r="D215" s="56"/>
      <c r="E215" s="53"/>
      <c r="F215" s="56"/>
      <c r="G215" s="54"/>
      <c r="H215" s="56"/>
      <c r="I215" s="57"/>
      <c r="J215" s="51" t="str">
        <f t="shared" si="34"/>
        <v>-</v>
      </c>
      <c r="K215" s="26" t="str">
        <f t="shared" si="35"/>
        <v/>
      </c>
      <c r="L215" s="26" t="str">
        <f t="shared" si="42"/>
        <v/>
      </c>
      <c r="M215" s="26" t="str">
        <f t="shared" si="36"/>
        <v/>
      </c>
      <c r="N215" s="26" t="str">
        <f t="shared" si="37"/>
        <v/>
      </c>
      <c r="O215" s="26" t="str">
        <f t="shared" si="38"/>
        <v/>
      </c>
      <c r="P215" s="26" t="str">
        <f t="shared" si="39"/>
        <v/>
      </c>
      <c r="Q215" s="26" t="str">
        <f t="shared" si="40"/>
        <v/>
      </c>
      <c r="R215" s="50" t="str">
        <f>IF(OR(ISBLANK(Livraison!$B$15),N215&lt;&gt;TRUE),"",IF(AND((Livraison!$B$15-YEAR(G215))&gt;=20,(Livraison!$B$15-YEAR(G215))&lt;=67),TRUE,FALSE))</f>
        <v/>
      </c>
      <c r="S215" s="50" t="str">
        <f>IF(OR(Q215&lt;&gt;TRUE,R215&lt;&gt;TRUE),"",IF((Livraison!$B$15-YEAR(G215)-19)&gt;=I215,TRUE,FALSE))</f>
        <v/>
      </c>
      <c r="T215" s="26" t="str">
        <f>IF(ISBLANK(E215),"",IF(COUNTIF(Activités!$N$12:$N$611,E215)&gt;0,TRUE,FALSE))</f>
        <v/>
      </c>
      <c r="U215" s="58" t="str">
        <f t="shared" si="41"/>
        <v/>
      </c>
    </row>
    <row r="216" spans="1:21">
      <c r="A216" s="42" t="str">
        <f t="shared" si="33"/>
        <v/>
      </c>
      <c r="B216" s="55"/>
      <c r="C216" s="55"/>
      <c r="D216" s="56"/>
      <c r="E216" s="53"/>
      <c r="F216" s="56"/>
      <c r="G216" s="54"/>
      <c r="H216" s="56"/>
      <c r="I216" s="57"/>
      <c r="J216" s="51" t="str">
        <f t="shared" si="34"/>
        <v>-</v>
      </c>
      <c r="K216" s="26" t="str">
        <f t="shared" si="35"/>
        <v/>
      </c>
      <c r="L216" s="26" t="str">
        <f t="shared" si="42"/>
        <v/>
      </c>
      <c r="M216" s="26" t="str">
        <f t="shared" si="36"/>
        <v/>
      </c>
      <c r="N216" s="26" t="str">
        <f t="shared" si="37"/>
        <v/>
      </c>
      <c r="O216" s="26" t="str">
        <f t="shared" si="38"/>
        <v/>
      </c>
      <c r="P216" s="26" t="str">
        <f t="shared" si="39"/>
        <v/>
      </c>
      <c r="Q216" s="26" t="str">
        <f t="shared" si="40"/>
        <v/>
      </c>
      <c r="R216" s="50" t="str">
        <f>IF(OR(ISBLANK(Livraison!$B$15),N216&lt;&gt;TRUE),"",IF(AND((Livraison!$B$15-YEAR(G216))&gt;=20,(Livraison!$B$15-YEAR(G216))&lt;=67),TRUE,FALSE))</f>
        <v/>
      </c>
      <c r="S216" s="50" t="str">
        <f>IF(OR(Q216&lt;&gt;TRUE,R216&lt;&gt;TRUE),"",IF((Livraison!$B$15-YEAR(G216)-19)&gt;=I216,TRUE,FALSE))</f>
        <v/>
      </c>
      <c r="T216" s="26" t="str">
        <f>IF(ISBLANK(E216),"",IF(COUNTIF(Activités!$N$12:$N$611,E216)&gt;0,TRUE,FALSE))</f>
        <v/>
      </c>
      <c r="U216" s="58" t="str">
        <f t="shared" si="41"/>
        <v/>
      </c>
    </row>
    <row r="217" spans="1:21">
      <c r="A217" s="42" t="str">
        <f t="shared" si="33"/>
        <v/>
      </c>
      <c r="B217" s="55"/>
      <c r="C217" s="55"/>
      <c r="D217" s="56"/>
      <c r="E217" s="53"/>
      <c r="F217" s="56"/>
      <c r="G217" s="54"/>
      <c r="H217" s="56"/>
      <c r="I217" s="57"/>
      <c r="J217" s="51" t="str">
        <f t="shared" si="34"/>
        <v>-</v>
      </c>
      <c r="K217" s="26" t="str">
        <f t="shared" si="35"/>
        <v/>
      </c>
      <c r="L217" s="26" t="str">
        <f t="shared" si="42"/>
        <v/>
      </c>
      <c r="M217" s="26" t="str">
        <f t="shared" si="36"/>
        <v/>
      </c>
      <c r="N217" s="26" t="str">
        <f t="shared" si="37"/>
        <v/>
      </c>
      <c r="O217" s="26" t="str">
        <f t="shared" si="38"/>
        <v/>
      </c>
      <c r="P217" s="26" t="str">
        <f t="shared" si="39"/>
        <v/>
      </c>
      <c r="Q217" s="26" t="str">
        <f t="shared" si="40"/>
        <v/>
      </c>
      <c r="R217" s="50" t="str">
        <f>IF(OR(ISBLANK(Livraison!$B$15),N217&lt;&gt;TRUE),"",IF(AND((Livraison!$B$15-YEAR(G217))&gt;=20,(Livraison!$B$15-YEAR(G217))&lt;=67),TRUE,FALSE))</f>
        <v/>
      </c>
      <c r="S217" s="50" t="str">
        <f>IF(OR(Q217&lt;&gt;TRUE,R217&lt;&gt;TRUE),"",IF((Livraison!$B$15-YEAR(G217)-19)&gt;=I217,TRUE,FALSE))</f>
        <v/>
      </c>
      <c r="T217" s="26" t="str">
        <f>IF(ISBLANK(E217),"",IF(COUNTIF(Activités!$N$12:$N$611,E217)&gt;0,TRUE,FALSE))</f>
        <v/>
      </c>
      <c r="U217" s="58" t="str">
        <f t="shared" si="41"/>
        <v/>
      </c>
    </row>
    <row r="218" spans="1:21">
      <c r="A218" s="42" t="str">
        <f t="shared" si="33"/>
        <v/>
      </c>
      <c r="B218" s="55"/>
      <c r="C218" s="55"/>
      <c r="D218" s="56"/>
      <c r="E218" s="53"/>
      <c r="F218" s="56"/>
      <c r="G218" s="54"/>
      <c r="H218" s="56"/>
      <c r="I218" s="57"/>
      <c r="J218" s="51" t="str">
        <f t="shared" si="34"/>
        <v>-</v>
      </c>
      <c r="K218" s="26" t="str">
        <f t="shared" si="35"/>
        <v/>
      </c>
      <c r="L218" s="26" t="str">
        <f t="shared" si="42"/>
        <v/>
      </c>
      <c r="M218" s="26" t="str">
        <f t="shared" si="36"/>
        <v/>
      </c>
      <c r="N218" s="26" t="str">
        <f t="shared" si="37"/>
        <v/>
      </c>
      <c r="O218" s="26" t="str">
        <f t="shared" si="38"/>
        <v/>
      </c>
      <c r="P218" s="26" t="str">
        <f t="shared" si="39"/>
        <v/>
      </c>
      <c r="Q218" s="26" t="str">
        <f t="shared" si="40"/>
        <v/>
      </c>
      <c r="R218" s="50" t="str">
        <f>IF(OR(ISBLANK(Livraison!$B$15),N218&lt;&gt;TRUE),"",IF(AND((Livraison!$B$15-YEAR(G218))&gt;=20,(Livraison!$B$15-YEAR(G218))&lt;=67),TRUE,FALSE))</f>
        <v/>
      </c>
      <c r="S218" s="50" t="str">
        <f>IF(OR(Q218&lt;&gt;TRUE,R218&lt;&gt;TRUE),"",IF((Livraison!$B$15-YEAR(G218)-19)&gt;=I218,TRUE,FALSE))</f>
        <v/>
      </c>
      <c r="T218" s="26" t="str">
        <f>IF(ISBLANK(E218),"",IF(COUNTIF(Activités!$N$12:$N$611,E218)&gt;0,TRUE,FALSE))</f>
        <v/>
      </c>
      <c r="U218" s="58" t="str">
        <f t="shared" si="41"/>
        <v/>
      </c>
    </row>
    <row r="219" spans="1:21">
      <c r="A219" s="42" t="str">
        <f t="shared" si="33"/>
        <v/>
      </c>
      <c r="B219" s="55"/>
      <c r="C219" s="55"/>
      <c r="D219" s="56"/>
      <c r="E219" s="53"/>
      <c r="F219" s="56"/>
      <c r="G219" s="54"/>
      <c r="H219" s="56"/>
      <c r="I219" s="57"/>
      <c r="J219" s="51" t="str">
        <f t="shared" si="34"/>
        <v>-</v>
      </c>
      <c r="K219" s="26" t="str">
        <f t="shared" si="35"/>
        <v/>
      </c>
      <c r="L219" s="26" t="str">
        <f t="shared" si="42"/>
        <v/>
      </c>
      <c r="M219" s="26" t="str">
        <f t="shared" si="36"/>
        <v/>
      </c>
      <c r="N219" s="26" t="str">
        <f t="shared" si="37"/>
        <v/>
      </c>
      <c r="O219" s="26" t="str">
        <f t="shared" si="38"/>
        <v/>
      </c>
      <c r="P219" s="26" t="str">
        <f t="shared" si="39"/>
        <v/>
      </c>
      <c r="Q219" s="26" t="str">
        <f t="shared" si="40"/>
        <v/>
      </c>
      <c r="R219" s="50" t="str">
        <f>IF(OR(ISBLANK(Livraison!$B$15),N219&lt;&gt;TRUE),"",IF(AND((Livraison!$B$15-YEAR(G219))&gt;=20,(Livraison!$B$15-YEAR(G219))&lt;=67),TRUE,FALSE))</f>
        <v/>
      </c>
      <c r="S219" s="50" t="str">
        <f>IF(OR(Q219&lt;&gt;TRUE,R219&lt;&gt;TRUE),"",IF((Livraison!$B$15-YEAR(G219)-19)&gt;=I219,TRUE,FALSE))</f>
        <v/>
      </c>
      <c r="T219" s="26" t="str">
        <f>IF(ISBLANK(E219),"",IF(COUNTIF(Activités!$N$12:$N$611,E219)&gt;0,TRUE,FALSE))</f>
        <v/>
      </c>
      <c r="U219" s="58" t="str">
        <f t="shared" si="41"/>
        <v/>
      </c>
    </row>
    <row r="220" spans="1:21">
      <c r="A220" s="42" t="str">
        <f t="shared" si="33"/>
        <v/>
      </c>
      <c r="B220" s="55"/>
      <c r="C220" s="55"/>
      <c r="D220" s="56"/>
      <c r="E220" s="53"/>
      <c r="F220" s="56"/>
      <c r="G220" s="54"/>
      <c r="H220" s="56"/>
      <c r="I220" s="57"/>
      <c r="J220" s="51" t="str">
        <f t="shared" si="34"/>
        <v>-</v>
      </c>
      <c r="K220" s="26" t="str">
        <f t="shared" si="35"/>
        <v/>
      </c>
      <c r="L220" s="26" t="str">
        <f t="shared" si="42"/>
        <v/>
      </c>
      <c r="M220" s="26" t="str">
        <f t="shared" si="36"/>
        <v/>
      </c>
      <c r="N220" s="26" t="str">
        <f t="shared" si="37"/>
        <v/>
      </c>
      <c r="O220" s="26" t="str">
        <f t="shared" si="38"/>
        <v/>
      </c>
      <c r="P220" s="26" t="str">
        <f t="shared" si="39"/>
        <v/>
      </c>
      <c r="Q220" s="26" t="str">
        <f t="shared" si="40"/>
        <v/>
      </c>
      <c r="R220" s="50" t="str">
        <f>IF(OR(ISBLANK(Livraison!$B$15),N220&lt;&gt;TRUE),"",IF(AND((Livraison!$B$15-YEAR(G220))&gt;=20,(Livraison!$B$15-YEAR(G220))&lt;=67),TRUE,FALSE))</f>
        <v/>
      </c>
      <c r="S220" s="50" t="str">
        <f>IF(OR(Q220&lt;&gt;TRUE,R220&lt;&gt;TRUE),"",IF((Livraison!$B$15-YEAR(G220)-19)&gt;=I220,TRUE,FALSE))</f>
        <v/>
      </c>
      <c r="T220" s="26" t="str">
        <f>IF(ISBLANK(E220),"",IF(COUNTIF(Activités!$N$12:$N$611,E220)&gt;0,TRUE,FALSE))</f>
        <v/>
      </c>
      <c r="U220" s="58" t="str">
        <f t="shared" si="41"/>
        <v/>
      </c>
    </row>
    <row r="221" spans="1:21">
      <c r="A221" s="42" t="str">
        <f t="shared" si="33"/>
        <v/>
      </c>
      <c r="B221" s="55"/>
      <c r="C221" s="55"/>
      <c r="D221" s="56"/>
      <c r="E221" s="53"/>
      <c r="F221" s="56"/>
      <c r="G221" s="54"/>
      <c r="H221" s="56"/>
      <c r="I221" s="57"/>
      <c r="J221" s="51" t="str">
        <f t="shared" si="34"/>
        <v>-</v>
      </c>
      <c r="K221" s="26" t="str">
        <f t="shared" si="35"/>
        <v/>
      </c>
      <c r="L221" s="26" t="str">
        <f t="shared" si="42"/>
        <v/>
      </c>
      <c r="M221" s="26" t="str">
        <f t="shared" si="36"/>
        <v/>
      </c>
      <c r="N221" s="26" t="str">
        <f t="shared" si="37"/>
        <v/>
      </c>
      <c r="O221" s="26" t="str">
        <f t="shared" si="38"/>
        <v/>
      </c>
      <c r="P221" s="26" t="str">
        <f t="shared" si="39"/>
        <v/>
      </c>
      <c r="Q221" s="26" t="str">
        <f t="shared" si="40"/>
        <v/>
      </c>
      <c r="R221" s="50" t="str">
        <f>IF(OR(ISBLANK(Livraison!$B$15),N221&lt;&gt;TRUE),"",IF(AND((Livraison!$B$15-YEAR(G221))&gt;=20,(Livraison!$B$15-YEAR(G221))&lt;=67),TRUE,FALSE))</f>
        <v/>
      </c>
      <c r="S221" s="50" t="str">
        <f>IF(OR(Q221&lt;&gt;TRUE,R221&lt;&gt;TRUE),"",IF((Livraison!$B$15-YEAR(G221)-19)&gt;=I221,TRUE,FALSE))</f>
        <v/>
      </c>
      <c r="T221" s="26" t="str">
        <f>IF(ISBLANK(E221),"",IF(COUNTIF(Activités!$N$12:$N$611,E221)&gt;0,TRUE,FALSE))</f>
        <v/>
      </c>
      <c r="U221" s="58" t="str">
        <f t="shared" si="41"/>
        <v/>
      </c>
    </row>
    <row r="222" spans="1:21">
      <c r="A222" s="42" t="str">
        <f t="shared" si="33"/>
        <v/>
      </c>
      <c r="B222" s="55"/>
      <c r="C222" s="55"/>
      <c r="D222" s="56"/>
      <c r="E222" s="53"/>
      <c r="F222" s="56"/>
      <c r="G222" s="54"/>
      <c r="H222" s="56"/>
      <c r="I222" s="57"/>
      <c r="J222" s="51" t="str">
        <f t="shared" si="34"/>
        <v>-</v>
      </c>
      <c r="K222" s="26" t="str">
        <f t="shared" si="35"/>
        <v/>
      </c>
      <c r="L222" s="26" t="str">
        <f t="shared" si="42"/>
        <v/>
      </c>
      <c r="M222" s="26" t="str">
        <f t="shared" si="36"/>
        <v/>
      </c>
      <c r="N222" s="26" t="str">
        <f t="shared" si="37"/>
        <v/>
      </c>
      <c r="O222" s="26" t="str">
        <f t="shared" si="38"/>
        <v/>
      </c>
      <c r="P222" s="26" t="str">
        <f t="shared" si="39"/>
        <v/>
      </c>
      <c r="Q222" s="26" t="str">
        <f t="shared" si="40"/>
        <v/>
      </c>
      <c r="R222" s="50" t="str">
        <f>IF(OR(ISBLANK(Livraison!$B$15),N222&lt;&gt;TRUE),"",IF(AND((Livraison!$B$15-YEAR(G222))&gt;=20,(Livraison!$B$15-YEAR(G222))&lt;=67),TRUE,FALSE))</f>
        <v/>
      </c>
      <c r="S222" s="50" t="str">
        <f>IF(OR(Q222&lt;&gt;TRUE,R222&lt;&gt;TRUE),"",IF((Livraison!$B$15-YEAR(G222)-19)&gt;=I222,TRUE,FALSE))</f>
        <v/>
      </c>
      <c r="T222" s="26" t="str">
        <f>IF(ISBLANK(E222),"",IF(COUNTIF(Activités!$N$12:$N$611,E222)&gt;0,TRUE,FALSE))</f>
        <v/>
      </c>
      <c r="U222" s="58" t="str">
        <f t="shared" si="41"/>
        <v/>
      </c>
    </row>
    <row r="223" spans="1:21">
      <c r="A223" s="42" t="str">
        <f t="shared" si="33"/>
        <v/>
      </c>
      <c r="B223" s="55"/>
      <c r="C223" s="55"/>
      <c r="D223" s="56"/>
      <c r="E223" s="53"/>
      <c r="F223" s="56"/>
      <c r="G223" s="54"/>
      <c r="H223" s="56"/>
      <c r="I223" s="57"/>
      <c r="J223" s="51" t="str">
        <f t="shared" si="34"/>
        <v>-</v>
      </c>
      <c r="K223" s="26" t="str">
        <f t="shared" si="35"/>
        <v/>
      </c>
      <c r="L223" s="26" t="str">
        <f t="shared" si="42"/>
        <v/>
      </c>
      <c r="M223" s="26" t="str">
        <f t="shared" si="36"/>
        <v/>
      </c>
      <c r="N223" s="26" t="str">
        <f t="shared" si="37"/>
        <v/>
      </c>
      <c r="O223" s="26" t="str">
        <f t="shared" si="38"/>
        <v/>
      </c>
      <c r="P223" s="26" t="str">
        <f t="shared" si="39"/>
        <v/>
      </c>
      <c r="Q223" s="26" t="str">
        <f t="shared" si="40"/>
        <v/>
      </c>
      <c r="R223" s="50" t="str">
        <f>IF(OR(ISBLANK(Livraison!$B$15),N223&lt;&gt;TRUE),"",IF(AND((Livraison!$B$15-YEAR(G223))&gt;=20,(Livraison!$B$15-YEAR(G223))&lt;=67),TRUE,FALSE))</f>
        <v/>
      </c>
      <c r="S223" s="50" t="str">
        <f>IF(OR(Q223&lt;&gt;TRUE,R223&lt;&gt;TRUE),"",IF((Livraison!$B$15-YEAR(G223)-19)&gt;=I223,TRUE,FALSE))</f>
        <v/>
      </c>
      <c r="T223" s="26" t="str">
        <f>IF(ISBLANK(E223),"",IF(COUNTIF(Activités!$N$12:$N$611,E223)&gt;0,TRUE,FALSE))</f>
        <v/>
      </c>
      <c r="U223" s="58" t="str">
        <f t="shared" si="41"/>
        <v/>
      </c>
    </row>
    <row r="224" spans="1:21">
      <c r="A224" s="42" t="str">
        <f t="shared" si="33"/>
        <v/>
      </c>
      <c r="B224" s="55"/>
      <c r="C224" s="55"/>
      <c r="D224" s="56"/>
      <c r="E224" s="53"/>
      <c r="F224" s="56"/>
      <c r="G224" s="54"/>
      <c r="H224" s="56"/>
      <c r="I224" s="57"/>
      <c r="J224" s="51" t="str">
        <f t="shared" si="34"/>
        <v>-</v>
      </c>
      <c r="K224" s="26" t="str">
        <f t="shared" si="35"/>
        <v/>
      </c>
      <c r="L224" s="26" t="str">
        <f t="shared" si="42"/>
        <v/>
      </c>
      <c r="M224" s="26" t="str">
        <f t="shared" si="36"/>
        <v/>
      </c>
      <c r="N224" s="26" t="str">
        <f t="shared" si="37"/>
        <v/>
      </c>
      <c r="O224" s="26" t="str">
        <f t="shared" si="38"/>
        <v/>
      </c>
      <c r="P224" s="26" t="str">
        <f t="shared" si="39"/>
        <v/>
      </c>
      <c r="Q224" s="26" t="str">
        <f t="shared" si="40"/>
        <v/>
      </c>
      <c r="R224" s="50" t="str">
        <f>IF(OR(ISBLANK(Livraison!$B$15),N224&lt;&gt;TRUE),"",IF(AND((Livraison!$B$15-YEAR(G224))&gt;=20,(Livraison!$B$15-YEAR(G224))&lt;=67),TRUE,FALSE))</f>
        <v/>
      </c>
      <c r="S224" s="50" t="str">
        <f>IF(OR(Q224&lt;&gt;TRUE,R224&lt;&gt;TRUE),"",IF((Livraison!$B$15-YEAR(G224)-19)&gt;=I224,TRUE,FALSE))</f>
        <v/>
      </c>
      <c r="T224" s="26" t="str">
        <f>IF(ISBLANK(E224),"",IF(COUNTIF(Activités!$N$12:$N$611,E224)&gt;0,TRUE,FALSE))</f>
        <v/>
      </c>
      <c r="U224" s="58" t="str">
        <f t="shared" si="41"/>
        <v/>
      </c>
    </row>
    <row r="225" spans="1:21">
      <c r="A225" s="42" t="str">
        <f t="shared" si="33"/>
        <v/>
      </c>
      <c r="B225" s="55"/>
      <c r="C225" s="55"/>
      <c r="D225" s="56"/>
      <c r="E225" s="53"/>
      <c r="F225" s="56"/>
      <c r="G225" s="54"/>
      <c r="H225" s="56"/>
      <c r="I225" s="57"/>
      <c r="J225" s="51" t="str">
        <f t="shared" si="34"/>
        <v>-</v>
      </c>
      <c r="K225" s="26" t="str">
        <f t="shared" si="35"/>
        <v/>
      </c>
      <c r="L225" s="26" t="str">
        <f t="shared" si="42"/>
        <v/>
      </c>
      <c r="M225" s="26" t="str">
        <f t="shared" si="36"/>
        <v/>
      </c>
      <c r="N225" s="26" t="str">
        <f t="shared" si="37"/>
        <v/>
      </c>
      <c r="O225" s="26" t="str">
        <f t="shared" si="38"/>
        <v/>
      </c>
      <c r="P225" s="26" t="str">
        <f t="shared" si="39"/>
        <v/>
      </c>
      <c r="Q225" s="26" t="str">
        <f t="shared" si="40"/>
        <v/>
      </c>
      <c r="R225" s="50" t="str">
        <f>IF(OR(ISBLANK(Livraison!$B$15),N225&lt;&gt;TRUE),"",IF(AND((Livraison!$B$15-YEAR(G225))&gt;=20,(Livraison!$B$15-YEAR(G225))&lt;=67),TRUE,FALSE))</f>
        <v/>
      </c>
      <c r="S225" s="50" t="str">
        <f>IF(OR(Q225&lt;&gt;TRUE,R225&lt;&gt;TRUE),"",IF((Livraison!$B$15-YEAR(G225)-19)&gt;=I225,TRUE,FALSE))</f>
        <v/>
      </c>
      <c r="T225" s="26" t="str">
        <f>IF(ISBLANK(E225),"",IF(COUNTIF(Activités!$N$12:$N$611,E225)&gt;0,TRUE,FALSE))</f>
        <v/>
      </c>
      <c r="U225" s="58" t="str">
        <f t="shared" si="41"/>
        <v/>
      </c>
    </row>
    <row r="226" spans="1:21">
      <c r="A226" s="42" t="str">
        <f t="shared" si="33"/>
        <v/>
      </c>
      <c r="B226" s="55"/>
      <c r="C226" s="55"/>
      <c r="D226" s="56"/>
      <c r="E226" s="53"/>
      <c r="F226" s="56"/>
      <c r="G226" s="54"/>
      <c r="H226" s="56"/>
      <c r="I226" s="57"/>
      <c r="J226" s="51" t="str">
        <f t="shared" si="34"/>
        <v>-</v>
      </c>
      <c r="K226" s="26" t="str">
        <f t="shared" si="35"/>
        <v/>
      </c>
      <c r="L226" s="26" t="str">
        <f t="shared" si="42"/>
        <v/>
      </c>
      <c r="M226" s="26" t="str">
        <f t="shared" si="36"/>
        <v/>
      </c>
      <c r="N226" s="26" t="str">
        <f t="shared" si="37"/>
        <v/>
      </c>
      <c r="O226" s="26" t="str">
        <f t="shared" si="38"/>
        <v/>
      </c>
      <c r="P226" s="26" t="str">
        <f t="shared" si="39"/>
        <v/>
      </c>
      <c r="Q226" s="26" t="str">
        <f t="shared" si="40"/>
        <v/>
      </c>
      <c r="R226" s="50" t="str">
        <f>IF(OR(ISBLANK(Livraison!$B$15),N226&lt;&gt;TRUE),"",IF(AND((Livraison!$B$15-YEAR(G226))&gt;=20,(Livraison!$B$15-YEAR(G226))&lt;=67),TRUE,FALSE))</f>
        <v/>
      </c>
      <c r="S226" s="50" t="str">
        <f>IF(OR(Q226&lt;&gt;TRUE,R226&lt;&gt;TRUE),"",IF((Livraison!$B$15-YEAR(G226)-19)&gt;=I226,TRUE,FALSE))</f>
        <v/>
      </c>
      <c r="T226" s="26" t="str">
        <f>IF(ISBLANK(E226),"",IF(COUNTIF(Activités!$N$12:$N$611,E226)&gt;0,TRUE,FALSE))</f>
        <v/>
      </c>
      <c r="U226" s="58" t="str">
        <f t="shared" si="41"/>
        <v/>
      </c>
    </row>
    <row r="227" spans="1:21">
      <c r="A227" s="42" t="str">
        <f t="shared" si="33"/>
        <v/>
      </c>
      <c r="B227" s="55"/>
      <c r="C227" s="55"/>
      <c r="D227" s="56"/>
      <c r="E227" s="53"/>
      <c r="F227" s="56"/>
      <c r="G227" s="54"/>
      <c r="H227" s="56"/>
      <c r="I227" s="57"/>
      <c r="J227" s="51" t="str">
        <f t="shared" si="34"/>
        <v>-</v>
      </c>
      <c r="K227" s="26" t="str">
        <f t="shared" si="35"/>
        <v/>
      </c>
      <c r="L227" s="26" t="str">
        <f t="shared" si="42"/>
        <v/>
      </c>
      <c r="M227" s="26" t="str">
        <f t="shared" si="36"/>
        <v/>
      </c>
      <c r="N227" s="26" t="str">
        <f t="shared" si="37"/>
        <v/>
      </c>
      <c r="O227" s="26" t="str">
        <f t="shared" si="38"/>
        <v/>
      </c>
      <c r="P227" s="26" t="str">
        <f t="shared" si="39"/>
        <v/>
      </c>
      <c r="Q227" s="26" t="str">
        <f t="shared" si="40"/>
        <v/>
      </c>
      <c r="R227" s="50" t="str">
        <f>IF(OR(ISBLANK(Livraison!$B$15),N227&lt;&gt;TRUE),"",IF(AND((Livraison!$B$15-YEAR(G227))&gt;=20,(Livraison!$B$15-YEAR(G227))&lt;=67),TRUE,FALSE))</f>
        <v/>
      </c>
      <c r="S227" s="50" t="str">
        <f>IF(OR(Q227&lt;&gt;TRUE,R227&lt;&gt;TRUE),"",IF((Livraison!$B$15-YEAR(G227)-19)&gt;=I227,TRUE,FALSE))</f>
        <v/>
      </c>
      <c r="T227" s="26" t="str">
        <f>IF(ISBLANK(E227),"",IF(COUNTIF(Activités!$N$12:$N$611,E227)&gt;0,TRUE,FALSE))</f>
        <v/>
      </c>
      <c r="U227" s="58" t="str">
        <f t="shared" si="41"/>
        <v/>
      </c>
    </row>
    <row r="228" spans="1:21">
      <c r="A228" s="42" t="str">
        <f t="shared" si="33"/>
        <v/>
      </c>
      <c r="B228" s="55"/>
      <c r="C228" s="55"/>
      <c r="D228" s="56"/>
      <c r="E228" s="53"/>
      <c r="F228" s="56"/>
      <c r="G228" s="54"/>
      <c r="H228" s="56"/>
      <c r="I228" s="57"/>
      <c r="J228" s="51" t="str">
        <f t="shared" si="34"/>
        <v>-</v>
      </c>
      <c r="K228" s="26" t="str">
        <f t="shared" si="35"/>
        <v/>
      </c>
      <c r="L228" s="26" t="str">
        <f t="shared" si="42"/>
        <v/>
      </c>
      <c r="M228" s="26" t="str">
        <f t="shared" si="36"/>
        <v/>
      </c>
      <c r="N228" s="26" t="str">
        <f t="shared" si="37"/>
        <v/>
      </c>
      <c r="O228" s="26" t="str">
        <f t="shared" si="38"/>
        <v/>
      </c>
      <c r="P228" s="26" t="str">
        <f t="shared" si="39"/>
        <v/>
      </c>
      <c r="Q228" s="26" t="str">
        <f t="shared" si="40"/>
        <v/>
      </c>
      <c r="R228" s="50" t="str">
        <f>IF(OR(ISBLANK(Livraison!$B$15),N228&lt;&gt;TRUE),"",IF(AND((Livraison!$B$15-YEAR(G228))&gt;=20,(Livraison!$B$15-YEAR(G228))&lt;=67),TRUE,FALSE))</f>
        <v/>
      </c>
      <c r="S228" s="50" t="str">
        <f>IF(OR(Q228&lt;&gt;TRUE,R228&lt;&gt;TRUE),"",IF((Livraison!$B$15-YEAR(G228)-19)&gt;=I228,TRUE,FALSE))</f>
        <v/>
      </c>
      <c r="T228" s="26" t="str">
        <f>IF(ISBLANK(E228),"",IF(COUNTIF(Activités!$N$12:$N$611,E228)&gt;0,TRUE,FALSE))</f>
        <v/>
      </c>
      <c r="U228" s="58" t="str">
        <f t="shared" si="41"/>
        <v/>
      </c>
    </row>
    <row r="229" spans="1:21">
      <c r="A229" s="42" t="str">
        <f t="shared" si="33"/>
        <v/>
      </c>
      <c r="B229" s="55"/>
      <c r="C229" s="55"/>
      <c r="D229" s="56"/>
      <c r="E229" s="53"/>
      <c r="F229" s="56"/>
      <c r="G229" s="54"/>
      <c r="H229" s="56"/>
      <c r="I229" s="57"/>
      <c r="J229" s="51" t="str">
        <f t="shared" si="34"/>
        <v>-</v>
      </c>
      <c r="K229" s="26" t="str">
        <f t="shared" si="35"/>
        <v/>
      </c>
      <c r="L229" s="26" t="str">
        <f t="shared" si="42"/>
        <v/>
      </c>
      <c r="M229" s="26" t="str">
        <f t="shared" si="36"/>
        <v/>
      </c>
      <c r="N229" s="26" t="str">
        <f t="shared" si="37"/>
        <v/>
      </c>
      <c r="O229" s="26" t="str">
        <f t="shared" si="38"/>
        <v/>
      </c>
      <c r="P229" s="26" t="str">
        <f t="shared" si="39"/>
        <v/>
      </c>
      <c r="Q229" s="26" t="str">
        <f t="shared" si="40"/>
        <v/>
      </c>
      <c r="R229" s="50" t="str">
        <f>IF(OR(ISBLANK(Livraison!$B$15),N229&lt;&gt;TRUE),"",IF(AND((Livraison!$B$15-YEAR(G229))&gt;=20,(Livraison!$B$15-YEAR(G229))&lt;=67),TRUE,FALSE))</f>
        <v/>
      </c>
      <c r="S229" s="50" t="str">
        <f>IF(OR(Q229&lt;&gt;TRUE,R229&lt;&gt;TRUE),"",IF((Livraison!$B$15-YEAR(G229)-19)&gt;=I229,TRUE,FALSE))</f>
        <v/>
      </c>
      <c r="T229" s="26" t="str">
        <f>IF(ISBLANK(E229),"",IF(COUNTIF(Activités!$N$12:$N$611,E229)&gt;0,TRUE,FALSE))</f>
        <v/>
      </c>
      <c r="U229" s="58" t="str">
        <f t="shared" si="41"/>
        <v/>
      </c>
    </row>
    <row r="230" spans="1:21">
      <c r="A230" s="42" t="str">
        <f t="shared" si="33"/>
        <v/>
      </c>
      <c r="B230" s="55"/>
      <c r="C230" s="55"/>
      <c r="D230" s="56"/>
      <c r="E230" s="53"/>
      <c r="F230" s="56"/>
      <c r="G230" s="54"/>
      <c r="H230" s="56"/>
      <c r="I230" s="57"/>
      <c r="J230" s="51" t="str">
        <f t="shared" si="34"/>
        <v>-</v>
      </c>
      <c r="K230" s="26" t="str">
        <f t="shared" si="35"/>
        <v/>
      </c>
      <c r="L230" s="26" t="str">
        <f t="shared" si="42"/>
        <v/>
      </c>
      <c r="M230" s="26" t="str">
        <f t="shared" si="36"/>
        <v/>
      </c>
      <c r="N230" s="26" t="str">
        <f t="shared" si="37"/>
        <v/>
      </c>
      <c r="O230" s="26" t="str">
        <f t="shared" si="38"/>
        <v/>
      </c>
      <c r="P230" s="26" t="str">
        <f t="shared" si="39"/>
        <v/>
      </c>
      <c r="Q230" s="26" t="str">
        <f t="shared" si="40"/>
        <v/>
      </c>
      <c r="R230" s="50" t="str">
        <f>IF(OR(ISBLANK(Livraison!$B$15),N230&lt;&gt;TRUE),"",IF(AND((Livraison!$B$15-YEAR(G230))&gt;=20,(Livraison!$B$15-YEAR(G230))&lt;=67),TRUE,FALSE))</f>
        <v/>
      </c>
      <c r="S230" s="50" t="str">
        <f>IF(OR(Q230&lt;&gt;TRUE,R230&lt;&gt;TRUE),"",IF((Livraison!$B$15-YEAR(G230)-19)&gt;=I230,TRUE,FALSE))</f>
        <v/>
      </c>
      <c r="T230" s="26" t="str">
        <f>IF(ISBLANK(E230),"",IF(COUNTIF(Activités!$N$12:$N$611,E230)&gt;0,TRUE,FALSE))</f>
        <v/>
      </c>
      <c r="U230" s="58" t="str">
        <f t="shared" si="41"/>
        <v/>
      </c>
    </row>
    <row r="231" spans="1:21">
      <c r="A231" s="42" t="str">
        <f t="shared" si="33"/>
        <v/>
      </c>
      <c r="B231" s="55"/>
      <c r="C231" s="55"/>
      <c r="D231" s="56"/>
      <c r="E231" s="53"/>
      <c r="F231" s="56"/>
      <c r="G231" s="54"/>
      <c r="H231" s="56"/>
      <c r="I231" s="57"/>
      <c r="J231" s="51" t="str">
        <f t="shared" si="34"/>
        <v>-</v>
      </c>
      <c r="K231" s="26" t="str">
        <f t="shared" si="35"/>
        <v/>
      </c>
      <c r="L231" s="26" t="str">
        <f t="shared" si="42"/>
        <v/>
      </c>
      <c r="M231" s="26" t="str">
        <f t="shared" si="36"/>
        <v/>
      </c>
      <c r="N231" s="26" t="str">
        <f t="shared" si="37"/>
        <v/>
      </c>
      <c r="O231" s="26" t="str">
        <f t="shared" si="38"/>
        <v/>
      </c>
      <c r="P231" s="26" t="str">
        <f t="shared" si="39"/>
        <v/>
      </c>
      <c r="Q231" s="26" t="str">
        <f t="shared" si="40"/>
        <v/>
      </c>
      <c r="R231" s="50" t="str">
        <f>IF(OR(ISBLANK(Livraison!$B$15),N231&lt;&gt;TRUE),"",IF(AND((Livraison!$B$15-YEAR(G231))&gt;=20,(Livraison!$B$15-YEAR(G231))&lt;=67),TRUE,FALSE))</f>
        <v/>
      </c>
      <c r="S231" s="50" t="str">
        <f>IF(OR(Q231&lt;&gt;TRUE,R231&lt;&gt;TRUE),"",IF((Livraison!$B$15-YEAR(G231)-19)&gt;=I231,TRUE,FALSE))</f>
        <v/>
      </c>
      <c r="T231" s="26" t="str">
        <f>IF(ISBLANK(E231),"",IF(COUNTIF(Activités!$N$12:$N$611,E231)&gt;0,TRUE,FALSE))</f>
        <v/>
      </c>
      <c r="U231" s="58" t="str">
        <f t="shared" si="41"/>
        <v/>
      </c>
    </row>
    <row r="232" spans="1:21">
      <c r="A232" s="42" t="str">
        <f t="shared" si="33"/>
        <v/>
      </c>
      <c r="B232" s="55"/>
      <c r="C232" s="55"/>
      <c r="D232" s="56"/>
      <c r="E232" s="53"/>
      <c r="F232" s="56"/>
      <c r="G232" s="54"/>
      <c r="H232" s="56"/>
      <c r="I232" s="57"/>
      <c r="J232" s="51" t="str">
        <f t="shared" si="34"/>
        <v>-</v>
      </c>
      <c r="K232" s="26" t="str">
        <f t="shared" si="35"/>
        <v/>
      </c>
      <c r="L232" s="26" t="str">
        <f t="shared" si="42"/>
        <v/>
      </c>
      <c r="M232" s="26" t="str">
        <f t="shared" si="36"/>
        <v/>
      </c>
      <c r="N232" s="26" t="str">
        <f t="shared" si="37"/>
        <v/>
      </c>
      <c r="O232" s="26" t="str">
        <f t="shared" si="38"/>
        <v/>
      </c>
      <c r="P232" s="26" t="str">
        <f t="shared" si="39"/>
        <v/>
      </c>
      <c r="Q232" s="26" t="str">
        <f t="shared" si="40"/>
        <v/>
      </c>
      <c r="R232" s="50" t="str">
        <f>IF(OR(ISBLANK(Livraison!$B$15),N232&lt;&gt;TRUE),"",IF(AND((Livraison!$B$15-YEAR(G232))&gt;=20,(Livraison!$B$15-YEAR(G232))&lt;=67),TRUE,FALSE))</f>
        <v/>
      </c>
      <c r="S232" s="50" t="str">
        <f>IF(OR(Q232&lt;&gt;TRUE,R232&lt;&gt;TRUE),"",IF((Livraison!$B$15-YEAR(G232)-19)&gt;=I232,TRUE,FALSE))</f>
        <v/>
      </c>
      <c r="T232" s="26" t="str">
        <f>IF(ISBLANK(E232),"",IF(COUNTIF(Activités!$N$12:$N$611,E232)&gt;0,TRUE,FALSE))</f>
        <v/>
      </c>
      <c r="U232" s="58" t="str">
        <f t="shared" si="41"/>
        <v/>
      </c>
    </row>
    <row r="233" spans="1:21">
      <c r="A233" s="42" t="str">
        <f t="shared" si="33"/>
        <v/>
      </c>
      <c r="B233" s="55"/>
      <c r="C233" s="55"/>
      <c r="D233" s="56"/>
      <c r="E233" s="53"/>
      <c r="F233" s="56"/>
      <c r="G233" s="54"/>
      <c r="H233" s="56"/>
      <c r="I233" s="57"/>
      <c r="J233" s="51" t="str">
        <f t="shared" si="34"/>
        <v>-</v>
      </c>
      <c r="K233" s="26" t="str">
        <f t="shared" si="35"/>
        <v/>
      </c>
      <c r="L233" s="26" t="str">
        <f t="shared" si="42"/>
        <v/>
      </c>
      <c r="M233" s="26" t="str">
        <f t="shared" si="36"/>
        <v/>
      </c>
      <c r="N233" s="26" t="str">
        <f t="shared" si="37"/>
        <v/>
      </c>
      <c r="O233" s="26" t="str">
        <f t="shared" si="38"/>
        <v/>
      </c>
      <c r="P233" s="26" t="str">
        <f t="shared" si="39"/>
        <v/>
      </c>
      <c r="Q233" s="26" t="str">
        <f t="shared" si="40"/>
        <v/>
      </c>
      <c r="R233" s="50" t="str">
        <f>IF(OR(ISBLANK(Livraison!$B$15),N233&lt;&gt;TRUE),"",IF(AND((Livraison!$B$15-YEAR(G233))&gt;=20,(Livraison!$B$15-YEAR(G233))&lt;=67),TRUE,FALSE))</f>
        <v/>
      </c>
      <c r="S233" s="50" t="str">
        <f>IF(OR(Q233&lt;&gt;TRUE,R233&lt;&gt;TRUE),"",IF((Livraison!$B$15-YEAR(G233)-19)&gt;=I233,TRUE,FALSE))</f>
        <v/>
      </c>
      <c r="T233" s="26" t="str">
        <f>IF(ISBLANK(E233),"",IF(COUNTIF(Activités!$N$12:$N$611,E233)&gt;0,TRUE,FALSE))</f>
        <v/>
      </c>
      <c r="U233" s="58" t="str">
        <f t="shared" si="41"/>
        <v/>
      </c>
    </row>
    <row r="234" spans="1:21">
      <c r="A234" s="42" t="str">
        <f t="shared" si="33"/>
        <v/>
      </c>
      <c r="B234" s="55"/>
      <c r="C234" s="55"/>
      <c r="D234" s="56"/>
      <c r="E234" s="53"/>
      <c r="F234" s="56"/>
      <c r="G234" s="54"/>
      <c r="H234" s="56"/>
      <c r="I234" s="57"/>
      <c r="J234" s="51" t="str">
        <f t="shared" si="34"/>
        <v>-</v>
      </c>
      <c r="K234" s="26" t="str">
        <f t="shared" si="35"/>
        <v/>
      </c>
      <c r="L234" s="26" t="str">
        <f t="shared" si="42"/>
        <v/>
      </c>
      <c r="M234" s="26" t="str">
        <f t="shared" si="36"/>
        <v/>
      </c>
      <c r="N234" s="26" t="str">
        <f t="shared" si="37"/>
        <v/>
      </c>
      <c r="O234" s="26" t="str">
        <f t="shared" si="38"/>
        <v/>
      </c>
      <c r="P234" s="26" t="str">
        <f t="shared" si="39"/>
        <v/>
      </c>
      <c r="Q234" s="26" t="str">
        <f t="shared" si="40"/>
        <v/>
      </c>
      <c r="R234" s="50" t="str">
        <f>IF(OR(ISBLANK(Livraison!$B$15),N234&lt;&gt;TRUE),"",IF(AND((Livraison!$B$15-YEAR(G234))&gt;=20,(Livraison!$B$15-YEAR(G234))&lt;=67),TRUE,FALSE))</f>
        <v/>
      </c>
      <c r="S234" s="50" t="str">
        <f>IF(OR(Q234&lt;&gt;TRUE,R234&lt;&gt;TRUE),"",IF((Livraison!$B$15-YEAR(G234)-19)&gt;=I234,TRUE,FALSE))</f>
        <v/>
      </c>
      <c r="T234" s="26" t="str">
        <f>IF(ISBLANK(E234),"",IF(COUNTIF(Activités!$N$12:$N$611,E234)&gt;0,TRUE,FALSE))</f>
        <v/>
      </c>
      <c r="U234" s="58" t="str">
        <f t="shared" si="41"/>
        <v/>
      </c>
    </row>
    <row r="235" spans="1:21">
      <c r="A235" s="42" t="str">
        <f t="shared" si="33"/>
        <v/>
      </c>
      <c r="B235" s="55"/>
      <c r="C235" s="55"/>
      <c r="D235" s="56"/>
      <c r="E235" s="53"/>
      <c r="F235" s="56"/>
      <c r="G235" s="54"/>
      <c r="H235" s="56"/>
      <c r="I235" s="57"/>
      <c r="J235" s="51" t="str">
        <f t="shared" si="34"/>
        <v>-</v>
      </c>
      <c r="K235" s="26" t="str">
        <f t="shared" si="35"/>
        <v/>
      </c>
      <c r="L235" s="26" t="str">
        <f t="shared" si="42"/>
        <v/>
      </c>
      <c r="M235" s="26" t="str">
        <f t="shared" si="36"/>
        <v/>
      </c>
      <c r="N235" s="26" t="str">
        <f t="shared" si="37"/>
        <v/>
      </c>
      <c r="O235" s="26" t="str">
        <f t="shared" si="38"/>
        <v/>
      </c>
      <c r="P235" s="26" t="str">
        <f t="shared" si="39"/>
        <v/>
      </c>
      <c r="Q235" s="26" t="str">
        <f t="shared" si="40"/>
        <v/>
      </c>
      <c r="R235" s="50" t="str">
        <f>IF(OR(ISBLANK(Livraison!$B$15),N235&lt;&gt;TRUE),"",IF(AND((Livraison!$B$15-YEAR(G235))&gt;=20,(Livraison!$B$15-YEAR(G235))&lt;=67),TRUE,FALSE))</f>
        <v/>
      </c>
      <c r="S235" s="50" t="str">
        <f>IF(OR(Q235&lt;&gt;TRUE,R235&lt;&gt;TRUE),"",IF((Livraison!$B$15-YEAR(G235)-19)&gt;=I235,TRUE,FALSE))</f>
        <v/>
      </c>
      <c r="T235" s="26" t="str">
        <f>IF(ISBLANK(E235),"",IF(COUNTIF(Activités!$N$12:$N$611,E235)&gt;0,TRUE,FALSE))</f>
        <v/>
      </c>
      <c r="U235" s="58" t="str">
        <f t="shared" si="41"/>
        <v/>
      </c>
    </row>
    <row r="236" spans="1:21">
      <c r="A236" s="42" t="str">
        <f t="shared" si="33"/>
        <v/>
      </c>
      <c r="B236" s="55"/>
      <c r="C236" s="55"/>
      <c r="D236" s="56"/>
      <c r="E236" s="53"/>
      <c r="F236" s="56"/>
      <c r="G236" s="54"/>
      <c r="H236" s="56"/>
      <c r="I236" s="57"/>
      <c r="J236" s="51" t="str">
        <f t="shared" si="34"/>
        <v>-</v>
      </c>
      <c r="K236" s="26" t="str">
        <f t="shared" si="35"/>
        <v/>
      </c>
      <c r="L236" s="26" t="str">
        <f t="shared" si="42"/>
        <v/>
      </c>
      <c r="M236" s="26" t="str">
        <f t="shared" si="36"/>
        <v/>
      </c>
      <c r="N236" s="26" t="str">
        <f t="shared" si="37"/>
        <v/>
      </c>
      <c r="O236" s="26" t="str">
        <f t="shared" si="38"/>
        <v/>
      </c>
      <c r="P236" s="26" t="str">
        <f t="shared" si="39"/>
        <v/>
      </c>
      <c r="Q236" s="26" t="str">
        <f t="shared" si="40"/>
        <v/>
      </c>
      <c r="R236" s="50" t="str">
        <f>IF(OR(ISBLANK(Livraison!$B$15),N236&lt;&gt;TRUE),"",IF(AND((Livraison!$B$15-YEAR(G236))&gt;=20,(Livraison!$B$15-YEAR(G236))&lt;=67),TRUE,FALSE))</f>
        <v/>
      </c>
      <c r="S236" s="50" t="str">
        <f>IF(OR(Q236&lt;&gt;TRUE,R236&lt;&gt;TRUE),"",IF((Livraison!$B$15-YEAR(G236)-19)&gt;=I236,TRUE,FALSE))</f>
        <v/>
      </c>
      <c r="T236" s="26" t="str">
        <f>IF(ISBLANK(E236),"",IF(COUNTIF(Activités!$N$12:$N$611,E236)&gt;0,TRUE,FALSE))</f>
        <v/>
      </c>
      <c r="U236" s="58" t="str">
        <f t="shared" si="41"/>
        <v/>
      </c>
    </row>
    <row r="237" spans="1:21">
      <c r="A237" s="42" t="str">
        <f t="shared" si="33"/>
        <v/>
      </c>
      <c r="B237" s="55"/>
      <c r="C237" s="55"/>
      <c r="D237" s="56"/>
      <c r="E237" s="53"/>
      <c r="F237" s="56"/>
      <c r="G237" s="54"/>
      <c r="H237" s="56"/>
      <c r="I237" s="57"/>
      <c r="J237" s="51" t="str">
        <f t="shared" si="34"/>
        <v>-</v>
      </c>
      <c r="K237" s="26" t="str">
        <f t="shared" si="35"/>
        <v/>
      </c>
      <c r="L237" s="26" t="str">
        <f t="shared" si="42"/>
        <v/>
      </c>
      <c r="M237" s="26" t="str">
        <f t="shared" si="36"/>
        <v/>
      </c>
      <c r="N237" s="26" t="str">
        <f t="shared" si="37"/>
        <v/>
      </c>
      <c r="O237" s="26" t="str">
        <f t="shared" si="38"/>
        <v/>
      </c>
      <c r="P237" s="26" t="str">
        <f t="shared" si="39"/>
        <v/>
      </c>
      <c r="Q237" s="26" t="str">
        <f t="shared" si="40"/>
        <v/>
      </c>
      <c r="R237" s="50" t="str">
        <f>IF(OR(ISBLANK(Livraison!$B$15),N237&lt;&gt;TRUE),"",IF(AND((Livraison!$B$15-YEAR(G237))&gt;=20,(Livraison!$B$15-YEAR(G237))&lt;=67),TRUE,FALSE))</f>
        <v/>
      </c>
      <c r="S237" s="50" t="str">
        <f>IF(OR(Q237&lt;&gt;TRUE,R237&lt;&gt;TRUE),"",IF((Livraison!$B$15-YEAR(G237)-19)&gt;=I237,TRUE,FALSE))</f>
        <v/>
      </c>
      <c r="T237" s="26" t="str">
        <f>IF(ISBLANK(E237),"",IF(COUNTIF(Activités!$N$12:$N$611,E237)&gt;0,TRUE,FALSE))</f>
        <v/>
      </c>
      <c r="U237" s="58" t="str">
        <f t="shared" si="41"/>
        <v/>
      </c>
    </row>
    <row r="238" spans="1:21">
      <c r="A238" s="42" t="str">
        <f t="shared" si="33"/>
        <v/>
      </c>
      <c r="B238" s="55"/>
      <c r="C238" s="55"/>
      <c r="D238" s="56"/>
      <c r="E238" s="53"/>
      <c r="F238" s="56"/>
      <c r="G238" s="54"/>
      <c r="H238" s="56"/>
      <c r="I238" s="57"/>
      <c r="J238" s="51" t="str">
        <f t="shared" si="34"/>
        <v>-</v>
      </c>
      <c r="K238" s="26" t="str">
        <f t="shared" si="35"/>
        <v/>
      </c>
      <c r="L238" s="26" t="str">
        <f t="shared" si="42"/>
        <v/>
      </c>
      <c r="M238" s="26" t="str">
        <f t="shared" si="36"/>
        <v/>
      </c>
      <c r="N238" s="26" t="str">
        <f t="shared" si="37"/>
        <v/>
      </c>
      <c r="O238" s="26" t="str">
        <f t="shared" si="38"/>
        <v/>
      </c>
      <c r="P238" s="26" t="str">
        <f t="shared" si="39"/>
        <v/>
      </c>
      <c r="Q238" s="26" t="str">
        <f t="shared" si="40"/>
        <v/>
      </c>
      <c r="R238" s="50" t="str">
        <f>IF(OR(ISBLANK(Livraison!$B$15),N238&lt;&gt;TRUE),"",IF(AND((Livraison!$B$15-YEAR(G238))&gt;=20,(Livraison!$B$15-YEAR(G238))&lt;=67),TRUE,FALSE))</f>
        <v/>
      </c>
      <c r="S238" s="50" t="str">
        <f>IF(OR(Q238&lt;&gt;TRUE,R238&lt;&gt;TRUE),"",IF((Livraison!$B$15-YEAR(G238)-19)&gt;=I238,TRUE,FALSE))</f>
        <v/>
      </c>
      <c r="T238" s="26" t="str">
        <f>IF(ISBLANK(E238),"",IF(COUNTIF(Activités!$N$12:$N$611,E238)&gt;0,TRUE,FALSE))</f>
        <v/>
      </c>
      <c r="U238" s="58" t="str">
        <f t="shared" si="41"/>
        <v/>
      </c>
    </row>
    <row r="239" spans="1:21">
      <c r="A239" s="42" t="str">
        <f t="shared" si="33"/>
        <v/>
      </c>
      <c r="B239" s="55"/>
      <c r="C239" s="55"/>
      <c r="D239" s="56"/>
      <c r="E239" s="53"/>
      <c r="F239" s="56"/>
      <c r="G239" s="54"/>
      <c r="H239" s="56"/>
      <c r="I239" s="57"/>
      <c r="J239" s="51" t="str">
        <f t="shared" si="34"/>
        <v>-</v>
      </c>
      <c r="K239" s="26" t="str">
        <f t="shared" si="35"/>
        <v/>
      </c>
      <c r="L239" s="26" t="str">
        <f t="shared" si="42"/>
        <v/>
      </c>
      <c r="M239" s="26" t="str">
        <f t="shared" si="36"/>
        <v/>
      </c>
      <c r="N239" s="26" t="str">
        <f t="shared" si="37"/>
        <v/>
      </c>
      <c r="O239" s="26" t="str">
        <f t="shared" si="38"/>
        <v/>
      </c>
      <c r="P239" s="26" t="str">
        <f t="shared" si="39"/>
        <v/>
      </c>
      <c r="Q239" s="26" t="str">
        <f t="shared" si="40"/>
        <v/>
      </c>
      <c r="R239" s="50" t="str">
        <f>IF(OR(ISBLANK(Livraison!$B$15),N239&lt;&gt;TRUE),"",IF(AND((Livraison!$B$15-YEAR(G239))&gt;=20,(Livraison!$B$15-YEAR(G239))&lt;=67),TRUE,FALSE))</f>
        <v/>
      </c>
      <c r="S239" s="50" t="str">
        <f>IF(OR(Q239&lt;&gt;TRUE,R239&lt;&gt;TRUE),"",IF((Livraison!$B$15-YEAR(G239)-19)&gt;=I239,TRUE,FALSE))</f>
        <v/>
      </c>
      <c r="T239" s="26" t="str">
        <f>IF(ISBLANK(E239),"",IF(COUNTIF(Activités!$N$12:$N$611,E239)&gt;0,TRUE,FALSE))</f>
        <v/>
      </c>
      <c r="U239" s="58" t="str">
        <f t="shared" si="41"/>
        <v/>
      </c>
    </row>
    <row r="240" spans="1:21">
      <c r="A240" s="42" t="str">
        <f t="shared" ref="A240:A303" si="43">IF(ISBLANK(D240),"",IF(COUNTA(D240:I240)&lt;&gt;6,"Incomplet",IF(OR(COUNTIF(K240:S240,FALSE)&gt;0,COUNTIF(K240:S240,#N/A)&gt;0),"Erreur",IF(NOT(R240),"Attention",IF(NOT(T240),"Pas utilisé","OK")))))</f>
        <v/>
      </c>
      <c r="B240" s="55"/>
      <c r="C240" s="55"/>
      <c r="D240" s="56"/>
      <c r="E240" s="53"/>
      <c r="F240" s="56"/>
      <c r="G240" s="54"/>
      <c r="H240" s="56"/>
      <c r="I240" s="57"/>
      <c r="J240" s="51" t="str">
        <f t="shared" ref="J240:J303" si="44">IF(ISBLANK(E240),"-",TRIM(CONCATENATE(E240," ",B240," ",C240)))</f>
        <v>-</v>
      </c>
      <c r="K240" s="26" t="str">
        <f t="shared" ref="K240:K303" si="45">IF(D240="CH.AHV",IF(LEN(E240)=13,IF((MID(E240,13,1)+1-1)=MOD(10-(MID(E240,1,1)+3*MID(E240,2,1)+MID(E240,3,1)+3*MID(E240,4,1)+MID(E240,5,1)+3*MID(E240,6,1)+MID(E240,7,1)+3*MID(E240,8,1)+MID(E240,9,1)+3*MID(E240,10,1)+MID(E240,11,1)+3*MID(E240,12,1)),10),TRUE,FALSE),FALSE),"")</f>
        <v/>
      </c>
      <c r="L240" s="26" t="str">
        <f t="shared" si="42"/>
        <v/>
      </c>
      <c r="M240" s="26" t="str">
        <f t="shared" ref="M240:M303" si="46">IF(ISBLANK(D240),"",IF(OR(ISNA(MATCH(D240,codecatidpers,0)),D240="-"),FALSE,TRUE))</f>
        <v/>
      </c>
      <c r="N240" s="26" t="str">
        <f t="shared" ref="N240:N303" si="47">IF(ISBLANK(G240),"",IF(AND(G240 &gt; DATE(1925,1,1),G240 &lt; DATE(2100,1,1)),TRUE,FALSE))</f>
        <v/>
      </c>
      <c r="O240" s="26" t="str">
        <f t="shared" ref="O240:O303" si="48">IF(ISBLANK(F240),"",IF(OR(ISNA(MATCH(F240,libsex,0)),F240="-"),FALSE,TRUE))</f>
        <v/>
      </c>
      <c r="P240" s="26" t="str">
        <f t="shared" ref="P240:P303" si="49">IF(ISBLANK(H240),"",IF(OR(ISNA(MATCH(H240,libnat,0)),H240="-"),FALSE,TRUE))</f>
        <v/>
      </c>
      <c r="Q240" s="26" t="str">
        <f t="shared" ref="Q240:Q303" si="50">IF(ISBLANK(I240),"",IF(AND(I240&gt;=0,I240&lt;=47),TRUE,FALSE))</f>
        <v/>
      </c>
      <c r="R240" s="50" t="str">
        <f>IF(OR(ISBLANK(Livraison!$B$15),N240&lt;&gt;TRUE),"",IF(AND((Livraison!$B$15-YEAR(G240))&gt;=20,(Livraison!$B$15-YEAR(G240))&lt;=67),TRUE,FALSE))</f>
        <v/>
      </c>
      <c r="S240" s="50" t="str">
        <f>IF(OR(Q240&lt;&gt;TRUE,R240&lt;&gt;TRUE),"",IF((Livraison!$B$15-YEAR(G240)-19)&gt;=I240,TRUE,FALSE))</f>
        <v/>
      </c>
      <c r="T240" s="26" t="str">
        <f>IF(ISBLANK(E240),"",IF(COUNTIF(Activités!$N$12:$N$611,E240)&gt;0,TRUE,FALSE))</f>
        <v/>
      </c>
      <c r="U240" s="58" t="str">
        <f t="shared" ref="U240:U303" si="51">IF(A240="","",IF(A240&lt;&gt;"Pas utilisé",1,0))</f>
        <v/>
      </c>
    </row>
    <row r="241" spans="1:21">
      <c r="A241" s="42" t="str">
        <f t="shared" si="43"/>
        <v/>
      </c>
      <c r="B241" s="55"/>
      <c r="C241" s="55"/>
      <c r="D241" s="56"/>
      <c r="E241" s="53"/>
      <c r="F241" s="56"/>
      <c r="G241" s="54"/>
      <c r="H241" s="56"/>
      <c r="I241" s="57"/>
      <c r="J241" s="51" t="str">
        <f t="shared" si="44"/>
        <v>-</v>
      </c>
      <c r="K241" s="26" t="str">
        <f t="shared" si="45"/>
        <v/>
      </c>
      <c r="L241" s="26" t="str">
        <f t="shared" si="42"/>
        <v/>
      </c>
      <c r="M241" s="26" t="str">
        <f t="shared" si="46"/>
        <v/>
      </c>
      <c r="N241" s="26" t="str">
        <f t="shared" si="47"/>
        <v/>
      </c>
      <c r="O241" s="26" t="str">
        <f t="shared" si="48"/>
        <v/>
      </c>
      <c r="P241" s="26" t="str">
        <f t="shared" si="49"/>
        <v/>
      </c>
      <c r="Q241" s="26" t="str">
        <f t="shared" si="50"/>
        <v/>
      </c>
      <c r="R241" s="50" t="str">
        <f>IF(OR(ISBLANK(Livraison!$B$15),N241&lt;&gt;TRUE),"",IF(AND((Livraison!$B$15-YEAR(G241))&gt;=20,(Livraison!$B$15-YEAR(G241))&lt;=67),TRUE,FALSE))</f>
        <v/>
      </c>
      <c r="S241" s="50" t="str">
        <f>IF(OR(Q241&lt;&gt;TRUE,R241&lt;&gt;TRUE),"",IF((Livraison!$B$15-YEAR(G241)-19)&gt;=I241,TRUE,FALSE))</f>
        <v/>
      </c>
      <c r="T241" s="26" t="str">
        <f>IF(ISBLANK(E241),"",IF(COUNTIF(Activités!$N$12:$N$611,E241)&gt;0,TRUE,FALSE))</f>
        <v/>
      </c>
      <c r="U241" s="58" t="str">
        <f t="shared" si="51"/>
        <v/>
      </c>
    </row>
    <row r="242" spans="1:21">
      <c r="A242" s="42" t="str">
        <f t="shared" si="43"/>
        <v/>
      </c>
      <c r="B242" s="55"/>
      <c r="C242" s="55"/>
      <c r="D242" s="56"/>
      <c r="E242" s="53"/>
      <c r="F242" s="56"/>
      <c r="G242" s="54"/>
      <c r="H242" s="56"/>
      <c r="I242" s="57"/>
      <c r="J242" s="51" t="str">
        <f t="shared" si="44"/>
        <v>-</v>
      </c>
      <c r="K242" s="26" t="str">
        <f t="shared" si="45"/>
        <v/>
      </c>
      <c r="L242" s="26" t="str">
        <f t="shared" si="42"/>
        <v/>
      </c>
      <c r="M242" s="26" t="str">
        <f t="shared" si="46"/>
        <v/>
      </c>
      <c r="N242" s="26" t="str">
        <f t="shared" si="47"/>
        <v/>
      </c>
      <c r="O242" s="26" t="str">
        <f t="shared" si="48"/>
        <v/>
      </c>
      <c r="P242" s="26" t="str">
        <f t="shared" si="49"/>
        <v/>
      </c>
      <c r="Q242" s="26" t="str">
        <f t="shared" si="50"/>
        <v/>
      </c>
      <c r="R242" s="50" t="str">
        <f>IF(OR(ISBLANK(Livraison!$B$15),N242&lt;&gt;TRUE),"",IF(AND((Livraison!$B$15-YEAR(G242))&gt;=20,(Livraison!$B$15-YEAR(G242))&lt;=67),TRUE,FALSE))</f>
        <v/>
      </c>
      <c r="S242" s="50" t="str">
        <f>IF(OR(Q242&lt;&gt;TRUE,R242&lt;&gt;TRUE),"",IF((Livraison!$B$15-YEAR(G242)-19)&gt;=I242,TRUE,FALSE))</f>
        <v/>
      </c>
      <c r="T242" s="26" t="str">
        <f>IF(ISBLANK(E242),"",IF(COUNTIF(Activités!$N$12:$N$611,E242)&gt;0,TRUE,FALSE))</f>
        <v/>
      </c>
      <c r="U242" s="58" t="str">
        <f t="shared" si="51"/>
        <v/>
      </c>
    </row>
    <row r="243" spans="1:21">
      <c r="A243" s="42" t="str">
        <f t="shared" si="43"/>
        <v/>
      </c>
      <c r="B243" s="55"/>
      <c r="C243" s="55"/>
      <c r="D243" s="56"/>
      <c r="E243" s="53"/>
      <c r="F243" s="56"/>
      <c r="G243" s="54"/>
      <c r="H243" s="56"/>
      <c r="I243" s="57"/>
      <c r="J243" s="51" t="str">
        <f t="shared" si="44"/>
        <v>-</v>
      </c>
      <c r="K243" s="26" t="str">
        <f t="shared" si="45"/>
        <v/>
      </c>
      <c r="L243" s="26" t="str">
        <f t="shared" si="42"/>
        <v/>
      </c>
      <c r="M243" s="26" t="str">
        <f t="shared" si="46"/>
        <v/>
      </c>
      <c r="N243" s="26" t="str">
        <f t="shared" si="47"/>
        <v/>
      </c>
      <c r="O243" s="26" t="str">
        <f t="shared" si="48"/>
        <v/>
      </c>
      <c r="P243" s="26" t="str">
        <f t="shared" si="49"/>
        <v/>
      </c>
      <c r="Q243" s="26" t="str">
        <f t="shared" si="50"/>
        <v/>
      </c>
      <c r="R243" s="50" t="str">
        <f>IF(OR(ISBLANK(Livraison!$B$15),N243&lt;&gt;TRUE),"",IF(AND((Livraison!$B$15-YEAR(G243))&gt;=20,(Livraison!$B$15-YEAR(G243))&lt;=67),TRUE,FALSE))</f>
        <v/>
      </c>
      <c r="S243" s="50" t="str">
        <f>IF(OR(Q243&lt;&gt;TRUE,R243&lt;&gt;TRUE),"",IF((Livraison!$B$15-YEAR(G243)-19)&gt;=I243,TRUE,FALSE))</f>
        <v/>
      </c>
      <c r="T243" s="26" t="str">
        <f>IF(ISBLANK(E243),"",IF(COUNTIF(Activités!$N$12:$N$611,E243)&gt;0,TRUE,FALSE))</f>
        <v/>
      </c>
      <c r="U243" s="58" t="str">
        <f t="shared" si="51"/>
        <v/>
      </c>
    </row>
    <row r="244" spans="1:21">
      <c r="A244" s="42" t="str">
        <f t="shared" si="43"/>
        <v/>
      </c>
      <c r="B244" s="55"/>
      <c r="C244" s="55"/>
      <c r="D244" s="56"/>
      <c r="E244" s="53"/>
      <c r="F244" s="56"/>
      <c r="G244" s="54"/>
      <c r="H244" s="56"/>
      <c r="I244" s="57"/>
      <c r="J244" s="51" t="str">
        <f t="shared" si="44"/>
        <v>-</v>
      </c>
      <c r="K244" s="26" t="str">
        <f t="shared" si="45"/>
        <v/>
      </c>
      <c r="L244" s="26" t="str">
        <f t="shared" si="42"/>
        <v/>
      </c>
      <c r="M244" s="26" t="str">
        <f t="shared" si="46"/>
        <v/>
      </c>
      <c r="N244" s="26" t="str">
        <f t="shared" si="47"/>
        <v/>
      </c>
      <c r="O244" s="26" t="str">
        <f t="shared" si="48"/>
        <v/>
      </c>
      <c r="P244" s="26" t="str">
        <f t="shared" si="49"/>
        <v/>
      </c>
      <c r="Q244" s="26" t="str">
        <f t="shared" si="50"/>
        <v/>
      </c>
      <c r="R244" s="50" t="str">
        <f>IF(OR(ISBLANK(Livraison!$B$15),N244&lt;&gt;TRUE),"",IF(AND((Livraison!$B$15-YEAR(G244))&gt;=20,(Livraison!$B$15-YEAR(G244))&lt;=67),TRUE,FALSE))</f>
        <v/>
      </c>
      <c r="S244" s="50" t="str">
        <f>IF(OR(Q244&lt;&gt;TRUE,R244&lt;&gt;TRUE),"",IF((Livraison!$B$15-YEAR(G244)-19)&gt;=I244,TRUE,FALSE))</f>
        <v/>
      </c>
      <c r="T244" s="26" t="str">
        <f>IF(ISBLANK(E244),"",IF(COUNTIF(Activités!$N$12:$N$611,E244)&gt;0,TRUE,FALSE))</f>
        <v/>
      </c>
      <c r="U244" s="58" t="str">
        <f t="shared" si="51"/>
        <v/>
      </c>
    </row>
    <row r="245" spans="1:21">
      <c r="A245" s="42" t="str">
        <f t="shared" si="43"/>
        <v/>
      </c>
      <c r="B245" s="55"/>
      <c r="C245" s="55"/>
      <c r="D245" s="56"/>
      <c r="E245" s="53"/>
      <c r="F245" s="56"/>
      <c r="G245" s="54"/>
      <c r="H245" s="56"/>
      <c r="I245" s="57"/>
      <c r="J245" s="51" t="str">
        <f t="shared" si="44"/>
        <v>-</v>
      </c>
      <c r="K245" s="26" t="str">
        <f t="shared" si="45"/>
        <v/>
      </c>
      <c r="L245" s="26" t="str">
        <f t="shared" si="42"/>
        <v/>
      </c>
      <c r="M245" s="26" t="str">
        <f t="shared" si="46"/>
        <v/>
      </c>
      <c r="N245" s="26" t="str">
        <f t="shared" si="47"/>
        <v/>
      </c>
      <c r="O245" s="26" t="str">
        <f t="shared" si="48"/>
        <v/>
      </c>
      <c r="P245" s="26" t="str">
        <f t="shared" si="49"/>
        <v/>
      </c>
      <c r="Q245" s="26" t="str">
        <f t="shared" si="50"/>
        <v/>
      </c>
      <c r="R245" s="50" t="str">
        <f>IF(OR(ISBLANK(Livraison!$B$15),N245&lt;&gt;TRUE),"",IF(AND((Livraison!$B$15-YEAR(G245))&gt;=20,(Livraison!$B$15-YEAR(G245))&lt;=67),TRUE,FALSE))</f>
        <v/>
      </c>
      <c r="S245" s="50" t="str">
        <f>IF(OR(Q245&lt;&gt;TRUE,R245&lt;&gt;TRUE),"",IF((Livraison!$B$15-YEAR(G245)-19)&gt;=I245,TRUE,FALSE))</f>
        <v/>
      </c>
      <c r="T245" s="26" t="str">
        <f>IF(ISBLANK(E245),"",IF(COUNTIF(Activités!$N$12:$N$611,E245)&gt;0,TRUE,FALSE))</f>
        <v/>
      </c>
      <c r="U245" s="58" t="str">
        <f t="shared" si="51"/>
        <v/>
      </c>
    </row>
    <row r="246" spans="1:21">
      <c r="A246" s="42" t="str">
        <f t="shared" si="43"/>
        <v/>
      </c>
      <c r="B246" s="55"/>
      <c r="C246" s="55"/>
      <c r="D246" s="56"/>
      <c r="E246" s="53"/>
      <c r="F246" s="56"/>
      <c r="G246" s="54"/>
      <c r="H246" s="56"/>
      <c r="I246" s="57"/>
      <c r="J246" s="51" t="str">
        <f t="shared" si="44"/>
        <v>-</v>
      </c>
      <c r="K246" s="26" t="str">
        <f t="shared" si="45"/>
        <v/>
      </c>
      <c r="L246" s="26" t="str">
        <f t="shared" si="42"/>
        <v/>
      </c>
      <c r="M246" s="26" t="str">
        <f t="shared" si="46"/>
        <v/>
      </c>
      <c r="N246" s="26" t="str">
        <f t="shared" si="47"/>
        <v/>
      </c>
      <c r="O246" s="26" t="str">
        <f t="shared" si="48"/>
        <v/>
      </c>
      <c r="P246" s="26" t="str">
        <f t="shared" si="49"/>
        <v/>
      </c>
      <c r="Q246" s="26" t="str">
        <f t="shared" si="50"/>
        <v/>
      </c>
      <c r="R246" s="50" t="str">
        <f>IF(OR(ISBLANK(Livraison!$B$15),N246&lt;&gt;TRUE),"",IF(AND((Livraison!$B$15-YEAR(G246))&gt;=20,(Livraison!$B$15-YEAR(G246))&lt;=67),TRUE,FALSE))</f>
        <v/>
      </c>
      <c r="S246" s="50" t="str">
        <f>IF(OR(Q246&lt;&gt;TRUE,R246&lt;&gt;TRUE),"",IF((Livraison!$B$15-YEAR(G246)-19)&gt;=I246,TRUE,FALSE))</f>
        <v/>
      </c>
      <c r="T246" s="26" t="str">
        <f>IF(ISBLANK(E246),"",IF(COUNTIF(Activités!$N$12:$N$611,E246)&gt;0,TRUE,FALSE))</f>
        <v/>
      </c>
      <c r="U246" s="58" t="str">
        <f t="shared" si="51"/>
        <v/>
      </c>
    </row>
    <row r="247" spans="1:21">
      <c r="A247" s="42" t="str">
        <f t="shared" si="43"/>
        <v/>
      </c>
      <c r="B247" s="55"/>
      <c r="C247" s="55"/>
      <c r="D247" s="56"/>
      <c r="E247" s="53"/>
      <c r="F247" s="56"/>
      <c r="G247" s="54"/>
      <c r="H247" s="56"/>
      <c r="I247" s="57"/>
      <c r="J247" s="51" t="str">
        <f t="shared" si="44"/>
        <v>-</v>
      </c>
      <c r="K247" s="26" t="str">
        <f t="shared" si="45"/>
        <v/>
      </c>
      <c r="L247" s="26" t="str">
        <f t="shared" si="42"/>
        <v/>
      </c>
      <c r="M247" s="26" t="str">
        <f t="shared" si="46"/>
        <v/>
      </c>
      <c r="N247" s="26" t="str">
        <f t="shared" si="47"/>
        <v/>
      </c>
      <c r="O247" s="26" t="str">
        <f t="shared" si="48"/>
        <v/>
      </c>
      <c r="P247" s="26" t="str">
        <f t="shared" si="49"/>
        <v/>
      </c>
      <c r="Q247" s="26" t="str">
        <f t="shared" si="50"/>
        <v/>
      </c>
      <c r="R247" s="50" t="str">
        <f>IF(OR(ISBLANK(Livraison!$B$15),N247&lt;&gt;TRUE),"",IF(AND((Livraison!$B$15-YEAR(G247))&gt;=20,(Livraison!$B$15-YEAR(G247))&lt;=67),TRUE,FALSE))</f>
        <v/>
      </c>
      <c r="S247" s="50" t="str">
        <f>IF(OR(Q247&lt;&gt;TRUE,R247&lt;&gt;TRUE),"",IF((Livraison!$B$15-YEAR(G247)-19)&gt;=I247,TRUE,FALSE))</f>
        <v/>
      </c>
      <c r="T247" s="26" t="str">
        <f>IF(ISBLANK(E247),"",IF(COUNTIF(Activités!$N$12:$N$611,E247)&gt;0,TRUE,FALSE))</f>
        <v/>
      </c>
      <c r="U247" s="58" t="str">
        <f t="shared" si="51"/>
        <v/>
      </c>
    </row>
    <row r="248" spans="1:21">
      <c r="A248" s="42" t="str">
        <f t="shared" si="43"/>
        <v/>
      </c>
      <c r="B248" s="55"/>
      <c r="C248" s="55"/>
      <c r="D248" s="56"/>
      <c r="E248" s="53"/>
      <c r="F248" s="56"/>
      <c r="G248" s="54"/>
      <c r="H248" s="56"/>
      <c r="I248" s="57"/>
      <c r="J248" s="51" t="str">
        <f t="shared" si="44"/>
        <v>-</v>
      </c>
      <c r="K248" s="26" t="str">
        <f t="shared" si="45"/>
        <v/>
      </c>
      <c r="L248" s="26" t="str">
        <f t="shared" si="42"/>
        <v/>
      </c>
      <c r="M248" s="26" t="str">
        <f t="shared" si="46"/>
        <v/>
      </c>
      <c r="N248" s="26" t="str">
        <f t="shared" si="47"/>
        <v/>
      </c>
      <c r="O248" s="26" t="str">
        <f t="shared" si="48"/>
        <v/>
      </c>
      <c r="P248" s="26" t="str">
        <f t="shared" si="49"/>
        <v/>
      </c>
      <c r="Q248" s="26" t="str">
        <f t="shared" si="50"/>
        <v/>
      </c>
      <c r="R248" s="50" t="str">
        <f>IF(OR(ISBLANK(Livraison!$B$15),N248&lt;&gt;TRUE),"",IF(AND((Livraison!$B$15-YEAR(G248))&gt;=20,(Livraison!$B$15-YEAR(G248))&lt;=67),TRUE,FALSE))</f>
        <v/>
      </c>
      <c r="S248" s="50" t="str">
        <f>IF(OR(Q248&lt;&gt;TRUE,R248&lt;&gt;TRUE),"",IF((Livraison!$B$15-YEAR(G248)-19)&gt;=I248,TRUE,FALSE))</f>
        <v/>
      </c>
      <c r="T248" s="26" t="str">
        <f>IF(ISBLANK(E248),"",IF(COUNTIF(Activités!$N$12:$N$611,E248)&gt;0,TRUE,FALSE))</f>
        <v/>
      </c>
      <c r="U248" s="58" t="str">
        <f t="shared" si="51"/>
        <v/>
      </c>
    </row>
    <row r="249" spans="1:21">
      <c r="A249" s="42" t="str">
        <f t="shared" si="43"/>
        <v/>
      </c>
      <c r="B249" s="55"/>
      <c r="C249" s="55"/>
      <c r="D249" s="56"/>
      <c r="E249" s="53"/>
      <c r="F249" s="56"/>
      <c r="G249" s="54"/>
      <c r="H249" s="56"/>
      <c r="I249" s="57"/>
      <c r="J249" s="51" t="str">
        <f t="shared" si="44"/>
        <v>-</v>
      </c>
      <c r="K249" s="26" t="str">
        <f t="shared" si="45"/>
        <v/>
      </c>
      <c r="L249" s="26" t="str">
        <f t="shared" si="42"/>
        <v/>
      </c>
      <c r="M249" s="26" t="str">
        <f t="shared" si="46"/>
        <v/>
      </c>
      <c r="N249" s="26" t="str">
        <f t="shared" si="47"/>
        <v/>
      </c>
      <c r="O249" s="26" t="str">
        <f t="shared" si="48"/>
        <v/>
      </c>
      <c r="P249" s="26" t="str">
        <f t="shared" si="49"/>
        <v/>
      </c>
      <c r="Q249" s="26" t="str">
        <f t="shared" si="50"/>
        <v/>
      </c>
      <c r="R249" s="50" t="str">
        <f>IF(OR(ISBLANK(Livraison!$B$15),N249&lt;&gt;TRUE),"",IF(AND((Livraison!$B$15-YEAR(G249))&gt;=20,(Livraison!$B$15-YEAR(G249))&lt;=67),TRUE,FALSE))</f>
        <v/>
      </c>
      <c r="S249" s="50" t="str">
        <f>IF(OR(Q249&lt;&gt;TRUE,R249&lt;&gt;TRUE),"",IF((Livraison!$B$15-YEAR(G249)-19)&gt;=I249,TRUE,FALSE))</f>
        <v/>
      </c>
      <c r="T249" s="26" t="str">
        <f>IF(ISBLANK(E249),"",IF(COUNTIF(Activités!$N$12:$N$611,E249)&gt;0,TRUE,FALSE))</f>
        <v/>
      </c>
      <c r="U249" s="58" t="str">
        <f t="shared" si="51"/>
        <v/>
      </c>
    </row>
    <row r="250" spans="1:21">
      <c r="A250" s="42" t="str">
        <f t="shared" si="43"/>
        <v/>
      </c>
      <c r="B250" s="55"/>
      <c r="C250" s="55"/>
      <c r="D250" s="56"/>
      <c r="E250" s="53"/>
      <c r="F250" s="56"/>
      <c r="G250" s="54"/>
      <c r="H250" s="56"/>
      <c r="I250" s="57"/>
      <c r="J250" s="51" t="str">
        <f t="shared" si="44"/>
        <v>-</v>
      </c>
      <c r="K250" s="26" t="str">
        <f t="shared" si="45"/>
        <v/>
      </c>
      <c r="L250" s="26" t="str">
        <f t="shared" si="42"/>
        <v/>
      </c>
      <c r="M250" s="26" t="str">
        <f t="shared" si="46"/>
        <v/>
      </c>
      <c r="N250" s="26" t="str">
        <f t="shared" si="47"/>
        <v/>
      </c>
      <c r="O250" s="26" t="str">
        <f t="shared" si="48"/>
        <v/>
      </c>
      <c r="P250" s="26" t="str">
        <f t="shared" si="49"/>
        <v/>
      </c>
      <c r="Q250" s="26" t="str">
        <f t="shared" si="50"/>
        <v/>
      </c>
      <c r="R250" s="50" t="str">
        <f>IF(OR(ISBLANK(Livraison!$B$15),N250&lt;&gt;TRUE),"",IF(AND((Livraison!$B$15-YEAR(G250))&gt;=20,(Livraison!$B$15-YEAR(G250))&lt;=67),TRUE,FALSE))</f>
        <v/>
      </c>
      <c r="S250" s="50" t="str">
        <f>IF(OR(Q250&lt;&gt;TRUE,R250&lt;&gt;TRUE),"",IF((Livraison!$B$15-YEAR(G250)-19)&gt;=I250,TRUE,FALSE))</f>
        <v/>
      </c>
      <c r="T250" s="26" t="str">
        <f>IF(ISBLANK(E250),"",IF(COUNTIF(Activités!$N$12:$N$611,E250)&gt;0,TRUE,FALSE))</f>
        <v/>
      </c>
      <c r="U250" s="58" t="str">
        <f t="shared" si="51"/>
        <v/>
      </c>
    </row>
    <row r="251" spans="1:21">
      <c r="A251" s="42" t="str">
        <f t="shared" si="43"/>
        <v/>
      </c>
      <c r="B251" s="55"/>
      <c r="C251" s="55"/>
      <c r="D251" s="56"/>
      <c r="E251" s="53"/>
      <c r="F251" s="56"/>
      <c r="G251" s="54"/>
      <c r="H251" s="56"/>
      <c r="I251" s="57"/>
      <c r="J251" s="51" t="str">
        <f t="shared" si="44"/>
        <v>-</v>
      </c>
      <c r="K251" s="26" t="str">
        <f t="shared" si="45"/>
        <v/>
      </c>
      <c r="L251" s="26" t="str">
        <f t="shared" si="42"/>
        <v/>
      </c>
      <c r="M251" s="26" t="str">
        <f t="shared" si="46"/>
        <v/>
      </c>
      <c r="N251" s="26" t="str">
        <f t="shared" si="47"/>
        <v/>
      </c>
      <c r="O251" s="26" t="str">
        <f t="shared" si="48"/>
        <v/>
      </c>
      <c r="P251" s="26" t="str">
        <f t="shared" si="49"/>
        <v/>
      </c>
      <c r="Q251" s="26" t="str">
        <f t="shared" si="50"/>
        <v/>
      </c>
      <c r="R251" s="50" t="str">
        <f>IF(OR(ISBLANK(Livraison!$B$15),N251&lt;&gt;TRUE),"",IF(AND((Livraison!$B$15-YEAR(G251))&gt;=20,(Livraison!$B$15-YEAR(G251))&lt;=67),TRUE,FALSE))</f>
        <v/>
      </c>
      <c r="S251" s="50" t="str">
        <f>IF(OR(Q251&lt;&gt;TRUE,R251&lt;&gt;TRUE),"",IF((Livraison!$B$15-YEAR(G251)-19)&gt;=I251,TRUE,FALSE))</f>
        <v/>
      </c>
      <c r="T251" s="26" t="str">
        <f>IF(ISBLANK(E251),"",IF(COUNTIF(Activités!$N$12:$N$611,E251)&gt;0,TRUE,FALSE))</f>
        <v/>
      </c>
      <c r="U251" s="58" t="str">
        <f t="shared" si="51"/>
        <v/>
      </c>
    </row>
    <row r="252" spans="1:21">
      <c r="A252" s="42" t="str">
        <f t="shared" si="43"/>
        <v/>
      </c>
      <c r="B252" s="55"/>
      <c r="C252" s="55"/>
      <c r="D252" s="56"/>
      <c r="E252" s="53"/>
      <c r="F252" s="56"/>
      <c r="G252" s="54"/>
      <c r="H252" s="56"/>
      <c r="I252" s="57"/>
      <c r="J252" s="51" t="str">
        <f t="shared" si="44"/>
        <v>-</v>
      </c>
      <c r="K252" s="26" t="str">
        <f t="shared" si="45"/>
        <v/>
      </c>
      <c r="L252" s="26" t="str">
        <f t="shared" si="42"/>
        <v/>
      </c>
      <c r="M252" s="26" t="str">
        <f t="shared" si="46"/>
        <v/>
      </c>
      <c r="N252" s="26" t="str">
        <f t="shared" si="47"/>
        <v/>
      </c>
      <c r="O252" s="26" t="str">
        <f t="shared" si="48"/>
        <v/>
      </c>
      <c r="P252" s="26" t="str">
        <f t="shared" si="49"/>
        <v/>
      </c>
      <c r="Q252" s="26" t="str">
        <f t="shared" si="50"/>
        <v/>
      </c>
      <c r="R252" s="50" t="str">
        <f>IF(OR(ISBLANK(Livraison!$B$15),N252&lt;&gt;TRUE),"",IF(AND((Livraison!$B$15-YEAR(G252))&gt;=20,(Livraison!$B$15-YEAR(G252))&lt;=67),TRUE,FALSE))</f>
        <v/>
      </c>
      <c r="S252" s="50" t="str">
        <f>IF(OR(Q252&lt;&gt;TRUE,R252&lt;&gt;TRUE),"",IF((Livraison!$B$15-YEAR(G252)-19)&gt;=I252,TRUE,FALSE))</f>
        <v/>
      </c>
      <c r="T252" s="26" t="str">
        <f>IF(ISBLANK(E252),"",IF(COUNTIF(Activités!$N$12:$N$611,E252)&gt;0,TRUE,FALSE))</f>
        <v/>
      </c>
      <c r="U252" s="58" t="str">
        <f t="shared" si="51"/>
        <v/>
      </c>
    </row>
    <row r="253" spans="1:21">
      <c r="A253" s="42" t="str">
        <f t="shared" si="43"/>
        <v/>
      </c>
      <c r="B253" s="55"/>
      <c r="C253" s="55"/>
      <c r="D253" s="56"/>
      <c r="E253" s="53"/>
      <c r="F253" s="56"/>
      <c r="G253" s="54"/>
      <c r="H253" s="56"/>
      <c r="I253" s="57"/>
      <c r="J253" s="51" t="str">
        <f t="shared" si="44"/>
        <v>-</v>
      </c>
      <c r="K253" s="26" t="str">
        <f t="shared" si="45"/>
        <v/>
      </c>
      <c r="L253" s="26" t="str">
        <f t="shared" si="42"/>
        <v/>
      </c>
      <c r="M253" s="26" t="str">
        <f t="shared" si="46"/>
        <v/>
      </c>
      <c r="N253" s="26" t="str">
        <f t="shared" si="47"/>
        <v/>
      </c>
      <c r="O253" s="26" t="str">
        <f t="shared" si="48"/>
        <v/>
      </c>
      <c r="P253" s="26" t="str">
        <f t="shared" si="49"/>
        <v/>
      </c>
      <c r="Q253" s="26" t="str">
        <f t="shared" si="50"/>
        <v/>
      </c>
      <c r="R253" s="50" t="str">
        <f>IF(OR(ISBLANK(Livraison!$B$15),N253&lt;&gt;TRUE),"",IF(AND((Livraison!$B$15-YEAR(G253))&gt;=20,(Livraison!$B$15-YEAR(G253))&lt;=67),TRUE,FALSE))</f>
        <v/>
      </c>
      <c r="S253" s="50" t="str">
        <f>IF(OR(Q253&lt;&gt;TRUE,R253&lt;&gt;TRUE),"",IF((Livraison!$B$15-YEAR(G253)-19)&gt;=I253,TRUE,FALSE))</f>
        <v/>
      </c>
      <c r="T253" s="26" t="str">
        <f>IF(ISBLANK(E253),"",IF(COUNTIF(Activités!$N$12:$N$611,E253)&gt;0,TRUE,FALSE))</f>
        <v/>
      </c>
      <c r="U253" s="58" t="str">
        <f t="shared" si="51"/>
        <v/>
      </c>
    </row>
    <row r="254" spans="1:21">
      <c r="A254" s="42" t="str">
        <f t="shared" si="43"/>
        <v/>
      </c>
      <c r="B254" s="55"/>
      <c r="C254" s="55"/>
      <c r="D254" s="56"/>
      <c r="E254" s="53"/>
      <c r="F254" s="56"/>
      <c r="G254" s="54"/>
      <c r="H254" s="56"/>
      <c r="I254" s="57"/>
      <c r="J254" s="51" t="str">
        <f t="shared" si="44"/>
        <v>-</v>
      </c>
      <c r="K254" s="26" t="str">
        <f t="shared" si="45"/>
        <v/>
      </c>
      <c r="L254" s="26" t="str">
        <f t="shared" si="42"/>
        <v/>
      </c>
      <c r="M254" s="26" t="str">
        <f t="shared" si="46"/>
        <v/>
      </c>
      <c r="N254" s="26" t="str">
        <f t="shared" si="47"/>
        <v/>
      </c>
      <c r="O254" s="26" t="str">
        <f t="shared" si="48"/>
        <v/>
      </c>
      <c r="P254" s="26" t="str">
        <f t="shared" si="49"/>
        <v/>
      </c>
      <c r="Q254" s="26" t="str">
        <f t="shared" si="50"/>
        <v/>
      </c>
      <c r="R254" s="50" t="str">
        <f>IF(OR(ISBLANK(Livraison!$B$15),N254&lt;&gt;TRUE),"",IF(AND((Livraison!$B$15-YEAR(G254))&gt;=20,(Livraison!$B$15-YEAR(G254))&lt;=67),TRUE,FALSE))</f>
        <v/>
      </c>
      <c r="S254" s="50" t="str">
        <f>IF(OR(Q254&lt;&gt;TRUE,R254&lt;&gt;TRUE),"",IF((Livraison!$B$15-YEAR(G254)-19)&gt;=I254,TRUE,FALSE))</f>
        <v/>
      </c>
      <c r="T254" s="26" t="str">
        <f>IF(ISBLANK(E254),"",IF(COUNTIF(Activités!$N$12:$N$611,E254)&gt;0,TRUE,FALSE))</f>
        <v/>
      </c>
      <c r="U254" s="58" t="str">
        <f t="shared" si="51"/>
        <v/>
      </c>
    </row>
    <row r="255" spans="1:21">
      <c r="A255" s="42" t="str">
        <f t="shared" si="43"/>
        <v/>
      </c>
      <c r="B255" s="55"/>
      <c r="C255" s="55"/>
      <c r="D255" s="56"/>
      <c r="E255" s="53"/>
      <c r="F255" s="56"/>
      <c r="G255" s="54"/>
      <c r="H255" s="56"/>
      <c r="I255" s="57"/>
      <c r="J255" s="51" t="str">
        <f t="shared" si="44"/>
        <v>-</v>
      </c>
      <c r="K255" s="26" t="str">
        <f t="shared" si="45"/>
        <v/>
      </c>
      <c r="L255" s="26" t="str">
        <f t="shared" si="42"/>
        <v/>
      </c>
      <c r="M255" s="26" t="str">
        <f t="shared" si="46"/>
        <v/>
      </c>
      <c r="N255" s="26" t="str">
        <f t="shared" si="47"/>
        <v/>
      </c>
      <c r="O255" s="26" t="str">
        <f t="shared" si="48"/>
        <v/>
      </c>
      <c r="P255" s="26" t="str">
        <f t="shared" si="49"/>
        <v/>
      </c>
      <c r="Q255" s="26" t="str">
        <f t="shared" si="50"/>
        <v/>
      </c>
      <c r="R255" s="50" t="str">
        <f>IF(OR(ISBLANK(Livraison!$B$15),N255&lt;&gt;TRUE),"",IF(AND((Livraison!$B$15-YEAR(G255))&gt;=20,(Livraison!$B$15-YEAR(G255))&lt;=67),TRUE,FALSE))</f>
        <v/>
      </c>
      <c r="S255" s="50" t="str">
        <f>IF(OR(Q255&lt;&gt;TRUE,R255&lt;&gt;TRUE),"",IF((Livraison!$B$15-YEAR(G255)-19)&gt;=I255,TRUE,FALSE))</f>
        <v/>
      </c>
      <c r="T255" s="26" t="str">
        <f>IF(ISBLANK(E255),"",IF(COUNTIF(Activités!$N$12:$N$611,E255)&gt;0,TRUE,FALSE))</f>
        <v/>
      </c>
      <c r="U255" s="58" t="str">
        <f t="shared" si="51"/>
        <v/>
      </c>
    </row>
    <row r="256" spans="1:21">
      <c r="A256" s="42" t="str">
        <f t="shared" si="43"/>
        <v/>
      </c>
      <c r="B256" s="55"/>
      <c r="C256" s="55"/>
      <c r="D256" s="56"/>
      <c r="E256" s="53"/>
      <c r="F256" s="56"/>
      <c r="G256" s="54"/>
      <c r="H256" s="56"/>
      <c r="I256" s="57"/>
      <c r="J256" s="51" t="str">
        <f t="shared" si="44"/>
        <v>-</v>
      </c>
      <c r="K256" s="26" t="str">
        <f t="shared" si="45"/>
        <v/>
      </c>
      <c r="L256" s="26" t="str">
        <f t="shared" si="42"/>
        <v/>
      </c>
      <c r="M256" s="26" t="str">
        <f t="shared" si="46"/>
        <v/>
      </c>
      <c r="N256" s="26" t="str">
        <f t="shared" si="47"/>
        <v/>
      </c>
      <c r="O256" s="26" t="str">
        <f t="shared" si="48"/>
        <v/>
      </c>
      <c r="P256" s="26" t="str">
        <f t="shared" si="49"/>
        <v/>
      </c>
      <c r="Q256" s="26" t="str">
        <f t="shared" si="50"/>
        <v/>
      </c>
      <c r="R256" s="50" t="str">
        <f>IF(OR(ISBLANK(Livraison!$B$15),N256&lt;&gt;TRUE),"",IF(AND((Livraison!$B$15-YEAR(G256))&gt;=20,(Livraison!$B$15-YEAR(G256))&lt;=67),TRUE,FALSE))</f>
        <v/>
      </c>
      <c r="S256" s="50" t="str">
        <f>IF(OR(Q256&lt;&gt;TRUE,R256&lt;&gt;TRUE),"",IF((Livraison!$B$15-YEAR(G256)-19)&gt;=I256,TRUE,FALSE))</f>
        <v/>
      </c>
      <c r="T256" s="26" t="str">
        <f>IF(ISBLANK(E256),"",IF(COUNTIF(Activités!$N$12:$N$611,E256)&gt;0,TRUE,FALSE))</f>
        <v/>
      </c>
      <c r="U256" s="58" t="str">
        <f t="shared" si="51"/>
        <v/>
      </c>
    </row>
    <row r="257" spans="1:21">
      <c r="A257" s="42" t="str">
        <f t="shared" si="43"/>
        <v/>
      </c>
      <c r="B257" s="55"/>
      <c r="C257" s="55"/>
      <c r="D257" s="56"/>
      <c r="E257" s="53"/>
      <c r="F257" s="56"/>
      <c r="G257" s="54"/>
      <c r="H257" s="56"/>
      <c r="I257" s="57"/>
      <c r="J257" s="51" t="str">
        <f t="shared" si="44"/>
        <v>-</v>
      </c>
      <c r="K257" s="26" t="str">
        <f t="shared" si="45"/>
        <v/>
      </c>
      <c r="L257" s="26" t="str">
        <f t="shared" si="42"/>
        <v/>
      </c>
      <c r="M257" s="26" t="str">
        <f t="shared" si="46"/>
        <v/>
      </c>
      <c r="N257" s="26" t="str">
        <f t="shared" si="47"/>
        <v/>
      </c>
      <c r="O257" s="26" t="str">
        <f t="shared" si="48"/>
        <v/>
      </c>
      <c r="P257" s="26" t="str">
        <f t="shared" si="49"/>
        <v/>
      </c>
      <c r="Q257" s="26" t="str">
        <f t="shared" si="50"/>
        <v/>
      </c>
      <c r="R257" s="50" t="str">
        <f>IF(OR(ISBLANK(Livraison!$B$15),N257&lt;&gt;TRUE),"",IF(AND((Livraison!$B$15-YEAR(G257))&gt;=20,(Livraison!$B$15-YEAR(G257))&lt;=67),TRUE,FALSE))</f>
        <v/>
      </c>
      <c r="S257" s="50" t="str">
        <f>IF(OR(Q257&lt;&gt;TRUE,R257&lt;&gt;TRUE),"",IF((Livraison!$B$15-YEAR(G257)-19)&gt;=I257,TRUE,FALSE))</f>
        <v/>
      </c>
      <c r="T257" s="26" t="str">
        <f>IF(ISBLANK(E257),"",IF(COUNTIF(Activités!$N$12:$N$611,E257)&gt;0,TRUE,FALSE))</f>
        <v/>
      </c>
      <c r="U257" s="58" t="str">
        <f t="shared" si="51"/>
        <v/>
      </c>
    </row>
    <row r="258" spans="1:21">
      <c r="A258" s="42" t="str">
        <f t="shared" si="43"/>
        <v/>
      </c>
      <c r="B258" s="55"/>
      <c r="C258" s="55"/>
      <c r="D258" s="56"/>
      <c r="E258" s="53"/>
      <c r="F258" s="56"/>
      <c r="G258" s="54"/>
      <c r="H258" s="56"/>
      <c r="I258" s="57"/>
      <c r="J258" s="51" t="str">
        <f t="shared" si="44"/>
        <v>-</v>
      </c>
      <c r="K258" s="26" t="str">
        <f t="shared" si="45"/>
        <v/>
      </c>
      <c r="L258" s="26" t="str">
        <f t="shared" si="42"/>
        <v/>
      </c>
      <c r="M258" s="26" t="str">
        <f t="shared" si="46"/>
        <v/>
      </c>
      <c r="N258" s="26" t="str">
        <f t="shared" si="47"/>
        <v/>
      </c>
      <c r="O258" s="26" t="str">
        <f t="shared" si="48"/>
        <v/>
      </c>
      <c r="P258" s="26" t="str">
        <f t="shared" si="49"/>
        <v/>
      </c>
      <c r="Q258" s="26" t="str">
        <f t="shared" si="50"/>
        <v/>
      </c>
      <c r="R258" s="50" t="str">
        <f>IF(OR(ISBLANK(Livraison!$B$15),N258&lt;&gt;TRUE),"",IF(AND((Livraison!$B$15-YEAR(G258))&gt;=20,(Livraison!$B$15-YEAR(G258))&lt;=67),TRUE,FALSE))</f>
        <v/>
      </c>
      <c r="S258" s="50" t="str">
        <f>IF(OR(Q258&lt;&gt;TRUE,R258&lt;&gt;TRUE),"",IF((Livraison!$B$15-YEAR(G258)-19)&gt;=I258,TRUE,FALSE))</f>
        <v/>
      </c>
      <c r="T258" s="26" t="str">
        <f>IF(ISBLANK(E258),"",IF(COUNTIF(Activités!$N$12:$N$611,E258)&gt;0,TRUE,FALSE))</f>
        <v/>
      </c>
      <c r="U258" s="58" t="str">
        <f t="shared" si="51"/>
        <v/>
      </c>
    </row>
    <row r="259" spans="1:21">
      <c r="A259" s="42" t="str">
        <f t="shared" si="43"/>
        <v/>
      </c>
      <c r="B259" s="55"/>
      <c r="C259" s="55"/>
      <c r="D259" s="56"/>
      <c r="E259" s="53"/>
      <c r="F259" s="56"/>
      <c r="G259" s="54"/>
      <c r="H259" s="56"/>
      <c r="I259" s="57"/>
      <c r="J259" s="51" t="str">
        <f t="shared" si="44"/>
        <v>-</v>
      </c>
      <c r="K259" s="26" t="str">
        <f t="shared" si="45"/>
        <v/>
      </c>
      <c r="L259" s="26" t="str">
        <f t="shared" si="42"/>
        <v/>
      </c>
      <c r="M259" s="26" t="str">
        <f t="shared" si="46"/>
        <v/>
      </c>
      <c r="N259" s="26" t="str">
        <f t="shared" si="47"/>
        <v/>
      </c>
      <c r="O259" s="26" t="str">
        <f t="shared" si="48"/>
        <v/>
      </c>
      <c r="P259" s="26" t="str">
        <f t="shared" si="49"/>
        <v/>
      </c>
      <c r="Q259" s="26" t="str">
        <f t="shared" si="50"/>
        <v/>
      </c>
      <c r="R259" s="50" t="str">
        <f>IF(OR(ISBLANK(Livraison!$B$15),N259&lt;&gt;TRUE),"",IF(AND((Livraison!$B$15-YEAR(G259))&gt;=20,(Livraison!$B$15-YEAR(G259))&lt;=67),TRUE,FALSE))</f>
        <v/>
      </c>
      <c r="S259" s="50" t="str">
        <f>IF(OR(Q259&lt;&gt;TRUE,R259&lt;&gt;TRUE),"",IF((Livraison!$B$15-YEAR(G259)-19)&gt;=I259,TRUE,FALSE))</f>
        <v/>
      </c>
      <c r="T259" s="26" t="str">
        <f>IF(ISBLANK(E259),"",IF(COUNTIF(Activités!$N$12:$N$611,E259)&gt;0,TRUE,FALSE))</f>
        <v/>
      </c>
      <c r="U259" s="58" t="str">
        <f t="shared" si="51"/>
        <v/>
      </c>
    </row>
    <row r="260" spans="1:21">
      <c r="A260" s="42" t="str">
        <f t="shared" si="43"/>
        <v/>
      </c>
      <c r="B260" s="55"/>
      <c r="C260" s="55"/>
      <c r="D260" s="56"/>
      <c r="E260" s="53"/>
      <c r="F260" s="56"/>
      <c r="G260" s="54"/>
      <c r="H260" s="56"/>
      <c r="I260" s="57"/>
      <c r="J260" s="51" t="str">
        <f t="shared" si="44"/>
        <v>-</v>
      </c>
      <c r="K260" s="26" t="str">
        <f t="shared" si="45"/>
        <v/>
      </c>
      <c r="L260" s="26" t="str">
        <f t="shared" si="42"/>
        <v/>
      </c>
      <c r="M260" s="26" t="str">
        <f t="shared" si="46"/>
        <v/>
      </c>
      <c r="N260" s="26" t="str">
        <f t="shared" si="47"/>
        <v/>
      </c>
      <c r="O260" s="26" t="str">
        <f t="shared" si="48"/>
        <v/>
      </c>
      <c r="P260" s="26" t="str">
        <f t="shared" si="49"/>
        <v/>
      </c>
      <c r="Q260" s="26" t="str">
        <f t="shared" si="50"/>
        <v/>
      </c>
      <c r="R260" s="50" t="str">
        <f>IF(OR(ISBLANK(Livraison!$B$15),N260&lt;&gt;TRUE),"",IF(AND((Livraison!$B$15-YEAR(G260))&gt;=20,(Livraison!$B$15-YEAR(G260))&lt;=67),TRUE,FALSE))</f>
        <v/>
      </c>
      <c r="S260" s="50" t="str">
        <f>IF(OR(Q260&lt;&gt;TRUE,R260&lt;&gt;TRUE),"",IF((Livraison!$B$15-YEAR(G260)-19)&gt;=I260,TRUE,FALSE))</f>
        <v/>
      </c>
      <c r="T260" s="26" t="str">
        <f>IF(ISBLANK(E260),"",IF(COUNTIF(Activités!$N$12:$N$611,E260)&gt;0,TRUE,FALSE))</f>
        <v/>
      </c>
      <c r="U260" s="58" t="str">
        <f t="shared" si="51"/>
        <v/>
      </c>
    </row>
    <row r="261" spans="1:21">
      <c r="A261" s="42" t="str">
        <f t="shared" si="43"/>
        <v/>
      </c>
      <c r="B261" s="55"/>
      <c r="C261" s="55"/>
      <c r="D261" s="56"/>
      <c r="E261" s="53"/>
      <c r="F261" s="56"/>
      <c r="G261" s="54"/>
      <c r="H261" s="56"/>
      <c r="I261" s="57"/>
      <c r="J261" s="51" t="str">
        <f t="shared" si="44"/>
        <v>-</v>
      </c>
      <c r="K261" s="26" t="str">
        <f t="shared" si="45"/>
        <v/>
      </c>
      <c r="L261" s="26" t="str">
        <f t="shared" si="42"/>
        <v/>
      </c>
      <c r="M261" s="26" t="str">
        <f t="shared" si="46"/>
        <v/>
      </c>
      <c r="N261" s="26" t="str">
        <f t="shared" si="47"/>
        <v/>
      </c>
      <c r="O261" s="26" t="str">
        <f t="shared" si="48"/>
        <v/>
      </c>
      <c r="P261" s="26" t="str">
        <f t="shared" si="49"/>
        <v/>
      </c>
      <c r="Q261" s="26" t="str">
        <f t="shared" si="50"/>
        <v/>
      </c>
      <c r="R261" s="50" t="str">
        <f>IF(OR(ISBLANK(Livraison!$B$15),N261&lt;&gt;TRUE),"",IF(AND((Livraison!$B$15-YEAR(G261))&gt;=20,(Livraison!$B$15-YEAR(G261))&lt;=67),TRUE,FALSE))</f>
        <v/>
      </c>
      <c r="S261" s="50" t="str">
        <f>IF(OR(Q261&lt;&gt;TRUE,R261&lt;&gt;TRUE),"",IF((Livraison!$B$15-YEAR(G261)-19)&gt;=I261,TRUE,FALSE))</f>
        <v/>
      </c>
      <c r="T261" s="26" t="str">
        <f>IF(ISBLANK(E261),"",IF(COUNTIF(Activités!$N$12:$N$611,E261)&gt;0,TRUE,FALSE))</f>
        <v/>
      </c>
      <c r="U261" s="58" t="str">
        <f t="shared" si="51"/>
        <v/>
      </c>
    </row>
    <row r="262" spans="1:21">
      <c r="A262" s="42" t="str">
        <f t="shared" si="43"/>
        <v/>
      </c>
      <c r="B262" s="55"/>
      <c r="C262" s="55"/>
      <c r="D262" s="56"/>
      <c r="E262" s="53"/>
      <c r="F262" s="56"/>
      <c r="G262" s="54"/>
      <c r="H262" s="56"/>
      <c r="I262" s="57"/>
      <c r="J262" s="51" t="str">
        <f t="shared" si="44"/>
        <v>-</v>
      </c>
      <c r="K262" s="26" t="str">
        <f t="shared" si="45"/>
        <v/>
      </c>
      <c r="L262" s="26" t="str">
        <f t="shared" si="42"/>
        <v/>
      </c>
      <c r="M262" s="26" t="str">
        <f t="shared" si="46"/>
        <v/>
      </c>
      <c r="N262" s="26" t="str">
        <f t="shared" si="47"/>
        <v/>
      </c>
      <c r="O262" s="26" t="str">
        <f t="shared" si="48"/>
        <v/>
      </c>
      <c r="P262" s="26" t="str">
        <f t="shared" si="49"/>
        <v/>
      </c>
      <c r="Q262" s="26" t="str">
        <f t="shared" si="50"/>
        <v/>
      </c>
      <c r="R262" s="50" t="str">
        <f>IF(OR(ISBLANK(Livraison!$B$15),N262&lt;&gt;TRUE),"",IF(AND((Livraison!$B$15-YEAR(G262))&gt;=20,(Livraison!$B$15-YEAR(G262))&lt;=67),TRUE,FALSE))</f>
        <v/>
      </c>
      <c r="S262" s="50" t="str">
        <f>IF(OR(Q262&lt;&gt;TRUE,R262&lt;&gt;TRUE),"",IF((Livraison!$B$15-YEAR(G262)-19)&gt;=I262,TRUE,FALSE))</f>
        <v/>
      </c>
      <c r="T262" s="26" t="str">
        <f>IF(ISBLANK(E262),"",IF(COUNTIF(Activités!$N$12:$N$611,E262)&gt;0,TRUE,FALSE))</f>
        <v/>
      </c>
      <c r="U262" s="58" t="str">
        <f t="shared" si="51"/>
        <v/>
      </c>
    </row>
    <row r="263" spans="1:21">
      <c r="A263" s="42" t="str">
        <f t="shared" si="43"/>
        <v/>
      </c>
      <c r="B263" s="55"/>
      <c r="C263" s="55"/>
      <c r="D263" s="56"/>
      <c r="E263" s="53"/>
      <c r="F263" s="56"/>
      <c r="G263" s="54"/>
      <c r="H263" s="56"/>
      <c r="I263" s="57"/>
      <c r="J263" s="51" t="str">
        <f t="shared" si="44"/>
        <v>-</v>
      </c>
      <c r="K263" s="26" t="str">
        <f t="shared" si="45"/>
        <v/>
      </c>
      <c r="L263" s="26" t="str">
        <f t="shared" si="42"/>
        <v/>
      </c>
      <c r="M263" s="26" t="str">
        <f t="shared" si="46"/>
        <v/>
      </c>
      <c r="N263" s="26" t="str">
        <f t="shared" si="47"/>
        <v/>
      </c>
      <c r="O263" s="26" t="str">
        <f t="shared" si="48"/>
        <v/>
      </c>
      <c r="P263" s="26" t="str">
        <f t="shared" si="49"/>
        <v/>
      </c>
      <c r="Q263" s="26" t="str">
        <f t="shared" si="50"/>
        <v/>
      </c>
      <c r="R263" s="50" t="str">
        <f>IF(OR(ISBLANK(Livraison!$B$15),N263&lt;&gt;TRUE),"",IF(AND((Livraison!$B$15-YEAR(G263))&gt;=20,(Livraison!$B$15-YEAR(G263))&lt;=67),TRUE,FALSE))</f>
        <v/>
      </c>
      <c r="S263" s="50" t="str">
        <f>IF(OR(Q263&lt;&gt;TRUE,R263&lt;&gt;TRUE),"",IF((Livraison!$B$15-YEAR(G263)-19)&gt;=I263,TRUE,FALSE))</f>
        <v/>
      </c>
      <c r="T263" s="26" t="str">
        <f>IF(ISBLANK(E263),"",IF(COUNTIF(Activités!$N$12:$N$611,E263)&gt;0,TRUE,FALSE))</f>
        <v/>
      </c>
      <c r="U263" s="58" t="str">
        <f t="shared" si="51"/>
        <v/>
      </c>
    </row>
    <row r="264" spans="1:21">
      <c r="A264" s="42" t="str">
        <f t="shared" si="43"/>
        <v/>
      </c>
      <c r="B264" s="55"/>
      <c r="C264" s="55"/>
      <c r="D264" s="56"/>
      <c r="E264" s="53"/>
      <c r="F264" s="56"/>
      <c r="G264" s="54"/>
      <c r="H264" s="56"/>
      <c r="I264" s="57"/>
      <c r="J264" s="51" t="str">
        <f t="shared" si="44"/>
        <v>-</v>
      </c>
      <c r="K264" s="26" t="str">
        <f t="shared" si="45"/>
        <v/>
      </c>
      <c r="L264" s="26" t="str">
        <f t="shared" si="42"/>
        <v/>
      </c>
      <c r="M264" s="26" t="str">
        <f t="shared" si="46"/>
        <v/>
      </c>
      <c r="N264" s="26" t="str">
        <f t="shared" si="47"/>
        <v/>
      </c>
      <c r="O264" s="26" t="str">
        <f t="shared" si="48"/>
        <v/>
      </c>
      <c r="P264" s="26" t="str">
        <f t="shared" si="49"/>
        <v/>
      </c>
      <c r="Q264" s="26" t="str">
        <f t="shared" si="50"/>
        <v/>
      </c>
      <c r="R264" s="50" t="str">
        <f>IF(OR(ISBLANK(Livraison!$B$15),N264&lt;&gt;TRUE),"",IF(AND((Livraison!$B$15-YEAR(G264))&gt;=20,(Livraison!$B$15-YEAR(G264))&lt;=67),TRUE,FALSE))</f>
        <v/>
      </c>
      <c r="S264" s="50" t="str">
        <f>IF(OR(Q264&lt;&gt;TRUE,R264&lt;&gt;TRUE),"",IF((Livraison!$B$15-YEAR(G264)-19)&gt;=I264,TRUE,FALSE))</f>
        <v/>
      </c>
      <c r="T264" s="26" t="str">
        <f>IF(ISBLANK(E264),"",IF(COUNTIF(Activités!$N$12:$N$611,E264)&gt;0,TRUE,FALSE))</f>
        <v/>
      </c>
      <c r="U264" s="58" t="str">
        <f t="shared" si="51"/>
        <v/>
      </c>
    </row>
    <row r="265" spans="1:21">
      <c r="A265" s="42" t="str">
        <f t="shared" si="43"/>
        <v/>
      </c>
      <c r="B265" s="55"/>
      <c r="C265" s="55"/>
      <c r="D265" s="56"/>
      <c r="E265" s="53"/>
      <c r="F265" s="56"/>
      <c r="G265" s="54"/>
      <c r="H265" s="56"/>
      <c r="I265" s="57"/>
      <c r="J265" s="51" t="str">
        <f t="shared" si="44"/>
        <v>-</v>
      </c>
      <c r="K265" s="26" t="str">
        <f t="shared" si="45"/>
        <v/>
      </c>
      <c r="L265" s="26" t="str">
        <f t="shared" si="42"/>
        <v/>
      </c>
      <c r="M265" s="26" t="str">
        <f t="shared" si="46"/>
        <v/>
      </c>
      <c r="N265" s="26" t="str">
        <f t="shared" si="47"/>
        <v/>
      </c>
      <c r="O265" s="26" t="str">
        <f t="shared" si="48"/>
        <v/>
      </c>
      <c r="P265" s="26" t="str">
        <f t="shared" si="49"/>
        <v/>
      </c>
      <c r="Q265" s="26" t="str">
        <f t="shared" si="50"/>
        <v/>
      </c>
      <c r="R265" s="50" t="str">
        <f>IF(OR(ISBLANK(Livraison!$B$15),N265&lt;&gt;TRUE),"",IF(AND((Livraison!$B$15-YEAR(G265))&gt;=20,(Livraison!$B$15-YEAR(G265))&lt;=67),TRUE,FALSE))</f>
        <v/>
      </c>
      <c r="S265" s="50" t="str">
        <f>IF(OR(Q265&lt;&gt;TRUE,R265&lt;&gt;TRUE),"",IF((Livraison!$B$15-YEAR(G265)-19)&gt;=I265,TRUE,FALSE))</f>
        <v/>
      </c>
      <c r="T265" s="26" t="str">
        <f>IF(ISBLANK(E265),"",IF(COUNTIF(Activités!$N$12:$N$611,E265)&gt;0,TRUE,FALSE))</f>
        <v/>
      </c>
      <c r="U265" s="58" t="str">
        <f t="shared" si="51"/>
        <v/>
      </c>
    </row>
    <row r="266" spans="1:21">
      <c r="A266" s="42" t="str">
        <f t="shared" si="43"/>
        <v/>
      </c>
      <c r="B266" s="55"/>
      <c r="C266" s="55"/>
      <c r="D266" s="56"/>
      <c r="E266" s="53"/>
      <c r="F266" s="56"/>
      <c r="G266" s="54"/>
      <c r="H266" s="56"/>
      <c r="I266" s="57"/>
      <c r="J266" s="51" t="str">
        <f t="shared" si="44"/>
        <v>-</v>
      </c>
      <c r="K266" s="26" t="str">
        <f t="shared" si="45"/>
        <v/>
      </c>
      <c r="L266" s="26" t="str">
        <f t="shared" si="42"/>
        <v/>
      </c>
      <c r="M266" s="26" t="str">
        <f t="shared" si="46"/>
        <v/>
      </c>
      <c r="N266" s="26" t="str">
        <f t="shared" si="47"/>
        <v/>
      </c>
      <c r="O266" s="26" t="str">
        <f t="shared" si="48"/>
        <v/>
      </c>
      <c r="P266" s="26" t="str">
        <f t="shared" si="49"/>
        <v/>
      </c>
      <c r="Q266" s="26" t="str">
        <f t="shared" si="50"/>
        <v/>
      </c>
      <c r="R266" s="50" t="str">
        <f>IF(OR(ISBLANK(Livraison!$B$15),N266&lt;&gt;TRUE),"",IF(AND((Livraison!$B$15-YEAR(G266))&gt;=20,(Livraison!$B$15-YEAR(G266))&lt;=67),TRUE,FALSE))</f>
        <v/>
      </c>
      <c r="S266" s="50" t="str">
        <f>IF(OR(Q266&lt;&gt;TRUE,R266&lt;&gt;TRUE),"",IF((Livraison!$B$15-YEAR(G266)-19)&gt;=I266,TRUE,FALSE))</f>
        <v/>
      </c>
      <c r="T266" s="26" t="str">
        <f>IF(ISBLANK(E266),"",IF(COUNTIF(Activités!$N$12:$N$611,E266)&gt;0,TRUE,FALSE))</f>
        <v/>
      </c>
      <c r="U266" s="58" t="str">
        <f t="shared" si="51"/>
        <v/>
      </c>
    </row>
    <row r="267" spans="1:21">
      <c r="A267" s="42" t="str">
        <f t="shared" si="43"/>
        <v/>
      </c>
      <c r="B267" s="55"/>
      <c r="C267" s="55"/>
      <c r="D267" s="56"/>
      <c r="E267" s="53"/>
      <c r="F267" s="56"/>
      <c r="G267" s="54"/>
      <c r="H267" s="56"/>
      <c r="I267" s="57"/>
      <c r="J267" s="51" t="str">
        <f t="shared" si="44"/>
        <v>-</v>
      </c>
      <c r="K267" s="26" t="str">
        <f t="shared" si="45"/>
        <v/>
      </c>
      <c r="L267" s="26" t="str">
        <f t="shared" si="42"/>
        <v/>
      </c>
      <c r="M267" s="26" t="str">
        <f t="shared" si="46"/>
        <v/>
      </c>
      <c r="N267" s="26" t="str">
        <f t="shared" si="47"/>
        <v/>
      </c>
      <c r="O267" s="26" t="str">
        <f t="shared" si="48"/>
        <v/>
      </c>
      <c r="P267" s="26" t="str">
        <f t="shared" si="49"/>
        <v/>
      </c>
      <c r="Q267" s="26" t="str">
        <f t="shared" si="50"/>
        <v/>
      </c>
      <c r="R267" s="50" t="str">
        <f>IF(OR(ISBLANK(Livraison!$B$15),N267&lt;&gt;TRUE),"",IF(AND((Livraison!$B$15-YEAR(G267))&gt;=20,(Livraison!$B$15-YEAR(G267))&lt;=67),TRUE,FALSE))</f>
        <v/>
      </c>
      <c r="S267" s="50" t="str">
        <f>IF(OR(Q267&lt;&gt;TRUE,R267&lt;&gt;TRUE),"",IF((Livraison!$B$15-YEAR(G267)-19)&gt;=I267,TRUE,FALSE))</f>
        <v/>
      </c>
      <c r="T267" s="26" t="str">
        <f>IF(ISBLANK(E267),"",IF(COUNTIF(Activités!$N$12:$N$611,E267)&gt;0,TRUE,FALSE))</f>
        <v/>
      </c>
      <c r="U267" s="58" t="str">
        <f t="shared" si="51"/>
        <v/>
      </c>
    </row>
    <row r="268" spans="1:21">
      <c r="A268" s="42" t="str">
        <f t="shared" si="43"/>
        <v/>
      </c>
      <c r="B268" s="55"/>
      <c r="C268" s="55"/>
      <c r="D268" s="56"/>
      <c r="E268" s="53"/>
      <c r="F268" s="56"/>
      <c r="G268" s="54"/>
      <c r="H268" s="56"/>
      <c r="I268" s="57"/>
      <c r="J268" s="51" t="str">
        <f t="shared" si="44"/>
        <v>-</v>
      </c>
      <c r="K268" s="26" t="str">
        <f t="shared" si="45"/>
        <v/>
      </c>
      <c r="L268" s="26" t="str">
        <f t="shared" si="42"/>
        <v/>
      </c>
      <c r="M268" s="26" t="str">
        <f t="shared" si="46"/>
        <v/>
      </c>
      <c r="N268" s="26" t="str">
        <f t="shared" si="47"/>
        <v/>
      </c>
      <c r="O268" s="26" t="str">
        <f t="shared" si="48"/>
        <v/>
      </c>
      <c r="P268" s="26" t="str">
        <f t="shared" si="49"/>
        <v/>
      </c>
      <c r="Q268" s="26" t="str">
        <f t="shared" si="50"/>
        <v/>
      </c>
      <c r="R268" s="50" t="str">
        <f>IF(OR(ISBLANK(Livraison!$B$15),N268&lt;&gt;TRUE),"",IF(AND((Livraison!$B$15-YEAR(G268))&gt;=20,(Livraison!$B$15-YEAR(G268))&lt;=67),TRUE,FALSE))</f>
        <v/>
      </c>
      <c r="S268" s="50" t="str">
        <f>IF(OR(Q268&lt;&gt;TRUE,R268&lt;&gt;TRUE),"",IF((Livraison!$B$15-YEAR(G268)-19)&gt;=I268,TRUE,FALSE))</f>
        <v/>
      </c>
      <c r="T268" s="26" t="str">
        <f>IF(ISBLANK(E268),"",IF(COUNTIF(Activités!$N$12:$N$611,E268)&gt;0,TRUE,FALSE))</f>
        <v/>
      </c>
      <c r="U268" s="58" t="str">
        <f t="shared" si="51"/>
        <v/>
      </c>
    </row>
    <row r="269" spans="1:21">
      <c r="A269" s="42" t="str">
        <f t="shared" si="43"/>
        <v/>
      </c>
      <c r="B269" s="55"/>
      <c r="C269" s="55"/>
      <c r="D269" s="56"/>
      <c r="E269" s="53"/>
      <c r="F269" s="56"/>
      <c r="G269" s="54"/>
      <c r="H269" s="56"/>
      <c r="I269" s="57"/>
      <c r="J269" s="51" t="str">
        <f t="shared" si="44"/>
        <v>-</v>
      </c>
      <c r="K269" s="26" t="str">
        <f t="shared" si="45"/>
        <v/>
      </c>
      <c r="L269" s="26" t="str">
        <f t="shared" ref="L269:L332" si="52">IF(OR(ISBLANK(E269)),"",NOT(COUNTIF($E$12:$E$411,$E269)&gt;1))</f>
        <v/>
      </c>
      <c r="M269" s="26" t="str">
        <f t="shared" si="46"/>
        <v/>
      </c>
      <c r="N269" s="26" t="str">
        <f t="shared" si="47"/>
        <v/>
      </c>
      <c r="O269" s="26" t="str">
        <f t="shared" si="48"/>
        <v/>
      </c>
      <c r="P269" s="26" t="str">
        <f t="shared" si="49"/>
        <v/>
      </c>
      <c r="Q269" s="26" t="str">
        <f t="shared" si="50"/>
        <v/>
      </c>
      <c r="R269" s="50" t="str">
        <f>IF(OR(ISBLANK(Livraison!$B$15),N269&lt;&gt;TRUE),"",IF(AND((Livraison!$B$15-YEAR(G269))&gt;=20,(Livraison!$B$15-YEAR(G269))&lt;=67),TRUE,FALSE))</f>
        <v/>
      </c>
      <c r="S269" s="50" t="str">
        <f>IF(OR(Q269&lt;&gt;TRUE,R269&lt;&gt;TRUE),"",IF((Livraison!$B$15-YEAR(G269)-19)&gt;=I269,TRUE,FALSE))</f>
        <v/>
      </c>
      <c r="T269" s="26" t="str">
        <f>IF(ISBLANK(E269),"",IF(COUNTIF(Activités!$N$12:$N$611,E269)&gt;0,TRUE,FALSE))</f>
        <v/>
      </c>
      <c r="U269" s="58" t="str">
        <f t="shared" si="51"/>
        <v/>
      </c>
    </row>
    <row r="270" spans="1:21">
      <c r="A270" s="42" t="str">
        <f t="shared" si="43"/>
        <v/>
      </c>
      <c r="B270" s="55"/>
      <c r="C270" s="55"/>
      <c r="D270" s="56"/>
      <c r="E270" s="53"/>
      <c r="F270" s="56"/>
      <c r="G270" s="54"/>
      <c r="H270" s="56"/>
      <c r="I270" s="57"/>
      <c r="J270" s="51" t="str">
        <f t="shared" si="44"/>
        <v>-</v>
      </c>
      <c r="K270" s="26" t="str">
        <f t="shared" si="45"/>
        <v/>
      </c>
      <c r="L270" s="26" t="str">
        <f t="shared" si="52"/>
        <v/>
      </c>
      <c r="M270" s="26" t="str">
        <f t="shared" si="46"/>
        <v/>
      </c>
      <c r="N270" s="26" t="str">
        <f t="shared" si="47"/>
        <v/>
      </c>
      <c r="O270" s="26" t="str">
        <f t="shared" si="48"/>
        <v/>
      </c>
      <c r="P270" s="26" t="str">
        <f t="shared" si="49"/>
        <v/>
      </c>
      <c r="Q270" s="26" t="str">
        <f t="shared" si="50"/>
        <v/>
      </c>
      <c r="R270" s="50" t="str">
        <f>IF(OR(ISBLANK(Livraison!$B$15),N270&lt;&gt;TRUE),"",IF(AND((Livraison!$B$15-YEAR(G270))&gt;=20,(Livraison!$B$15-YEAR(G270))&lt;=67),TRUE,FALSE))</f>
        <v/>
      </c>
      <c r="S270" s="50" t="str">
        <f>IF(OR(Q270&lt;&gt;TRUE,R270&lt;&gt;TRUE),"",IF((Livraison!$B$15-YEAR(G270)-19)&gt;=I270,TRUE,FALSE))</f>
        <v/>
      </c>
      <c r="T270" s="26" t="str">
        <f>IF(ISBLANK(E270),"",IF(COUNTIF(Activités!$N$12:$N$611,E270)&gt;0,TRUE,FALSE))</f>
        <v/>
      </c>
      <c r="U270" s="58" t="str">
        <f t="shared" si="51"/>
        <v/>
      </c>
    </row>
    <row r="271" spans="1:21">
      <c r="A271" s="42" t="str">
        <f t="shared" si="43"/>
        <v/>
      </c>
      <c r="B271" s="55"/>
      <c r="C271" s="55"/>
      <c r="D271" s="56"/>
      <c r="E271" s="53"/>
      <c r="F271" s="56"/>
      <c r="G271" s="54"/>
      <c r="H271" s="56"/>
      <c r="I271" s="57"/>
      <c r="J271" s="51" t="str">
        <f t="shared" si="44"/>
        <v>-</v>
      </c>
      <c r="K271" s="26" t="str">
        <f t="shared" si="45"/>
        <v/>
      </c>
      <c r="L271" s="26" t="str">
        <f t="shared" si="52"/>
        <v/>
      </c>
      <c r="M271" s="26" t="str">
        <f t="shared" si="46"/>
        <v/>
      </c>
      <c r="N271" s="26" t="str">
        <f t="shared" si="47"/>
        <v/>
      </c>
      <c r="O271" s="26" t="str">
        <f t="shared" si="48"/>
        <v/>
      </c>
      <c r="P271" s="26" t="str">
        <f t="shared" si="49"/>
        <v/>
      </c>
      <c r="Q271" s="26" t="str">
        <f t="shared" si="50"/>
        <v/>
      </c>
      <c r="R271" s="50" t="str">
        <f>IF(OR(ISBLANK(Livraison!$B$15),N271&lt;&gt;TRUE),"",IF(AND((Livraison!$B$15-YEAR(G271))&gt;=20,(Livraison!$B$15-YEAR(G271))&lt;=67),TRUE,FALSE))</f>
        <v/>
      </c>
      <c r="S271" s="50" t="str">
        <f>IF(OR(Q271&lt;&gt;TRUE,R271&lt;&gt;TRUE),"",IF((Livraison!$B$15-YEAR(G271)-19)&gt;=I271,TRUE,FALSE))</f>
        <v/>
      </c>
      <c r="T271" s="26" t="str">
        <f>IF(ISBLANK(E271),"",IF(COUNTIF(Activités!$N$12:$N$611,E271)&gt;0,TRUE,FALSE))</f>
        <v/>
      </c>
      <c r="U271" s="58" t="str">
        <f t="shared" si="51"/>
        <v/>
      </c>
    </row>
    <row r="272" spans="1:21">
      <c r="A272" s="42" t="str">
        <f t="shared" si="43"/>
        <v/>
      </c>
      <c r="B272" s="55"/>
      <c r="C272" s="55"/>
      <c r="D272" s="56"/>
      <c r="E272" s="53"/>
      <c r="F272" s="56"/>
      <c r="G272" s="54"/>
      <c r="H272" s="56"/>
      <c r="I272" s="57"/>
      <c r="J272" s="51" t="str">
        <f t="shared" si="44"/>
        <v>-</v>
      </c>
      <c r="K272" s="26" t="str">
        <f t="shared" si="45"/>
        <v/>
      </c>
      <c r="L272" s="26" t="str">
        <f t="shared" si="52"/>
        <v/>
      </c>
      <c r="M272" s="26" t="str">
        <f t="shared" si="46"/>
        <v/>
      </c>
      <c r="N272" s="26" t="str">
        <f t="shared" si="47"/>
        <v/>
      </c>
      <c r="O272" s="26" t="str">
        <f t="shared" si="48"/>
        <v/>
      </c>
      <c r="P272" s="26" t="str">
        <f t="shared" si="49"/>
        <v/>
      </c>
      <c r="Q272" s="26" t="str">
        <f t="shared" si="50"/>
        <v/>
      </c>
      <c r="R272" s="50" t="str">
        <f>IF(OR(ISBLANK(Livraison!$B$15),N272&lt;&gt;TRUE),"",IF(AND((Livraison!$B$15-YEAR(G272))&gt;=20,(Livraison!$B$15-YEAR(G272))&lt;=67),TRUE,FALSE))</f>
        <v/>
      </c>
      <c r="S272" s="50" t="str">
        <f>IF(OR(Q272&lt;&gt;TRUE,R272&lt;&gt;TRUE),"",IF((Livraison!$B$15-YEAR(G272)-19)&gt;=I272,TRUE,FALSE))</f>
        <v/>
      </c>
      <c r="T272" s="26" t="str">
        <f>IF(ISBLANK(E272),"",IF(COUNTIF(Activités!$N$12:$N$611,E272)&gt;0,TRUE,FALSE))</f>
        <v/>
      </c>
      <c r="U272" s="58" t="str">
        <f t="shared" si="51"/>
        <v/>
      </c>
    </row>
    <row r="273" spans="1:21">
      <c r="A273" s="42" t="str">
        <f t="shared" si="43"/>
        <v/>
      </c>
      <c r="B273" s="55"/>
      <c r="C273" s="55"/>
      <c r="D273" s="56"/>
      <c r="E273" s="53"/>
      <c r="F273" s="56"/>
      <c r="G273" s="54"/>
      <c r="H273" s="56"/>
      <c r="I273" s="57"/>
      <c r="J273" s="51" t="str">
        <f t="shared" si="44"/>
        <v>-</v>
      </c>
      <c r="K273" s="26" t="str">
        <f t="shared" si="45"/>
        <v/>
      </c>
      <c r="L273" s="26" t="str">
        <f t="shared" si="52"/>
        <v/>
      </c>
      <c r="M273" s="26" t="str">
        <f t="shared" si="46"/>
        <v/>
      </c>
      <c r="N273" s="26" t="str">
        <f t="shared" si="47"/>
        <v/>
      </c>
      <c r="O273" s="26" t="str">
        <f t="shared" si="48"/>
        <v/>
      </c>
      <c r="P273" s="26" t="str">
        <f t="shared" si="49"/>
        <v/>
      </c>
      <c r="Q273" s="26" t="str">
        <f t="shared" si="50"/>
        <v/>
      </c>
      <c r="R273" s="50" t="str">
        <f>IF(OR(ISBLANK(Livraison!$B$15),N273&lt;&gt;TRUE),"",IF(AND((Livraison!$B$15-YEAR(G273))&gt;=20,(Livraison!$B$15-YEAR(G273))&lt;=67),TRUE,FALSE))</f>
        <v/>
      </c>
      <c r="S273" s="50" t="str">
        <f>IF(OR(Q273&lt;&gt;TRUE,R273&lt;&gt;TRUE),"",IF((Livraison!$B$15-YEAR(G273)-19)&gt;=I273,TRUE,FALSE))</f>
        <v/>
      </c>
      <c r="T273" s="26" t="str">
        <f>IF(ISBLANK(E273),"",IF(COUNTIF(Activités!$N$12:$N$611,E273)&gt;0,TRUE,FALSE))</f>
        <v/>
      </c>
      <c r="U273" s="58" t="str">
        <f t="shared" si="51"/>
        <v/>
      </c>
    </row>
    <row r="274" spans="1:21">
      <c r="A274" s="42" t="str">
        <f t="shared" si="43"/>
        <v/>
      </c>
      <c r="B274" s="55"/>
      <c r="C274" s="55"/>
      <c r="D274" s="56"/>
      <c r="E274" s="53"/>
      <c r="F274" s="56"/>
      <c r="G274" s="54"/>
      <c r="H274" s="56"/>
      <c r="I274" s="57"/>
      <c r="J274" s="51" t="str">
        <f t="shared" si="44"/>
        <v>-</v>
      </c>
      <c r="K274" s="26" t="str">
        <f t="shared" si="45"/>
        <v/>
      </c>
      <c r="L274" s="26" t="str">
        <f t="shared" si="52"/>
        <v/>
      </c>
      <c r="M274" s="26" t="str">
        <f t="shared" si="46"/>
        <v/>
      </c>
      <c r="N274" s="26" t="str">
        <f t="shared" si="47"/>
        <v/>
      </c>
      <c r="O274" s="26" t="str">
        <f t="shared" si="48"/>
        <v/>
      </c>
      <c r="P274" s="26" t="str">
        <f t="shared" si="49"/>
        <v/>
      </c>
      <c r="Q274" s="26" t="str">
        <f t="shared" si="50"/>
        <v/>
      </c>
      <c r="R274" s="50" t="str">
        <f>IF(OR(ISBLANK(Livraison!$B$15),N274&lt;&gt;TRUE),"",IF(AND((Livraison!$B$15-YEAR(G274))&gt;=20,(Livraison!$B$15-YEAR(G274))&lt;=67),TRUE,FALSE))</f>
        <v/>
      </c>
      <c r="S274" s="50" t="str">
        <f>IF(OR(Q274&lt;&gt;TRUE,R274&lt;&gt;TRUE),"",IF((Livraison!$B$15-YEAR(G274)-19)&gt;=I274,TRUE,FALSE))</f>
        <v/>
      </c>
      <c r="T274" s="26" t="str">
        <f>IF(ISBLANK(E274),"",IF(COUNTIF(Activités!$N$12:$N$611,E274)&gt;0,TRUE,FALSE))</f>
        <v/>
      </c>
      <c r="U274" s="58" t="str">
        <f t="shared" si="51"/>
        <v/>
      </c>
    </row>
    <row r="275" spans="1:21">
      <c r="A275" s="42" t="str">
        <f t="shared" si="43"/>
        <v/>
      </c>
      <c r="B275" s="55"/>
      <c r="C275" s="55"/>
      <c r="D275" s="56"/>
      <c r="E275" s="53"/>
      <c r="F275" s="56"/>
      <c r="G275" s="54"/>
      <c r="H275" s="56"/>
      <c r="I275" s="57"/>
      <c r="J275" s="51" t="str">
        <f t="shared" si="44"/>
        <v>-</v>
      </c>
      <c r="K275" s="26" t="str">
        <f t="shared" si="45"/>
        <v/>
      </c>
      <c r="L275" s="26" t="str">
        <f t="shared" si="52"/>
        <v/>
      </c>
      <c r="M275" s="26" t="str">
        <f t="shared" si="46"/>
        <v/>
      </c>
      <c r="N275" s="26" t="str">
        <f t="shared" si="47"/>
        <v/>
      </c>
      <c r="O275" s="26" t="str">
        <f t="shared" si="48"/>
        <v/>
      </c>
      <c r="P275" s="26" t="str">
        <f t="shared" si="49"/>
        <v/>
      </c>
      <c r="Q275" s="26" t="str">
        <f t="shared" si="50"/>
        <v/>
      </c>
      <c r="R275" s="50" t="str">
        <f>IF(OR(ISBLANK(Livraison!$B$15),N275&lt;&gt;TRUE),"",IF(AND((Livraison!$B$15-YEAR(G275))&gt;=20,(Livraison!$B$15-YEAR(G275))&lt;=67),TRUE,FALSE))</f>
        <v/>
      </c>
      <c r="S275" s="50" t="str">
        <f>IF(OR(Q275&lt;&gt;TRUE,R275&lt;&gt;TRUE),"",IF((Livraison!$B$15-YEAR(G275)-19)&gt;=I275,TRUE,FALSE))</f>
        <v/>
      </c>
      <c r="T275" s="26" t="str">
        <f>IF(ISBLANK(E275),"",IF(COUNTIF(Activités!$N$12:$N$611,E275)&gt;0,TRUE,FALSE))</f>
        <v/>
      </c>
      <c r="U275" s="58" t="str">
        <f t="shared" si="51"/>
        <v/>
      </c>
    </row>
    <row r="276" spans="1:21">
      <c r="A276" s="42" t="str">
        <f t="shared" si="43"/>
        <v/>
      </c>
      <c r="B276" s="55"/>
      <c r="C276" s="55"/>
      <c r="D276" s="56"/>
      <c r="E276" s="53"/>
      <c r="F276" s="56"/>
      <c r="G276" s="54"/>
      <c r="H276" s="56"/>
      <c r="I276" s="57"/>
      <c r="J276" s="51" t="str">
        <f t="shared" si="44"/>
        <v>-</v>
      </c>
      <c r="K276" s="26" t="str">
        <f t="shared" si="45"/>
        <v/>
      </c>
      <c r="L276" s="26" t="str">
        <f t="shared" si="52"/>
        <v/>
      </c>
      <c r="M276" s="26" t="str">
        <f t="shared" si="46"/>
        <v/>
      </c>
      <c r="N276" s="26" t="str">
        <f t="shared" si="47"/>
        <v/>
      </c>
      <c r="O276" s="26" t="str">
        <f t="shared" si="48"/>
        <v/>
      </c>
      <c r="P276" s="26" t="str">
        <f t="shared" si="49"/>
        <v/>
      </c>
      <c r="Q276" s="26" t="str">
        <f t="shared" si="50"/>
        <v/>
      </c>
      <c r="R276" s="50" t="str">
        <f>IF(OR(ISBLANK(Livraison!$B$15),N276&lt;&gt;TRUE),"",IF(AND((Livraison!$B$15-YEAR(G276))&gt;=20,(Livraison!$B$15-YEAR(G276))&lt;=67),TRUE,FALSE))</f>
        <v/>
      </c>
      <c r="S276" s="50" t="str">
        <f>IF(OR(Q276&lt;&gt;TRUE,R276&lt;&gt;TRUE),"",IF((Livraison!$B$15-YEAR(G276)-19)&gt;=I276,TRUE,FALSE))</f>
        <v/>
      </c>
      <c r="T276" s="26" t="str">
        <f>IF(ISBLANK(E276),"",IF(COUNTIF(Activités!$N$12:$N$611,E276)&gt;0,TRUE,FALSE))</f>
        <v/>
      </c>
      <c r="U276" s="58" t="str">
        <f t="shared" si="51"/>
        <v/>
      </c>
    </row>
    <row r="277" spans="1:21">
      <c r="A277" s="42" t="str">
        <f t="shared" si="43"/>
        <v/>
      </c>
      <c r="B277" s="55"/>
      <c r="C277" s="55"/>
      <c r="D277" s="56"/>
      <c r="E277" s="53"/>
      <c r="F277" s="56"/>
      <c r="G277" s="54"/>
      <c r="H277" s="56"/>
      <c r="I277" s="57"/>
      <c r="J277" s="51" t="str">
        <f t="shared" si="44"/>
        <v>-</v>
      </c>
      <c r="K277" s="26" t="str">
        <f t="shared" si="45"/>
        <v/>
      </c>
      <c r="L277" s="26" t="str">
        <f t="shared" si="52"/>
        <v/>
      </c>
      <c r="M277" s="26" t="str">
        <f t="shared" si="46"/>
        <v/>
      </c>
      <c r="N277" s="26" t="str">
        <f t="shared" si="47"/>
        <v/>
      </c>
      <c r="O277" s="26" t="str">
        <f t="shared" si="48"/>
        <v/>
      </c>
      <c r="P277" s="26" t="str">
        <f t="shared" si="49"/>
        <v/>
      </c>
      <c r="Q277" s="26" t="str">
        <f t="shared" si="50"/>
        <v/>
      </c>
      <c r="R277" s="50" t="str">
        <f>IF(OR(ISBLANK(Livraison!$B$15),N277&lt;&gt;TRUE),"",IF(AND((Livraison!$B$15-YEAR(G277))&gt;=20,(Livraison!$B$15-YEAR(G277))&lt;=67),TRUE,FALSE))</f>
        <v/>
      </c>
      <c r="S277" s="50" t="str">
        <f>IF(OR(Q277&lt;&gt;TRUE,R277&lt;&gt;TRUE),"",IF((Livraison!$B$15-YEAR(G277)-19)&gt;=I277,TRUE,FALSE))</f>
        <v/>
      </c>
      <c r="T277" s="26" t="str">
        <f>IF(ISBLANK(E277),"",IF(COUNTIF(Activités!$N$12:$N$611,E277)&gt;0,TRUE,FALSE))</f>
        <v/>
      </c>
      <c r="U277" s="58" t="str">
        <f t="shared" si="51"/>
        <v/>
      </c>
    </row>
    <row r="278" spans="1:21">
      <c r="A278" s="42" t="str">
        <f t="shared" si="43"/>
        <v/>
      </c>
      <c r="B278" s="55"/>
      <c r="C278" s="55"/>
      <c r="D278" s="56"/>
      <c r="E278" s="53"/>
      <c r="F278" s="56"/>
      <c r="G278" s="54"/>
      <c r="H278" s="56"/>
      <c r="I278" s="57"/>
      <c r="J278" s="51" t="str">
        <f t="shared" si="44"/>
        <v>-</v>
      </c>
      <c r="K278" s="26" t="str">
        <f t="shared" si="45"/>
        <v/>
      </c>
      <c r="L278" s="26" t="str">
        <f t="shared" si="52"/>
        <v/>
      </c>
      <c r="M278" s="26" t="str">
        <f t="shared" si="46"/>
        <v/>
      </c>
      <c r="N278" s="26" t="str">
        <f t="shared" si="47"/>
        <v/>
      </c>
      <c r="O278" s="26" t="str">
        <f t="shared" si="48"/>
        <v/>
      </c>
      <c r="P278" s="26" t="str">
        <f t="shared" si="49"/>
        <v/>
      </c>
      <c r="Q278" s="26" t="str">
        <f t="shared" si="50"/>
        <v/>
      </c>
      <c r="R278" s="50" t="str">
        <f>IF(OR(ISBLANK(Livraison!$B$15),N278&lt;&gt;TRUE),"",IF(AND((Livraison!$B$15-YEAR(G278))&gt;=20,(Livraison!$B$15-YEAR(G278))&lt;=67),TRUE,FALSE))</f>
        <v/>
      </c>
      <c r="S278" s="50" t="str">
        <f>IF(OR(Q278&lt;&gt;TRUE,R278&lt;&gt;TRUE),"",IF((Livraison!$B$15-YEAR(G278)-19)&gt;=I278,TRUE,FALSE))</f>
        <v/>
      </c>
      <c r="T278" s="26" t="str">
        <f>IF(ISBLANK(E278),"",IF(COUNTIF(Activités!$N$12:$N$611,E278)&gt;0,TRUE,FALSE))</f>
        <v/>
      </c>
      <c r="U278" s="58" t="str">
        <f t="shared" si="51"/>
        <v/>
      </c>
    </row>
    <row r="279" spans="1:21">
      <c r="A279" s="42" t="str">
        <f t="shared" si="43"/>
        <v/>
      </c>
      <c r="B279" s="55"/>
      <c r="C279" s="55"/>
      <c r="D279" s="56"/>
      <c r="E279" s="53"/>
      <c r="F279" s="56"/>
      <c r="G279" s="54"/>
      <c r="H279" s="56"/>
      <c r="I279" s="57"/>
      <c r="J279" s="51" t="str">
        <f t="shared" si="44"/>
        <v>-</v>
      </c>
      <c r="K279" s="26" t="str">
        <f t="shared" si="45"/>
        <v/>
      </c>
      <c r="L279" s="26" t="str">
        <f t="shared" si="52"/>
        <v/>
      </c>
      <c r="M279" s="26" t="str">
        <f t="shared" si="46"/>
        <v/>
      </c>
      <c r="N279" s="26" t="str">
        <f t="shared" si="47"/>
        <v/>
      </c>
      <c r="O279" s="26" t="str">
        <f t="shared" si="48"/>
        <v/>
      </c>
      <c r="P279" s="26" t="str">
        <f t="shared" si="49"/>
        <v/>
      </c>
      <c r="Q279" s="26" t="str">
        <f t="shared" si="50"/>
        <v/>
      </c>
      <c r="R279" s="50" t="str">
        <f>IF(OR(ISBLANK(Livraison!$B$15),N279&lt;&gt;TRUE),"",IF(AND((Livraison!$B$15-YEAR(G279))&gt;=20,(Livraison!$B$15-YEAR(G279))&lt;=67),TRUE,FALSE))</f>
        <v/>
      </c>
      <c r="S279" s="50" t="str">
        <f>IF(OR(Q279&lt;&gt;TRUE,R279&lt;&gt;TRUE),"",IF((Livraison!$B$15-YEAR(G279)-19)&gt;=I279,TRUE,FALSE))</f>
        <v/>
      </c>
      <c r="T279" s="26" t="str">
        <f>IF(ISBLANK(E279),"",IF(COUNTIF(Activités!$N$12:$N$611,E279)&gt;0,TRUE,FALSE))</f>
        <v/>
      </c>
      <c r="U279" s="58" t="str">
        <f t="shared" si="51"/>
        <v/>
      </c>
    </row>
    <row r="280" spans="1:21">
      <c r="A280" s="42" t="str">
        <f t="shared" si="43"/>
        <v/>
      </c>
      <c r="B280" s="55"/>
      <c r="C280" s="55"/>
      <c r="D280" s="56"/>
      <c r="E280" s="53"/>
      <c r="F280" s="56"/>
      <c r="G280" s="54"/>
      <c r="H280" s="56"/>
      <c r="I280" s="57"/>
      <c r="J280" s="51" t="str">
        <f t="shared" si="44"/>
        <v>-</v>
      </c>
      <c r="K280" s="26" t="str">
        <f t="shared" si="45"/>
        <v/>
      </c>
      <c r="L280" s="26" t="str">
        <f t="shared" si="52"/>
        <v/>
      </c>
      <c r="M280" s="26" t="str">
        <f t="shared" si="46"/>
        <v/>
      </c>
      <c r="N280" s="26" t="str">
        <f t="shared" si="47"/>
        <v/>
      </c>
      <c r="O280" s="26" t="str">
        <f t="shared" si="48"/>
        <v/>
      </c>
      <c r="P280" s="26" t="str">
        <f t="shared" si="49"/>
        <v/>
      </c>
      <c r="Q280" s="26" t="str">
        <f t="shared" si="50"/>
        <v/>
      </c>
      <c r="R280" s="50" t="str">
        <f>IF(OR(ISBLANK(Livraison!$B$15),N280&lt;&gt;TRUE),"",IF(AND((Livraison!$B$15-YEAR(G280))&gt;=20,(Livraison!$B$15-YEAR(G280))&lt;=67),TRUE,FALSE))</f>
        <v/>
      </c>
      <c r="S280" s="50" t="str">
        <f>IF(OR(Q280&lt;&gt;TRUE,R280&lt;&gt;TRUE),"",IF((Livraison!$B$15-YEAR(G280)-19)&gt;=I280,TRUE,FALSE))</f>
        <v/>
      </c>
      <c r="T280" s="26" t="str">
        <f>IF(ISBLANK(E280),"",IF(COUNTIF(Activités!$N$12:$N$611,E280)&gt;0,TRUE,FALSE))</f>
        <v/>
      </c>
      <c r="U280" s="58" t="str">
        <f t="shared" si="51"/>
        <v/>
      </c>
    </row>
    <row r="281" spans="1:21">
      <c r="A281" s="42" t="str">
        <f t="shared" si="43"/>
        <v/>
      </c>
      <c r="B281" s="55"/>
      <c r="C281" s="55"/>
      <c r="D281" s="56"/>
      <c r="E281" s="53"/>
      <c r="F281" s="56"/>
      <c r="G281" s="54"/>
      <c r="H281" s="56"/>
      <c r="I281" s="57"/>
      <c r="J281" s="51" t="str">
        <f t="shared" si="44"/>
        <v>-</v>
      </c>
      <c r="K281" s="26" t="str">
        <f t="shared" si="45"/>
        <v/>
      </c>
      <c r="L281" s="26" t="str">
        <f t="shared" si="52"/>
        <v/>
      </c>
      <c r="M281" s="26" t="str">
        <f t="shared" si="46"/>
        <v/>
      </c>
      <c r="N281" s="26" t="str">
        <f t="shared" si="47"/>
        <v/>
      </c>
      <c r="O281" s="26" t="str">
        <f t="shared" si="48"/>
        <v/>
      </c>
      <c r="P281" s="26" t="str">
        <f t="shared" si="49"/>
        <v/>
      </c>
      <c r="Q281" s="26" t="str">
        <f t="shared" si="50"/>
        <v/>
      </c>
      <c r="R281" s="50" t="str">
        <f>IF(OR(ISBLANK(Livraison!$B$15),N281&lt;&gt;TRUE),"",IF(AND((Livraison!$B$15-YEAR(G281))&gt;=20,(Livraison!$B$15-YEAR(G281))&lt;=67),TRUE,FALSE))</f>
        <v/>
      </c>
      <c r="S281" s="50" t="str">
        <f>IF(OR(Q281&lt;&gt;TRUE,R281&lt;&gt;TRUE),"",IF((Livraison!$B$15-YEAR(G281)-19)&gt;=I281,TRUE,FALSE))</f>
        <v/>
      </c>
      <c r="T281" s="26" t="str">
        <f>IF(ISBLANK(E281),"",IF(COUNTIF(Activités!$N$12:$N$611,E281)&gt;0,TRUE,FALSE))</f>
        <v/>
      </c>
      <c r="U281" s="58" t="str">
        <f t="shared" si="51"/>
        <v/>
      </c>
    </row>
    <row r="282" spans="1:21">
      <c r="A282" s="42" t="str">
        <f t="shared" si="43"/>
        <v/>
      </c>
      <c r="B282" s="55"/>
      <c r="C282" s="55"/>
      <c r="D282" s="56"/>
      <c r="E282" s="53"/>
      <c r="F282" s="56"/>
      <c r="G282" s="54"/>
      <c r="H282" s="56"/>
      <c r="I282" s="57"/>
      <c r="J282" s="51" t="str">
        <f t="shared" si="44"/>
        <v>-</v>
      </c>
      <c r="K282" s="26" t="str">
        <f t="shared" si="45"/>
        <v/>
      </c>
      <c r="L282" s="26" t="str">
        <f t="shared" si="52"/>
        <v/>
      </c>
      <c r="M282" s="26" t="str">
        <f t="shared" si="46"/>
        <v/>
      </c>
      <c r="N282" s="26" t="str">
        <f t="shared" si="47"/>
        <v/>
      </c>
      <c r="O282" s="26" t="str">
        <f t="shared" si="48"/>
        <v/>
      </c>
      <c r="P282" s="26" t="str">
        <f t="shared" si="49"/>
        <v/>
      </c>
      <c r="Q282" s="26" t="str">
        <f t="shared" si="50"/>
        <v/>
      </c>
      <c r="R282" s="50" t="str">
        <f>IF(OR(ISBLANK(Livraison!$B$15),N282&lt;&gt;TRUE),"",IF(AND((Livraison!$B$15-YEAR(G282))&gt;=20,(Livraison!$B$15-YEAR(G282))&lt;=67),TRUE,FALSE))</f>
        <v/>
      </c>
      <c r="S282" s="50" t="str">
        <f>IF(OR(Q282&lt;&gt;TRUE,R282&lt;&gt;TRUE),"",IF((Livraison!$B$15-YEAR(G282)-19)&gt;=I282,TRUE,FALSE))</f>
        <v/>
      </c>
      <c r="T282" s="26" t="str">
        <f>IF(ISBLANK(E282),"",IF(COUNTIF(Activités!$N$12:$N$611,E282)&gt;0,TRUE,FALSE))</f>
        <v/>
      </c>
      <c r="U282" s="58" t="str">
        <f t="shared" si="51"/>
        <v/>
      </c>
    </row>
    <row r="283" spans="1:21">
      <c r="A283" s="42" t="str">
        <f t="shared" si="43"/>
        <v/>
      </c>
      <c r="B283" s="55"/>
      <c r="C283" s="55"/>
      <c r="D283" s="56"/>
      <c r="E283" s="53"/>
      <c r="F283" s="56"/>
      <c r="G283" s="54"/>
      <c r="H283" s="56"/>
      <c r="I283" s="57"/>
      <c r="J283" s="51" t="str">
        <f t="shared" si="44"/>
        <v>-</v>
      </c>
      <c r="K283" s="26" t="str">
        <f t="shared" si="45"/>
        <v/>
      </c>
      <c r="L283" s="26" t="str">
        <f t="shared" si="52"/>
        <v/>
      </c>
      <c r="M283" s="26" t="str">
        <f t="shared" si="46"/>
        <v/>
      </c>
      <c r="N283" s="26" t="str">
        <f t="shared" si="47"/>
        <v/>
      </c>
      <c r="O283" s="26" t="str">
        <f t="shared" si="48"/>
        <v/>
      </c>
      <c r="P283" s="26" t="str">
        <f t="shared" si="49"/>
        <v/>
      </c>
      <c r="Q283" s="26" t="str">
        <f t="shared" si="50"/>
        <v/>
      </c>
      <c r="R283" s="50" t="str">
        <f>IF(OR(ISBLANK(Livraison!$B$15),N283&lt;&gt;TRUE),"",IF(AND((Livraison!$B$15-YEAR(G283))&gt;=20,(Livraison!$B$15-YEAR(G283))&lt;=67),TRUE,FALSE))</f>
        <v/>
      </c>
      <c r="S283" s="50" t="str">
        <f>IF(OR(Q283&lt;&gt;TRUE,R283&lt;&gt;TRUE),"",IF((Livraison!$B$15-YEAR(G283)-19)&gt;=I283,TRUE,FALSE))</f>
        <v/>
      </c>
      <c r="T283" s="26" t="str">
        <f>IF(ISBLANK(E283),"",IF(COUNTIF(Activités!$N$12:$N$611,E283)&gt;0,TRUE,FALSE))</f>
        <v/>
      </c>
      <c r="U283" s="58" t="str">
        <f t="shared" si="51"/>
        <v/>
      </c>
    </row>
    <row r="284" spans="1:21">
      <c r="A284" s="42" t="str">
        <f t="shared" si="43"/>
        <v/>
      </c>
      <c r="B284" s="55"/>
      <c r="C284" s="55"/>
      <c r="D284" s="56"/>
      <c r="E284" s="53"/>
      <c r="F284" s="56"/>
      <c r="G284" s="54"/>
      <c r="H284" s="56"/>
      <c r="I284" s="57"/>
      <c r="J284" s="51" t="str">
        <f t="shared" si="44"/>
        <v>-</v>
      </c>
      <c r="K284" s="26" t="str">
        <f t="shared" si="45"/>
        <v/>
      </c>
      <c r="L284" s="26" t="str">
        <f t="shared" si="52"/>
        <v/>
      </c>
      <c r="M284" s="26" t="str">
        <f t="shared" si="46"/>
        <v/>
      </c>
      <c r="N284" s="26" t="str">
        <f t="shared" si="47"/>
        <v/>
      </c>
      <c r="O284" s="26" t="str">
        <f t="shared" si="48"/>
        <v/>
      </c>
      <c r="P284" s="26" t="str">
        <f t="shared" si="49"/>
        <v/>
      </c>
      <c r="Q284" s="26" t="str">
        <f t="shared" si="50"/>
        <v/>
      </c>
      <c r="R284" s="50" t="str">
        <f>IF(OR(ISBLANK(Livraison!$B$15),N284&lt;&gt;TRUE),"",IF(AND((Livraison!$B$15-YEAR(G284))&gt;=20,(Livraison!$B$15-YEAR(G284))&lt;=67),TRUE,FALSE))</f>
        <v/>
      </c>
      <c r="S284" s="50" t="str">
        <f>IF(OR(Q284&lt;&gt;TRUE,R284&lt;&gt;TRUE),"",IF((Livraison!$B$15-YEAR(G284)-19)&gt;=I284,TRUE,FALSE))</f>
        <v/>
      </c>
      <c r="T284" s="26" t="str">
        <f>IF(ISBLANK(E284),"",IF(COUNTIF(Activités!$N$12:$N$611,E284)&gt;0,TRUE,FALSE))</f>
        <v/>
      </c>
      <c r="U284" s="58" t="str">
        <f t="shared" si="51"/>
        <v/>
      </c>
    </row>
    <row r="285" spans="1:21">
      <c r="A285" s="42" t="str">
        <f t="shared" si="43"/>
        <v/>
      </c>
      <c r="B285" s="55"/>
      <c r="C285" s="55"/>
      <c r="D285" s="56"/>
      <c r="E285" s="53"/>
      <c r="F285" s="56"/>
      <c r="G285" s="54"/>
      <c r="H285" s="56"/>
      <c r="I285" s="57"/>
      <c r="J285" s="51" t="str">
        <f t="shared" si="44"/>
        <v>-</v>
      </c>
      <c r="K285" s="26" t="str">
        <f t="shared" si="45"/>
        <v/>
      </c>
      <c r="L285" s="26" t="str">
        <f t="shared" si="52"/>
        <v/>
      </c>
      <c r="M285" s="26" t="str">
        <f t="shared" si="46"/>
        <v/>
      </c>
      <c r="N285" s="26" t="str">
        <f t="shared" si="47"/>
        <v/>
      </c>
      <c r="O285" s="26" t="str">
        <f t="shared" si="48"/>
        <v/>
      </c>
      <c r="P285" s="26" t="str">
        <f t="shared" si="49"/>
        <v/>
      </c>
      <c r="Q285" s="26" t="str">
        <f t="shared" si="50"/>
        <v/>
      </c>
      <c r="R285" s="50" t="str">
        <f>IF(OR(ISBLANK(Livraison!$B$15),N285&lt;&gt;TRUE),"",IF(AND((Livraison!$B$15-YEAR(G285))&gt;=20,(Livraison!$B$15-YEAR(G285))&lt;=67),TRUE,FALSE))</f>
        <v/>
      </c>
      <c r="S285" s="50" t="str">
        <f>IF(OR(Q285&lt;&gt;TRUE,R285&lt;&gt;TRUE),"",IF((Livraison!$B$15-YEAR(G285)-19)&gt;=I285,TRUE,FALSE))</f>
        <v/>
      </c>
      <c r="T285" s="26" t="str">
        <f>IF(ISBLANK(E285),"",IF(COUNTIF(Activités!$N$12:$N$611,E285)&gt;0,TRUE,FALSE))</f>
        <v/>
      </c>
      <c r="U285" s="58" t="str">
        <f t="shared" si="51"/>
        <v/>
      </c>
    </row>
    <row r="286" spans="1:21">
      <c r="A286" s="42" t="str">
        <f t="shared" si="43"/>
        <v/>
      </c>
      <c r="B286" s="55"/>
      <c r="C286" s="55"/>
      <c r="D286" s="56"/>
      <c r="E286" s="53"/>
      <c r="F286" s="56"/>
      <c r="G286" s="54"/>
      <c r="H286" s="56"/>
      <c r="I286" s="57"/>
      <c r="J286" s="51" t="str">
        <f t="shared" si="44"/>
        <v>-</v>
      </c>
      <c r="K286" s="26" t="str">
        <f t="shared" si="45"/>
        <v/>
      </c>
      <c r="L286" s="26" t="str">
        <f t="shared" si="52"/>
        <v/>
      </c>
      <c r="M286" s="26" t="str">
        <f t="shared" si="46"/>
        <v/>
      </c>
      <c r="N286" s="26" t="str">
        <f t="shared" si="47"/>
        <v/>
      </c>
      <c r="O286" s="26" t="str">
        <f t="shared" si="48"/>
        <v/>
      </c>
      <c r="P286" s="26" t="str">
        <f t="shared" si="49"/>
        <v/>
      </c>
      <c r="Q286" s="26" t="str">
        <f t="shared" si="50"/>
        <v/>
      </c>
      <c r="R286" s="50" t="str">
        <f>IF(OR(ISBLANK(Livraison!$B$15),N286&lt;&gt;TRUE),"",IF(AND((Livraison!$B$15-YEAR(G286))&gt;=20,(Livraison!$B$15-YEAR(G286))&lt;=67),TRUE,FALSE))</f>
        <v/>
      </c>
      <c r="S286" s="50" t="str">
        <f>IF(OR(Q286&lt;&gt;TRUE,R286&lt;&gt;TRUE),"",IF((Livraison!$B$15-YEAR(G286)-19)&gt;=I286,TRUE,FALSE))</f>
        <v/>
      </c>
      <c r="T286" s="26" t="str">
        <f>IF(ISBLANK(E286),"",IF(COUNTIF(Activités!$N$12:$N$611,E286)&gt;0,TRUE,FALSE))</f>
        <v/>
      </c>
      <c r="U286" s="58" t="str">
        <f t="shared" si="51"/>
        <v/>
      </c>
    </row>
    <row r="287" spans="1:21">
      <c r="A287" s="42" t="str">
        <f t="shared" si="43"/>
        <v/>
      </c>
      <c r="B287" s="55"/>
      <c r="C287" s="55"/>
      <c r="D287" s="56"/>
      <c r="E287" s="53"/>
      <c r="F287" s="56"/>
      <c r="G287" s="54"/>
      <c r="H287" s="56"/>
      <c r="I287" s="57"/>
      <c r="J287" s="51" t="str">
        <f t="shared" si="44"/>
        <v>-</v>
      </c>
      <c r="K287" s="26" t="str">
        <f t="shared" si="45"/>
        <v/>
      </c>
      <c r="L287" s="26" t="str">
        <f t="shared" si="52"/>
        <v/>
      </c>
      <c r="M287" s="26" t="str">
        <f t="shared" si="46"/>
        <v/>
      </c>
      <c r="N287" s="26" t="str">
        <f t="shared" si="47"/>
        <v/>
      </c>
      <c r="O287" s="26" t="str">
        <f t="shared" si="48"/>
        <v/>
      </c>
      <c r="P287" s="26" t="str">
        <f t="shared" si="49"/>
        <v/>
      </c>
      <c r="Q287" s="26" t="str">
        <f t="shared" si="50"/>
        <v/>
      </c>
      <c r="R287" s="50" t="str">
        <f>IF(OR(ISBLANK(Livraison!$B$15),N287&lt;&gt;TRUE),"",IF(AND((Livraison!$B$15-YEAR(G287))&gt;=20,(Livraison!$B$15-YEAR(G287))&lt;=67),TRUE,FALSE))</f>
        <v/>
      </c>
      <c r="S287" s="50" t="str">
        <f>IF(OR(Q287&lt;&gt;TRUE,R287&lt;&gt;TRUE),"",IF((Livraison!$B$15-YEAR(G287)-19)&gt;=I287,TRUE,FALSE))</f>
        <v/>
      </c>
      <c r="T287" s="26" t="str">
        <f>IF(ISBLANK(E287),"",IF(COUNTIF(Activités!$N$12:$N$611,E287)&gt;0,TRUE,FALSE))</f>
        <v/>
      </c>
      <c r="U287" s="58" t="str">
        <f t="shared" si="51"/>
        <v/>
      </c>
    </row>
    <row r="288" spans="1:21">
      <c r="A288" s="42" t="str">
        <f t="shared" si="43"/>
        <v/>
      </c>
      <c r="B288" s="55"/>
      <c r="C288" s="55"/>
      <c r="D288" s="56"/>
      <c r="E288" s="53"/>
      <c r="F288" s="56"/>
      <c r="G288" s="54"/>
      <c r="H288" s="56"/>
      <c r="I288" s="57"/>
      <c r="J288" s="51" t="str">
        <f t="shared" si="44"/>
        <v>-</v>
      </c>
      <c r="K288" s="26" t="str">
        <f t="shared" si="45"/>
        <v/>
      </c>
      <c r="L288" s="26" t="str">
        <f t="shared" si="52"/>
        <v/>
      </c>
      <c r="M288" s="26" t="str">
        <f t="shared" si="46"/>
        <v/>
      </c>
      <c r="N288" s="26" t="str">
        <f t="shared" si="47"/>
        <v/>
      </c>
      <c r="O288" s="26" t="str">
        <f t="shared" si="48"/>
        <v/>
      </c>
      <c r="P288" s="26" t="str">
        <f t="shared" si="49"/>
        <v/>
      </c>
      <c r="Q288" s="26" t="str">
        <f t="shared" si="50"/>
        <v/>
      </c>
      <c r="R288" s="50" t="str">
        <f>IF(OR(ISBLANK(Livraison!$B$15),N288&lt;&gt;TRUE),"",IF(AND((Livraison!$B$15-YEAR(G288))&gt;=20,(Livraison!$B$15-YEAR(G288))&lt;=67),TRUE,FALSE))</f>
        <v/>
      </c>
      <c r="S288" s="50" t="str">
        <f>IF(OR(Q288&lt;&gt;TRUE,R288&lt;&gt;TRUE),"",IF((Livraison!$B$15-YEAR(G288)-19)&gt;=I288,TRUE,FALSE))</f>
        <v/>
      </c>
      <c r="T288" s="26" t="str">
        <f>IF(ISBLANK(E288),"",IF(COUNTIF(Activités!$N$12:$N$611,E288)&gt;0,TRUE,FALSE))</f>
        <v/>
      </c>
      <c r="U288" s="58" t="str">
        <f t="shared" si="51"/>
        <v/>
      </c>
    </row>
    <row r="289" spans="1:21">
      <c r="A289" s="42" t="str">
        <f t="shared" si="43"/>
        <v/>
      </c>
      <c r="B289" s="55"/>
      <c r="C289" s="55"/>
      <c r="D289" s="56"/>
      <c r="E289" s="53"/>
      <c r="F289" s="56"/>
      <c r="G289" s="54"/>
      <c r="H289" s="56"/>
      <c r="I289" s="57"/>
      <c r="J289" s="51" t="str">
        <f t="shared" si="44"/>
        <v>-</v>
      </c>
      <c r="K289" s="26" t="str">
        <f t="shared" si="45"/>
        <v/>
      </c>
      <c r="L289" s="26" t="str">
        <f t="shared" si="52"/>
        <v/>
      </c>
      <c r="M289" s="26" t="str">
        <f t="shared" si="46"/>
        <v/>
      </c>
      <c r="N289" s="26" t="str">
        <f t="shared" si="47"/>
        <v/>
      </c>
      <c r="O289" s="26" t="str">
        <f t="shared" si="48"/>
        <v/>
      </c>
      <c r="P289" s="26" t="str">
        <f t="shared" si="49"/>
        <v/>
      </c>
      <c r="Q289" s="26" t="str">
        <f t="shared" si="50"/>
        <v/>
      </c>
      <c r="R289" s="50" t="str">
        <f>IF(OR(ISBLANK(Livraison!$B$15),N289&lt;&gt;TRUE),"",IF(AND((Livraison!$B$15-YEAR(G289))&gt;=20,(Livraison!$B$15-YEAR(G289))&lt;=67),TRUE,FALSE))</f>
        <v/>
      </c>
      <c r="S289" s="50" t="str">
        <f>IF(OR(Q289&lt;&gt;TRUE,R289&lt;&gt;TRUE),"",IF((Livraison!$B$15-YEAR(G289)-19)&gt;=I289,TRUE,FALSE))</f>
        <v/>
      </c>
      <c r="T289" s="26" t="str">
        <f>IF(ISBLANK(E289),"",IF(COUNTIF(Activités!$N$12:$N$611,E289)&gt;0,TRUE,FALSE))</f>
        <v/>
      </c>
      <c r="U289" s="58" t="str">
        <f t="shared" si="51"/>
        <v/>
      </c>
    </row>
    <row r="290" spans="1:21">
      <c r="A290" s="42" t="str">
        <f t="shared" si="43"/>
        <v/>
      </c>
      <c r="B290" s="55"/>
      <c r="C290" s="55"/>
      <c r="D290" s="56"/>
      <c r="E290" s="53"/>
      <c r="F290" s="56"/>
      <c r="G290" s="54"/>
      <c r="H290" s="56"/>
      <c r="I290" s="57"/>
      <c r="J290" s="51" t="str">
        <f t="shared" si="44"/>
        <v>-</v>
      </c>
      <c r="K290" s="26" t="str">
        <f t="shared" si="45"/>
        <v/>
      </c>
      <c r="L290" s="26" t="str">
        <f t="shared" si="52"/>
        <v/>
      </c>
      <c r="M290" s="26" t="str">
        <f t="shared" si="46"/>
        <v/>
      </c>
      <c r="N290" s="26" t="str">
        <f t="shared" si="47"/>
        <v/>
      </c>
      <c r="O290" s="26" t="str">
        <f t="shared" si="48"/>
        <v/>
      </c>
      <c r="P290" s="26" t="str">
        <f t="shared" si="49"/>
        <v/>
      </c>
      <c r="Q290" s="26" t="str">
        <f t="shared" si="50"/>
        <v/>
      </c>
      <c r="R290" s="50" t="str">
        <f>IF(OR(ISBLANK(Livraison!$B$15),N290&lt;&gt;TRUE),"",IF(AND((Livraison!$B$15-YEAR(G290))&gt;=20,(Livraison!$B$15-YEAR(G290))&lt;=67),TRUE,FALSE))</f>
        <v/>
      </c>
      <c r="S290" s="50" t="str">
        <f>IF(OR(Q290&lt;&gt;TRUE,R290&lt;&gt;TRUE),"",IF((Livraison!$B$15-YEAR(G290)-19)&gt;=I290,TRUE,FALSE))</f>
        <v/>
      </c>
      <c r="T290" s="26" t="str">
        <f>IF(ISBLANK(E290),"",IF(COUNTIF(Activités!$N$12:$N$611,E290)&gt;0,TRUE,FALSE))</f>
        <v/>
      </c>
      <c r="U290" s="58" t="str">
        <f t="shared" si="51"/>
        <v/>
      </c>
    </row>
    <row r="291" spans="1:21">
      <c r="A291" s="42" t="str">
        <f t="shared" si="43"/>
        <v/>
      </c>
      <c r="B291" s="55"/>
      <c r="C291" s="55"/>
      <c r="D291" s="56"/>
      <c r="E291" s="53"/>
      <c r="F291" s="56"/>
      <c r="G291" s="54"/>
      <c r="H291" s="56"/>
      <c r="I291" s="57"/>
      <c r="J291" s="51" t="str">
        <f t="shared" si="44"/>
        <v>-</v>
      </c>
      <c r="K291" s="26" t="str">
        <f t="shared" si="45"/>
        <v/>
      </c>
      <c r="L291" s="26" t="str">
        <f t="shared" si="52"/>
        <v/>
      </c>
      <c r="M291" s="26" t="str">
        <f t="shared" si="46"/>
        <v/>
      </c>
      <c r="N291" s="26" t="str">
        <f t="shared" si="47"/>
        <v/>
      </c>
      <c r="O291" s="26" t="str">
        <f t="shared" si="48"/>
        <v/>
      </c>
      <c r="P291" s="26" t="str">
        <f t="shared" si="49"/>
        <v/>
      </c>
      <c r="Q291" s="26" t="str">
        <f t="shared" si="50"/>
        <v/>
      </c>
      <c r="R291" s="50" t="str">
        <f>IF(OR(ISBLANK(Livraison!$B$15),N291&lt;&gt;TRUE),"",IF(AND((Livraison!$B$15-YEAR(G291))&gt;=20,(Livraison!$B$15-YEAR(G291))&lt;=67),TRUE,FALSE))</f>
        <v/>
      </c>
      <c r="S291" s="50" t="str">
        <f>IF(OR(Q291&lt;&gt;TRUE,R291&lt;&gt;TRUE),"",IF((Livraison!$B$15-YEAR(G291)-19)&gt;=I291,TRUE,FALSE))</f>
        <v/>
      </c>
      <c r="T291" s="26" t="str">
        <f>IF(ISBLANK(E291),"",IF(COUNTIF(Activités!$N$12:$N$611,E291)&gt;0,TRUE,FALSE))</f>
        <v/>
      </c>
      <c r="U291" s="58" t="str">
        <f t="shared" si="51"/>
        <v/>
      </c>
    </row>
    <row r="292" spans="1:21">
      <c r="A292" s="42" t="str">
        <f t="shared" si="43"/>
        <v/>
      </c>
      <c r="B292" s="55"/>
      <c r="C292" s="55"/>
      <c r="D292" s="56"/>
      <c r="E292" s="53"/>
      <c r="F292" s="56"/>
      <c r="G292" s="54"/>
      <c r="H292" s="56"/>
      <c r="I292" s="57"/>
      <c r="J292" s="51" t="str">
        <f t="shared" si="44"/>
        <v>-</v>
      </c>
      <c r="K292" s="26" t="str">
        <f t="shared" si="45"/>
        <v/>
      </c>
      <c r="L292" s="26" t="str">
        <f t="shared" si="52"/>
        <v/>
      </c>
      <c r="M292" s="26" t="str">
        <f t="shared" si="46"/>
        <v/>
      </c>
      <c r="N292" s="26" t="str">
        <f t="shared" si="47"/>
        <v/>
      </c>
      <c r="O292" s="26" t="str">
        <f t="shared" si="48"/>
        <v/>
      </c>
      <c r="P292" s="26" t="str">
        <f t="shared" si="49"/>
        <v/>
      </c>
      <c r="Q292" s="26" t="str">
        <f t="shared" si="50"/>
        <v/>
      </c>
      <c r="R292" s="50" t="str">
        <f>IF(OR(ISBLANK(Livraison!$B$15),N292&lt;&gt;TRUE),"",IF(AND((Livraison!$B$15-YEAR(G292))&gt;=20,(Livraison!$B$15-YEAR(G292))&lt;=67),TRUE,FALSE))</f>
        <v/>
      </c>
      <c r="S292" s="50" t="str">
        <f>IF(OR(Q292&lt;&gt;TRUE,R292&lt;&gt;TRUE),"",IF((Livraison!$B$15-YEAR(G292)-19)&gt;=I292,TRUE,FALSE))</f>
        <v/>
      </c>
      <c r="T292" s="26" t="str">
        <f>IF(ISBLANK(E292),"",IF(COUNTIF(Activités!$N$12:$N$611,E292)&gt;0,TRUE,FALSE))</f>
        <v/>
      </c>
      <c r="U292" s="58" t="str">
        <f t="shared" si="51"/>
        <v/>
      </c>
    </row>
    <row r="293" spans="1:21">
      <c r="A293" s="42" t="str">
        <f t="shared" si="43"/>
        <v/>
      </c>
      <c r="B293" s="55"/>
      <c r="C293" s="55"/>
      <c r="D293" s="56"/>
      <c r="E293" s="53"/>
      <c r="F293" s="56"/>
      <c r="G293" s="54"/>
      <c r="H293" s="56"/>
      <c r="I293" s="57"/>
      <c r="J293" s="51" t="str">
        <f t="shared" si="44"/>
        <v>-</v>
      </c>
      <c r="K293" s="26" t="str">
        <f t="shared" si="45"/>
        <v/>
      </c>
      <c r="L293" s="26" t="str">
        <f t="shared" si="52"/>
        <v/>
      </c>
      <c r="M293" s="26" t="str">
        <f t="shared" si="46"/>
        <v/>
      </c>
      <c r="N293" s="26" t="str">
        <f t="shared" si="47"/>
        <v/>
      </c>
      <c r="O293" s="26" t="str">
        <f t="shared" si="48"/>
        <v/>
      </c>
      <c r="P293" s="26" t="str">
        <f t="shared" si="49"/>
        <v/>
      </c>
      <c r="Q293" s="26" t="str">
        <f t="shared" si="50"/>
        <v/>
      </c>
      <c r="R293" s="50" t="str">
        <f>IF(OR(ISBLANK(Livraison!$B$15),N293&lt;&gt;TRUE),"",IF(AND((Livraison!$B$15-YEAR(G293))&gt;=20,(Livraison!$B$15-YEAR(G293))&lt;=67),TRUE,FALSE))</f>
        <v/>
      </c>
      <c r="S293" s="50" t="str">
        <f>IF(OR(Q293&lt;&gt;TRUE,R293&lt;&gt;TRUE),"",IF((Livraison!$B$15-YEAR(G293)-19)&gt;=I293,TRUE,FALSE))</f>
        <v/>
      </c>
      <c r="T293" s="26" t="str">
        <f>IF(ISBLANK(E293),"",IF(COUNTIF(Activités!$N$12:$N$611,E293)&gt;0,TRUE,FALSE))</f>
        <v/>
      </c>
      <c r="U293" s="58" t="str">
        <f t="shared" si="51"/>
        <v/>
      </c>
    </row>
    <row r="294" spans="1:21">
      <c r="A294" s="42" t="str">
        <f t="shared" si="43"/>
        <v/>
      </c>
      <c r="B294" s="55"/>
      <c r="C294" s="55"/>
      <c r="D294" s="56"/>
      <c r="E294" s="53"/>
      <c r="F294" s="56"/>
      <c r="G294" s="54"/>
      <c r="H294" s="56"/>
      <c r="I294" s="57"/>
      <c r="J294" s="51" t="str">
        <f t="shared" si="44"/>
        <v>-</v>
      </c>
      <c r="K294" s="26" t="str">
        <f t="shared" si="45"/>
        <v/>
      </c>
      <c r="L294" s="26" t="str">
        <f t="shared" si="52"/>
        <v/>
      </c>
      <c r="M294" s="26" t="str">
        <f t="shared" si="46"/>
        <v/>
      </c>
      <c r="N294" s="26" t="str">
        <f t="shared" si="47"/>
        <v/>
      </c>
      <c r="O294" s="26" t="str">
        <f t="shared" si="48"/>
        <v/>
      </c>
      <c r="P294" s="26" t="str">
        <f t="shared" si="49"/>
        <v/>
      </c>
      <c r="Q294" s="26" t="str">
        <f t="shared" si="50"/>
        <v/>
      </c>
      <c r="R294" s="50" t="str">
        <f>IF(OR(ISBLANK(Livraison!$B$15),N294&lt;&gt;TRUE),"",IF(AND((Livraison!$B$15-YEAR(G294))&gt;=20,(Livraison!$B$15-YEAR(G294))&lt;=67),TRUE,FALSE))</f>
        <v/>
      </c>
      <c r="S294" s="50" t="str">
        <f>IF(OR(Q294&lt;&gt;TRUE,R294&lt;&gt;TRUE),"",IF((Livraison!$B$15-YEAR(G294)-19)&gt;=I294,TRUE,FALSE))</f>
        <v/>
      </c>
      <c r="T294" s="26" t="str">
        <f>IF(ISBLANK(E294),"",IF(COUNTIF(Activités!$N$12:$N$611,E294)&gt;0,TRUE,FALSE))</f>
        <v/>
      </c>
      <c r="U294" s="58" t="str">
        <f t="shared" si="51"/>
        <v/>
      </c>
    </row>
    <row r="295" spans="1:21">
      <c r="A295" s="42" t="str">
        <f t="shared" si="43"/>
        <v/>
      </c>
      <c r="B295" s="55"/>
      <c r="C295" s="55"/>
      <c r="D295" s="56"/>
      <c r="E295" s="53"/>
      <c r="F295" s="56"/>
      <c r="G295" s="54"/>
      <c r="H295" s="56"/>
      <c r="I295" s="57"/>
      <c r="J295" s="51" t="str">
        <f t="shared" si="44"/>
        <v>-</v>
      </c>
      <c r="K295" s="26" t="str">
        <f t="shared" si="45"/>
        <v/>
      </c>
      <c r="L295" s="26" t="str">
        <f t="shared" si="52"/>
        <v/>
      </c>
      <c r="M295" s="26" t="str">
        <f t="shared" si="46"/>
        <v/>
      </c>
      <c r="N295" s="26" t="str">
        <f t="shared" si="47"/>
        <v/>
      </c>
      <c r="O295" s="26" t="str">
        <f t="shared" si="48"/>
        <v/>
      </c>
      <c r="P295" s="26" t="str">
        <f t="shared" si="49"/>
        <v/>
      </c>
      <c r="Q295" s="26" t="str">
        <f t="shared" si="50"/>
        <v/>
      </c>
      <c r="R295" s="50" t="str">
        <f>IF(OR(ISBLANK(Livraison!$B$15),N295&lt;&gt;TRUE),"",IF(AND((Livraison!$B$15-YEAR(G295))&gt;=20,(Livraison!$B$15-YEAR(G295))&lt;=67),TRUE,FALSE))</f>
        <v/>
      </c>
      <c r="S295" s="50" t="str">
        <f>IF(OR(Q295&lt;&gt;TRUE,R295&lt;&gt;TRUE),"",IF((Livraison!$B$15-YEAR(G295)-19)&gt;=I295,TRUE,FALSE))</f>
        <v/>
      </c>
      <c r="T295" s="26" t="str">
        <f>IF(ISBLANK(E295),"",IF(COUNTIF(Activités!$N$12:$N$611,E295)&gt;0,TRUE,FALSE))</f>
        <v/>
      </c>
      <c r="U295" s="58" t="str">
        <f t="shared" si="51"/>
        <v/>
      </c>
    </row>
    <row r="296" spans="1:21">
      <c r="A296" s="42" t="str">
        <f t="shared" si="43"/>
        <v/>
      </c>
      <c r="B296" s="55"/>
      <c r="C296" s="55"/>
      <c r="D296" s="56"/>
      <c r="E296" s="53"/>
      <c r="F296" s="56"/>
      <c r="G296" s="54"/>
      <c r="H296" s="56"/>
      <c r="I296" s="57"/>
      <c r="J296" s="51" t="str">
        <f t="shared" si="44"/>
        <v>-</v>
      </c>
      <c r="K296" s="26" t="str">
        <f t="shared" si="45"/>
        <v/>
      </c>
      <c r="L296" s="26" t="str">
        <f t="shared" si="52"/>
        <v/>
      </c>
      <c r="M296" s="26" t="str">
        <f t="shared" si="46"/>
        <v/>
      </c>
      <c r="N296" s="26" t="str">
        <f t="shared" si="47"/>
        <v/>
      </c>
      <c r="O296" s="26" t="str">
        <f t="shared" si="48"/>
        <v/>
      </c>
      <c r="P296" s="26" t="str">
        <f t="shared" si="49"/>
        <v/>
      </c>
      <c r="Q296" s="26" t="str">
        <f t="shared" si="50"/>
        <v/>
      </c>
      <c r="R296" s="50" t="str">
        <f>IF(OR(ISBLANK(Livraison!$B$15),N296&lt;&gt;TRUE),"",IF(AND((Livraison!$B$15-YEAR(G296))&gt;=20,(Livraison!$B$15-YEAR(G296))&lt;=67),TRUE,FALSE))</f>
        <v/>
      </c>
      <c r="S296" s="50" t="str">
        <f>IF(OR(Q296&lt;&gt;TRUE,R296&lt;&gt;TRUE),"",IF((Livraison!$B$15-YEAR(G296)-19)&gt;=I296,TRUE,FALSE))</f>
        <v/>
      </c>
      <c r="T296" s="26" t="str">
        <f>IF(ISBLANK(E296),"",IF(COUNTIF(Activités!$N$12:$N$611,E296)&gt;0,TRUE,FALSE))</f>
        <v/>
      </c>
      <c r="U296" s="58" t="str">
        <f t="shared" si="51"/>
        <v/>
      </c>
    </row>
    <row r="297" spans="1:21">
      <c r="A297" s="42" t="str">
        <f t="shared" si="43"/>
        <v/>
      </c>
      <c r="B297" s="55"/>
      <c r="C297" s="55"/>
      <c r="D297" s="56"/>
      <c r="E297" s="53"/>
      <c r="F297" s="56"/>
      <c r="G297" s="54"/>
      <c r="H297" s="56"/>
      <c r="I297" s="57"/>
      <c r="J297" s="51" t="str">
        <f t="shared" si="44"/>
        <v>-</v>
      </c>
      <c r="K297" s="26" t="str">
        <f t="shared" si="45"/>
        <v/>
      </c>
      <c r="L297" s="26" t="str">
        <f t="shared" si="52"/>
        <v/>
      </c>
      <c r="M297" s="26" t="str">
        <f t="shared" si="46"/>
        <v/>
      </c>
      <c r="N297" s="26" t="str">
        <f t="shared" si="47"/>
        <v/>
      </c>
      <c r="O297" s="26" t="str">
        <f t="shared" si="48"/>
        <v/>
      </c>
      <c r="P297" s="26" t="str">
        <f t="shared" si="49"/>
        <v/>
      </c>
      <c r="Q297" s="26" t="str">
        <f t="shared" si="50"/>
        <v/>
      </c>
      <c r="R297" s="50" t="str">
        <f>IF(OR(ISBLANK(Livraison!$B$15),N297&lt;&gt;TRUE),"",IF(AND((Livraison!$B$15-YEAR(G297))&gt;=20,(Livraison!$B$15-YEAR(G297))&lt;=67),TRUE,FALSE))</f>
        <v/>
      </c>
      <c r="S297" s="50" t="str">
        <f>IF(OR(Q297&lt;&gt;TRUE,R297&lt;&gt;TRUE),"",IF((Livraison!$B$15-YEAR(G297)-19)&gt;=I297,TRUE,FALSE))</f>
        <v/>
      </c>
      <c r="T297" s="26" t="str">
        <f>IF(ISBLANK(E297),"",IF(COUNTIF(Activités!$N$12:$N$611,E297)&gt;0,TRUE,FALSE))</f>
        <v/>
      </c>
      <c r="U297" s="58" t="str">
        <f t="shared" si="51"/>
        <v/>
      </c>
    </row>
    <row r="298" spans="1:21">
      <c r="A298" s="42" t="str">
        <f t="shared" si="43"/>
        <v/>
      </c>
      <c r="B298" s="55"/>
      <c r="C298" s="55"/>
      <c r="D298" s="56"/>
      <c r="E298" s="53"/>
      <c r="F298" s="56"/>
      <c r="G298" s="54"/>
      <c r="H298" s="56"/>
      <c r="I298" s="57"/>
      <c r="J298" s="51" t="str">
        <f t="shared" si="44"/>
        <v>-</v>
      </c>
      <c r="K298" s="26" t="str">
        <f t="shared" si="45"/>
        <v/>
      </c>
      <c r="L298" s="26" t="str">
        <f t="shared" si="52"/>
        <v/>
      </c>
      <c r="M298" s="26" t="str">
        <f t="shared" si="46"/>
        <v/>
      </c>
      <c r="N298" s="26" t="str">
        <f t="shared" si="47"/>
        <v/>
      </c>
      <c r="O298" s="26" t="str">
        <f t="shared" si="48"/>
        <v/>
      </c>
      <c r="P298" s="26" t="str">
        <f t="shared" si="49"/>
        <v/>
      </c>
      <c r="Q298" s="26" t="str">
        <f t="shared" si="50"/>
        <v/>
      </c>
      <c r="R298" s="50" t="str">
        <f>IF(OR(ISBLANK(Livraison!$B$15),N298&lt;&gt;TRUE),"",IF(AND((Livraison!$B$15-YEAR(G298))&gt;=20,(Livraison!$B$15-YEAR(G298))&lt;=67),TRUE,FALSE))</f>
        <v/>
      </c>
      <c r="S298" s="50" t="str">
        <f>IF(OR(Q298&lt;&gt;TRUE,R298&lt;&gt;TRUE),"",IF((Livraison!$B$15-YEAR(G298)-19)&gt;=I298,TRUE,FALSE))</f>
        <v/>
      </c>
      <c r="T298" s="26" t="str">
        <f>IF(ISBLANK(E298),"",IF(COUNTIF(Activités!$N$12:$N$611,E298)&gt;0,TRUE,FALSE))</f>
        <v/>
      </c>
      <c r="U298" s="58" t="str">
        <f t="shared" si="51"/>
        <v/>
      </c>
    </row>
    <row r="299" spans="1:21">
      <c r="A299" s="42" t="str">
        <f t="shared" si="43"/>
        <v/>
      </c>
      <c r="B299" s="55"/>
      <c r="C299" s="55"/>
      <c r="D299" s="56"/>
      <c r="E299" s="53"/>
      <c r="F299" s="56"/>
      <c r="G299" s="54"/>
      <c r="H299" s="56"/>
      <c r="I299" s="57"/>
      <c r="J299" s="51" t="str">
        <f t="shared" si="44"/>
        <v>-</v>
      </c>
      <c r="K299" s="26" t="str">
        <f t="shared" si="45"/>
        <v/>
      </c>
      <c r="L299" s="26" t="str">
        <f t="shared" si="52"/>
        <v/>
      </c>
      <c r="M299" s="26" t="str">
        <f t="shared" si="46"/>
        <v/>
      </c>
      <c r="N299" s="26" t="str">
        <f t="shared" si="47"/>
        <v/>
      </c>
      <c r="O299" s="26" t="str">
        <f t="shared" si="48"/>
        <v/>
      </c>
      <c r="P299" s="26" t="str">
        <f t="shared" si="49"/>
        <v/>
      </c>
      <c r="Q299" s="26" t="str">
        <f t="shared" si="50"/>
        <v/>
      </c>
      <c r="R299" s="50" t="str">
        <f>IF(OR(ISBLANK(Livraison!$B$15),N299&lt;&gt;TRUE),"",IF(AND((Livraison!$B$15-YEAR(G299))&gt;=20,(Livraison!$B$15-YEAR(G299))&lt;=67),TRUE,FALSE))</f>
        <v/>
      </c>
      <c r="S299" s="50" t="str">
        <f>IF(OR(Q299&lt;&gt;TRUE,R299&lt;&gt;TRUE),"",IF((Livraison!$B$15-YEAR(G299)-19)&gt;=I299,TRUE,FALSE))</f>
        <v/>
      </c>
      <c r="T299" s="26" t="str">
        <f>IF(ISBLANK(E299),"",IF(COUNTIF(Activités!$N$12:$N$611,E299)&gt;0,TRUE,FALSE))</f>
        <v/>
      </c>
      <c r="U299" s="58" t="str">
        <f t="shared" si="51"/>
        <v/>
      </c>
    </row>
    <row r="300" spans="1:21">
      <c r="A300" s="42" t="str">
        <f t="shared" si="43"/>
        <v/>
      </c>
      <c r="B300" s="55"/>
      <c r="C300" s="55"/>
      <c r="D300" s="56"/>
      <c r="E300" s="53"/>
      <c r="F300" s="56"/>
      <c r="G300" s="54"/>
      <c r="H300" s="56"/>
      <c r="I300" s="57"/>
      <c r="J300" s="51" t="str">
        <f t="shared" si="44"/>
        <v>-</v>
      </c>
      <c r="K300" s="26" t="str">
        <f t="shared" si="45"/>
        <v/>
      </c>
      <c r="L300" s="26" t="str">
        <f t="shared" si="52"/>
        <v/>
      </c>
      <c r="M300" s="26" t="str">
        <f t="shared" si="46"/>
        <v/>
      </c>
      <c r="N300" s="26" t="str">
        <f t="shared" si="47"/>
        <v/>
      </c>
      <c r="O300" s="26" t="str">
        <f t="shared" si="48"/>
        <v/>
      </c>
      <c r="P300" s="26" t="str">
        <f t="shared" si="49"/>
        <v/>
      </c>
      <c r="Q300" s="26" t="str">
        <f t="shared" si="50"/>
        <v/>
      </c>
      <c r="R300" s="50" t="str">
        <f>IF(OR(ISBLANK(Livraison!$B$15),N300&lt;&gt;TRUE),"",IF(AND((Livraison!$B$15-YEAR(G300))&gt;=20,(Livraison!$B$15-YEAR(G300))&lt;=67),TRUE,FALSE))</f>
        <v/>
      </c>
      <c r="S300" s="50" t="str">
        <f>IF(OR(Q300&lt;&gt;TRUE,R300&lt;&gt;TRUE),"",IF((Livraison!$B$15-YEAR(G300)-19)&gt;=I300,TRUE,FALSE))</f>
        <v/>
      </c>
      <c r="T300" s="26" t="str">
        <f>IF(ISBLANK(E300),"",IF(COUNTIF(Activités!$N$12:$N$611,E300)&gt;0,TRUE,FALSE))</f>
        <v/>
      </c>
      <c r="U300" s="58" t="str">
        <f t="shared" si="51"/>
        <v/>
      </c>
    </row>
    <row r="301" spans="1:21">
      <c r="A301" s="42" t="str">
        <f t="shared" si="43"/>
        <v/>
      </c>
      <c r="B301" s="55"/>
      <c r="C301" s="55"/>
      <c r="D301" s="56"/>
      <c r="E301" s="53"/>
      <c r="F301" s="56"/>
      <c r="G301" s="54"/>
      <c r="H301" s="56"/>
      <c r="I301" s="57"/>
      <c r="J301" s="51" t="str">
        <f t="shared" si="44"/>
        <v>-</v>
      </c>
      <c r="K301" s="26" t="str">
        <f t="shared" si="45"/>
        <v/>
      </c>
      <c r="L301" s="26" t="str">
        <f t="shared" si="52"/>
        <v/>
      </c>
      <c r="M301" s="26" t="str">
        <f t="shared" si="46"/>
        <v/>
      </c>
      <c r="N301" s="26" t="str">
        <f t="shared" si="47"/>
        <v/>
      </c>
      <c r="O301" s="26" t="str">
        <f t="shared" si="48"/>
        <v/>
      </c>
      <c r="P301" s="26" t="str">
        <f t="shared" si="49"/>
        <v/>
      </c>
      <c r="Q301" s="26" t="str">
        <f t="shared" si="50"/>
        <v/>
      </c>
      <c r="R301" s="50" t="str">
        <f>IF(OR(ISBLANK(Livraison!$B$15),N301&lt;&gt;TRUE),"",IF(AND((Livraison!$B$15-YEAR(G301))&gt;=20,(Livraison!$B$15-YEAR(G301))&lt;=67),TRUE,FALSE))</f>
        <v/>
      </c>
      <c r="S301" s="50" t="str">
        <f>IF(OR(Q301&lt;&gt;TRUE,R301&lt;&gt;TRUE),"",IF((Livraison!$B$15-YEAR(G301)-19)&gt;=I301,TRUE,FALSE))</f>
        <v/>
      </c>
      <c r="T301" s="26" t="str">
        <f>IF(ISBLANK(E301),"",IF(COUNTIF(Activités!$N$12:$N$611,E301)&gt;0,TRUE,FALSE))</f>
        <v/>
      </c>
      <c r="U301" s="58" t="str">
        <f t="shared" si="51"/>
        <v/>
      </c>
    </row>
    <row r="302" spans="1:21">
      <c r="A302" s="42" t="str">
        <f t="shared" si="43"/>
        <v/>
      </c>
      <c r="B302" s="55"/>
      <c r="C302" s="55"/>
      <c r="D302" s="56"/>
      <c r="E302" s="53"/>
      <c r="F302" s="56"/>
      <c r="G302" s="54"/>
      <c r="H302" s="56"/>
      <c r="I302" s="57"/>
      <c r="J302" s="51" t="str">
        <f t="shared" si="44"/>
        <v>-</v>
      </c>
      <c r="K302" s="26" t="str">
        <f t="shared" si="45"/>
        <v/>
      </c>
      <c r="L302" s="26" t="str">
        <f t="shared" si="52"/>
        <v/>
      </c>
      <c r="M302" s="26" t="str">
        <f t="shared" si="46"/>
        <v/>
      </c>
      <c r="N302" s="26" t="str">
        <f t="shared" si="47"/>
        <v/>
      </c>
      <c r="O302" s="26" t="str">
        <f t="shared" si="48"/>
        <v/>
      </c>
      <c r="P302" s="26" t="str">
        <f t="shared" si="49"/>
        <v/>
      </c>
      <c r="Q302" s="26" t="str">
        <f t="shared" si="50"/>
        <v/>
      </c>
      <c r="R302" s="50" t="str">
        <f>IF(OR(ISBLANK(Livraison!$B$15),N302&lt;&gt;TRUE),"",IF(AND((Livraison!$B$15-YEAR(G302))&gt;=20,(Livraison!$B$15-YEAR(G302))&lt;=67),TRUE,FALSE))</f>
        <v/>
      </c>
      <c r="S302" s="50" t="str">
        <f>IF(OR(Q302&lt;&gt;TRUE,R302&lt;&gt;TRUE),"",IF((Livraison!$B$15-YEAR(G302)-19)&gt;=I302,TRUE,FALSE))</f>
        <v/>
      </c>
      <c r="T302" s="26" t="str">
        <f>IF(ISBLANK(E302),"",IF(COUNTIF(Activités!$N$12:$N$611,E302)&gt;0,TRUE,FALSE))</f>
        <v/>
      </c>
      <c r="U302" s="58" t="str">
        <f t="shared" si="51"/>
        <v/>
      </c>
    </row>
    <row r="303" spans="1:21">
      <c r="A303" s="42" t="str">
        <f t="shared" si="43"/>
        <v/>
      </c>
      <c r="B303" s="55"/>
      <c r="C303" s="55"/>
      <c r="D303" s="56"/>
      <c r="E303" s="53"/>
      <c r="F303" s="56"/>
      <c r="G303" s="54"/>
      <c r="H303" s="56"/>
      <c r="I303" s="57"/>
      <c r="J303" s="51" t="str">
        <f t="shared" si="44"/>
        <v>-</v>
      </c>
      <c r="K303" s="26" t="str">
        <f t="shared" si="45"/>
        <v/>
      </c>
      <c r="L303" s="26" t="str">
        <f t="shared" si="52"/>
        <v/>
      </c>
      <c r="M303" s="26" t="str">
        <f t="shared" si="46"/>
        <v/>
      </c>
      <c r="N303" s="26" t="str">
        <f t="shared" si="47"/>
        <v/>
      </c>
      <c r="O303" s="26" t="str">
        <f t="shared" si="48"/>
        <v/>
      </c>
      <c r="P303" s="26" t="str">
        <f t="shared" si="49"/>
        <v/>
      </c>
      <c r="Q303" s="26" t="str">
        <f t="shared" si="50"/>
        <v/>
      </c>
      <c r="R303" s="50" t="str">
        <f>IF(OR(ISBLANK(Livraison!$B$15),N303&lt;&gt;TRUE),"",IF(AND((Livraison!$B$15-YEAR(G303))&gt;=20,(Livraison!$B$15-YEAR(G303))&lt;=67),TRUE,FALSE))</f>
        <v/>
      </c>
      <c r="S303" s="50" t="str">
        <f>IF(OR(Q303&lt;&gt;TRUE,R303&lt;&gt;TRUE),"",IF((Livraison!$B$15-YEAR(G303)-19)&gt;=I303,TRUE,FALSE))</f>
        <v/>
      </c>
      <c r="T303" s="26" t="str">
        <f>IF(ISBLANK(E303),"",IF(COUNTIF(Activités!$N$12:$N$611,E303)&gt;0,TRUE,FALSE))</f>
        <v/>
      </c>
      <c r="U303" s="58" t="str">
        <f t="shared" si="51"/>
        <v/>
      </c>
    </row>
    <row r="304" spans="1:21">
      <c r="A304" s="42" t="str">
        <f t="shared" ref="A304:A367" si="53">IF(ISBLANK(D304),"",IF(COUNTA(D304:I304)&lt;&gt;6,"Incomplet",IF(OR(COUNTIF(K304:S304,FALSE)&gt;0,COUNTIF(K304:S304,#N/A)&gt;0),"Erreur",IF(NOT(R304),"Attention",IF(NOT(T304),"Pas utilisé","OK")))))</f>
        <v/>
      </c>
      <c r="B304" s="55"/>
      <c r="C304" s="55"/>
      <c r="D304" s="56"/>
      <c r="E304" s="53"/>
      <c r="F304" s="56"/>
      <c r="G304" s="54"/>
      <c r="H304" s="56"/>
      <c r="I304" s="57"/>
      <c r="J304" s="51" t="str">
        <f t="shared" ref="J304:J367" si="54">IF(ISBLANK(E304),"-",TRIM(CONCATENATE(E304," ",B304," ",C304)))</f>
        <v>-</v>
      </c>
      <c r="K304" s="26" t="str">
        <f t="shared" ref="K304:K367" si="55">IF(D304="CH.AHV",IF(LEN(E304)=13,IF((MID(E304,13,1)+1-1)=MOD(10-(MID(E304,1,1)+3*MID(E304,2,1)+MID(E304,3,1)+3*MID(E304,4,1)+MID(E304,5,1)+3*MID(E304,6,1)+MID(E304,7,1)+3*MID(E304,8,1)+MID(E304,9,1)+3*MID(E304,10,1)+MID(E304,11,1)+3*MID(E304,12,1)),10),TRUE,FALSE),FALSE),"")</f>
        <v/>
      </c>
      <c r="L304" s="26" t="str">
        <f t="shared" si="52"/>
        <v/>
      </c>
      <c r="M304" s="26" t="str">
        <f t="shared" ref="M304:M367" si="56">IF(ISBLANK(D304),"",IF(OR(ISNA(MATCH(D304,codecatidpers,0)),D304="-"),FALSE,TRUE))</f>
        <v/>
      </c>
      <c r="N304" s="26" t="str">
        <f t="shared" ref="N304:N367" si="57">IF(ISBLANK(G304),"",IF(AND(G304 &gt; DATE(1925,1,1),G304 &lt; DATE(2100,1,1)),TRUE,FALSE))</f>
        <v/>
      </c>
      <c r="O304" s="26" t="str">
        <f t="shared" ref="O304:O367" si="58">IF(ISBLANK(F304),"",IF(OR(ISNA(MATCH(F304,libsex,0)),F304="-"),FALSE,TRUE))</f>
        <v/>
      </c>
      <c r="P304" s="26" t="str">
        <f t="shared" ref="P304:P367" si="59">IF(ISBLANK(H304),"",IF(OR(ISNA(MATCH(H304,libnat,0)),H304="-"),FALSE,TRUE))</f>
        <v/>
      </c>
      <c r="Q304" s="26" t="str">
        <f t="shared" ref="Q304:Q367" si="60">IF(ISBLANK(I304),"",IF(AND(I304&gt;=0,I304&lt;=47),TRUE,FALSE))</f>
        <v/>
      </c>
      <c r="R304" s="50" t="str">
        <f>IF(OR(ISBLANK(Livraison!$B$15),N304&lt;&gt;TRUE),"",IF(AND((Livraison!$B$15-YEAR(G304))&gt;=20,(Livraison!$B$15-YEAR(G304))&lt;=67),TRUE,FALSE))</f>
        <v/>
      </c>
      <c r="S304" s="50" t="str">
        <f>IF(OR(Q304&lt;&gt;TRUE,R304&lt;&gt;TRUE),"",IF((Livraison!$B$15-YEAR(G304)-19)&gt;=I304,TRUE,FALSE))</f>
        <v/>
      </c>
      <c r="T304" s="26" t="str">
        <f>IF(ISBLANK(E304),"",IF(COUNTIF(Activités!$N$12:$N$611,E304)&gt;0,TRUE,FALSE))</f>
        <v/>
      </c>
      <c r="U304" s="58" t="str">
        <f t="shared" ref="U304:U367" si="61">IF(A304="","",IF(A304&lt;&gt;"Pas utilisé",1,0))</f>
        <v/>
      </c>
    </row>
    <row r="305" spans="1:21">
      <c r="A305" s="42" t="str">
        <f t="shared" si="53"/>
        <v/>
      </c>
      <c r="B305" s="55"/>
      <c r="C305" s="55"/>
      <c r="D305" s="56"/>
      <c r="E305" s="53"/>
      <c r="F305" s="56"/>
      <c r="G305" s="54"/>
      <c r="H305" s="56"/>
      <c r="I305" s="57"/>
      <c r="J305" s="51" t="str">
        <f t="shared" si="54"/>
        <v>-</v>
      </c>
      <c r="K305" s="26" t="str">
        <f t="shared" si="55"/>
        <v/>
      </c>
      <c r="L305" s="26" t="str">
        <f t="shared" si="52"/>
        <v/>
      </c>
      <c r="M305" s="26" t="str">
        <f t="shared" si="56"/>
        <v/>
      </c>
      <c r="N305" s="26" t="str">
        <f t="shared" si="57"/>
        <v/>
      </c>
      <c r="O305" s="26" t="str">
        <f t="shared" si="58"/>
        <v/>
      </c>
      <c r="P305" s="26" t="str">
        <f t="shared" si="59"/>
        <v/>
      </c>
      <c r="Q305" s="26" t="str">
        <f t="shared" si="60"/>
        <v/>
      </c>
      <c r="R305" s="50" t="str">
        <f>IF(OR(ISBLANK(Livraison!$B$15),N305&lt;&gt;TRUE),"",IF(AND((Livraison!$B$15-YEAR(G305))&gt;=20,(Livraison!$B$15-YEAR(G305))&lt;=67),TRUE,FALSE))</f>
        <v/>
      </c>
      <c r="S305" s="50" t="str">
        <f>IF(OR(Q305&lt;&gt;TRUE,R305&lt;&gt;TRUE),"",IF((Livraison!$B$15-YEAR(G305)-19)&gt;=I305,TRUE,FALSE))</f>
        <v/>
      </c>
      <c r="T305" s="26" t="str">
        <f>IF(ISBLANK(E305),"",IF(COUNTIF(Activités!$N$12:$N$611,E305)&gt;0,TRUE,FALSE))</f>
        <v/>
      </c>
      <c r="U305" s="58" t="str">
        <f t="shared" si="61"/>
        <v/>
      </c>
    </row>
    <row r="306" spans="1:21">
      <c r="A306" s="42" t="str">
        <f t="shared" si="53"/>
        <v/>
      </c>
      <c r="B306" s="55"/>
      <c r="C306" s="55"/>
      <c r="D306" s="56"/>
      <c r="E306" s="53"/>
      <c r="F306" s="56"/>
      <c r="G306" s="54"/>
      <c r="H306" s="56"/>
      <c r="I306" s="57"/>
      <c r="J306" s="51" t="str">
        <f t="shared" si="54"/>
        <v>-</v>
      </c>
      <c r="K306" s="26" t="str">
        <f t="shared" si="55"/>
        <v/>
      </c>
      <c r="L306" s="26" t="str">
        <f t="shared" si="52"/>
        <v/>
      </c>
      <c r="M306" s="26" t="str">
        <f t="shared" si="56"/>
        <v/>
      </c>
      <c r="N306" s="26" t="str">
        <f t="shared" si="57"/>
        <v/>
      </c>
      <c r="O306" s="26" t="str">
        <f t="shared" si="58"/>
        <v/>
      </c>
      <c r="P306" s="26" t="str">
        <f t="shared" si="59"/>
        <v/>
      </c>
      <c r="Q306" s="26" t="str">
        <f t="shared" si="60"/>
        <v/>
      </c>
      <c r="R306" s="50" t="str">
        <f>IF(OR(ISBLANK(Livraison!$B$15),N306&lt;&gt;TRUE),"",IF(AND((Livraison!$B$15-YEAR(G306))&gt;=20,(Livraison!$B$15-YEAR(G306))&lt;=67),TRUE,FALSE))</f>
        <v/>
      </c>
      <c r="S306" s="50" t="str">
        <f>IF(OR(Q306&lt;&gt;TRUE,R306&lt;&gt;TRUE),"",IF((Livraison!$B$15-YEAR(G306)-19)&gt;=I306,TRUE,FALSE))</f>
        <v/>
      </c>
      <c r="T306" s="26" t="str">
        <f>IF(ISBLANK(E306),"",IF(COUNTIF(Activités!$N$12:$N$611,E306)&gt;0,TRUE,FALSE))</f>
        <v/>
      </c>
      <c r="U306" s="58" t="str">
        <f t="shared" si="61"/>
        <v/>
      </c>
    </row>
    <row r="307" spans="1:21">
      <c r="A307" s="42" t="str">
        <f t="shared" si="53"/>
        <v/>
      </c>
      <c r="B307" s="55"/>
      <c r="C307" s="55"/>
      <c r="D307" s="56"/>
      <c r="E307" s="53"/>
      <c r="F307" s="56"/>
      <c r="G307" s="54"/>
      <c r="H307" s="56"/>
      <c r="I307" s="57"/>
      <c r="J307" s="51" t="str">
        <f t="shared" si="54"/>
        <v>-</v>
      </c>
      <c r="K307" s="26" t="str">
        <f t="shared" si="55"/>
        <v/>
      </c>
      <c r="L307" s="26" t="str">
        <f t="shared" si="52"/>
        <v/>
      </c>
      <c r="M307" s="26" t="str">
        <f t="shared" si="56"/>
        <v/>
      </c>
      <c r="N307" s="26" t="str">
        <f t="shared" si="57"/>
        <v/>
      </c>
      <c r="O307" s="26" t="str">
        <f t="shared" si="58"/>
        <v/>
      </c>
      <c r="P307" s="26" t="str">
        <f t="shared" si="59"/>
        <v/>
      </c>
      <c r="Q307" s="26" t="str">
        <f t="shared" si="60"/>
        <v/>
      </c>
      <c r="R307" s="50" t="str">
        <f>IF(OR(ISBLANK(Livraison!$B$15),N307&lt;&gt;TRUE),"",IF(AND((Livraison!$B$15-YEAR(G307))&gt;=20,(Livraison!$B$15-YEAR(G307))&lt;=67),TRUE,FALSE))</f>
        <v/>
      </c>
      <c r="S307" s="50" t="str">
        <f>IF(OR(Q307&lt;&gt;TRUE,R307&lt;&gt;TRUE),"",IF((Livraison!$B$15-YEAR(G307)-19)&gt;=I307,TRUE,FALSE))</f>
        <v/>
      </c>
      <c r="T307" s="26" t="str">
        <f>IF(ISBLANK(E307),"",IF(COUNTIF(Activités!$N$12:$N$611,E307)&gt;0,TRUE,FALSE))</f>
        <v/>
      </c>
      <c r="U307" s="58" t="str">
        <f t="shared" si="61"/>
        <v/>
      </c>
    </row>
    <row r="308" spans="1:21">
      <c r="A308" s="42" t="str">
        <f t="shared" si="53"/>
        <v/>
      </c>
      <c r="B308" s="55"/>
      <c r="C308" s="55"/>
      <c r="D308" s="56"/>
      <c r="E308" s="53"/>
      <c r="F308" s="56"/>
      <c r="G308" s="54"/>
      <c r="H308" s="56"/>
      <c r="I308" s="57"/>
      <c r="J308" s="51" t="str">
        <f t="shared" si="54"/>
        <v>-</v>
      </c>
      <c r="K308" s="26" t="str">
        <f t="shared" si="55"/>
        <v/>
      </c>
      <c r="L308" s="26" t="str">
        <f t="shared" si="52"/>
        <v/>
      </c>
      <c r="M308" s="26" t="str">
        <f t="shared" si="56"/>
        <v/>
      </c>
      <c r="N308" s="26" t="str">
        <f t="shared" si="57"/>
        <v/>
      </c>
      <c r="O308" s="26" t="str">
        <f t="shared" si="58"/>
        <v/>
      </c>
      <c r="P308" s="26" t="str">
        <f t="shared" si="59"/>
        <v/>
      </c>
      <c r="Q308" s="26" t="str">
        <f t="shared" si="60"/>
        <v/>
      </c>
      <c r="R308" s="50" t="str">
        <f>IF(OR(ISBLANK(Livraison!$B$15),N308&lt;&gt;TRUE),"",IF(AND((Livraison!$B$15-YEAR(G308))&gt;=20,(Livraison!$B$15-YEAR(G308))&lt;=67),TRUE,FALSE))</f>
        <v/>
      </c>
      <c r="S308" s="50" t="str">
        <f>IF(OR(Q308&lt;&gt;TRUE,R308&lt;&gt;TRUE),"",IF((Livraison!$B$15-YEAR(G308)-19)&gt;=I308,TRUE,FALSE))</f>
        <v/>
      </c>
      <c r="T308" s="26" t="str">
        <f>IF(ISBLANK(E308),"",IF(COUNTIF(Activités!$N$12:$N$611,E308)&gt;0,TRUE,FALSE))</f>
        <v/>
      </c>
      <c r="U308" s="58" t="str">
        <f t="shared" si="61"/>
        <v/>
      </c>
    </row>
    <row r="309" spans="1:21">
      <c r="A309" s="42" t="str">
        <f t="shared" si="53"/>
        <v/>
      </c>
      <c r="B309" s="55"/>
      <c r="C309" s="55"/>
      <c r="D309" s="56"/>
      <c r="E309" s="53"/>
      <c r="F309" s="56"/>
      <c r="G309" s="54"/>
      <c r="H309" s="56"/>
      <c r="I309" s="57"/>
      <c r="J309" s="51" t="str">
        <f t="shared" si="54"/>
        <v>-</v>
      </c>
      <c r="K309" s="26" t="str">
        <f t="shared" si="55"/>
        <v/>
      </c>
      <c r="L309" s="26" t="str">
        <f t="shared" si="52"/>
        <v/>
      </c>
      <c r="M309" s="26" t="str">
        <f t="shared" si="56"/>
        <v/>
      </c>
      <c r="N309" s="26" t="str">
        <f t="shared" si="57"/>
        <v/>
      </c>
      <c r="O309" s="26" t="str">
        <f t="shared" si="58"/>
        <v/>
      </c>
      <c r="P309" s="26" t="str">
        <f t="shared" si="59"/>
        <v/>
      </c>
      <c r="Q309" s="26" t="str">
        <f t="shared" si="60"/>
        <v/>
      </c>
      <c r="R309" s="50" t="str">
        <f>IF(OR(ISBLANK(Livraison!$B$15),N309&lt;&gt;TRUE),"",IF(AND((Livraison!$B$15-YEAR(G309))&gt;=20,(Livraison!$B$15-YEAR(G309))&lt;=67),TRUE,FALSE))</f>
        <v/>
      </c>
      <c r="S309" s="50" t="str">
        <f>IF(OR(Q309&lt;&gt;TRUE,R309&lt;&gt;TRUE),"",IF((Livraison!$B$15-YEAR(G309)-19)&gt;=I309,TRUE,FALSE))</f>
        <v/>
      </c>
      <c r="T309" s="26" t="str">
        <f>IF(ISBLANK(E309),"",IF(COUNTIF(Activités!$N$12:$N$611,E309)&gt;0,TRUE,FALSE))</f>
        <v/>
      </c>
      <c r="U309" s="58" t="str">
        <f t="shared" si="61"/>
        <v/>
      </c>
    </row>
    <row r="310" spans="1:21">
      <c r="A310" s="42" t="str">
        <f t="shared" si="53"/>
        <v/>
      </c>
      <c r="B310" s="55"/>
      <c r="C310" s="55"/>
      <c r="D310" s="56"/>
      <c r="E310" s="53"/>
      <c r="F310" s="56"/>
      <c r="G310" s="54"/>
      <c r="H310" s="56"/>
      <c r="I310" s="57"/>
      <c r="J310" s="51" t="str">
        <f t="shared" si="54"/>
        <v>-</v>
      </c>
      <c r="K310" s="26" t="str">
        <f t="shared" si="55"/>
        <v/>
      </c>
      <c r="L310" s="26" t="str">
        <f t="shared" si="52"/>
        <v/>
      </c>
      <c r="M310" s="26" t="str">
        <f t="shared" si="56"/>
        <v/>
      </c>
      <c r="N310" s="26" t="str">
        <f t="shared" si="57"/>
        <v/>
      </c>
      <c r="O310" s="26" t="str">
        <f t="shared" si="58"/>
        <v/>
      </c>
      <c r="P310" s="26" t="str">
        <f t="shared" si="59"/>
        <v/>
      </c>
      <c r="Q310" s="26" t="str">
        <f t="shared" si="60"/>
        <v/>
      </c>
      <c r="R310" s="50" t="str">
        <f>IF(OR(ISBLANK(Livraison!$B$15),N310&lt;&gt;TRUE),"",IF(AND((Livraison!$B$15-YEAR(G310))&gt;=20,(Livraison!$B$15-YEAR(G310))&lt;=67),TRUE,FALSE))</f>
        <v/>
      </c>
      <c r="S310" s="50" t="str">
        <f>IF(OR(Q310&lt;&gt;TRUE,R310&lt;&gt;TRUE),"",IF((Livraison!$B$15-YEAR(G310)-19)&gt;=I310,TRUE,FALSE))</f>
        <v/>
      </c>
      <c r="T310" s="26" t="str">
        <f>IF(ISBLANK(E310),"",IF(COUNTIF(Activités!$N$12:$N$611,E310)&gt;0,TRUE,FALSE))</f>
        <v/>
      </c>
      <c r="U310" s="58" t="str">
        <f t="shared" si="61"/>
        <v/>
      </c>
    </row>
    <row r="311" spans="1:21">
      <c r="A311" s="42" t="str">
        <f t="shared" si="53"/>
        <v/>
      </c>
      <c r="B311" s="55"/>
      <c r="C311" s="55"/>
      <c r="D311" s="56"/>
      <c r="E311" s="53"/>
      <c r="F311" s="56"/>
      <c r="G311" s="54"/>
      <c r="H311" s="56"/>
      <c r="I311" s="57"/>
      <c r="J311" s="51" t="str">
        <f t="shared" si="54"/>
        <v>-</v>
      </c>
      <c r="K311" s="26" t="str">
        <f t="shared" si="55"/>
        <v/>
      </c>
      <c r="L311" s="26" t="str">
        <f t="shared" si="52"/>
        <v/>
      </c>
      <c r="M311" s="26" t="str">
        <f t="shared" si="56"/>
        <v/>
      </c>
      <c r="N311" s="26" t="str">
        <f t="shared" si="57"/>
        <v/>
      </c>
      <c r="O311" s="26" t="str">
        <f t="shared" si="58"/>
        <v/>
      </c>
      <c r="P311" s="26" t="str">
        <f t="shared" si="59"/>
        <v/>
      </c>
      <c r="Q311" s="26" t="str">
        <f t="shared" si="60"/>
        <v/>
      </c>
      <c r="R311" s="50" t="str">
        <f>IF(OR(ISBLANK(Livraison!$B$15),N311&lt;&gt;TRUE),"",IF(AND((Livraison!$B$15-YEAR(G311))&gt;=20,(Livraison!$B$15-YEAR(G311))&lt;=67),TRUE,FALSE))</f>
        <v/>
      </c>
      <c r="S311" s="50" t="str">
        <f>IF(OR(Q311&lt;&gt;TRUE,R311&lt;&gt;TRUE),"",IF((Livraison!$B$15-YEAR(G311)-19)&gt;=I311,TRUE,FALSE))</f>
        <v/>
      </c>
      <c r="T311" s="26" t="str">
        <f>IF(ISBLANK(E311),"",IF(COUNTIF(Activités!$N$12:$N$611,E311)&gt;0,TRUE,FALSE))</f>
        <v/>
      </c>
      <c r="U311" s="58" t="str">
        <f t="shared" si="61"/>
        <v/>
      </c>
    </row>
    <row r="312" spans="1:21">
      <c r="A312" s="42" t="str">
        <f t="shared" si="53"/>
        <v/>
      </c>
      <c r="B312" s="55"/>
      <c r="C312" s="55"/>
      <c r="D312" s="56"/>
      <c r="E312" s="53"/>
      <c r="F312" s="56"/>
      <c r="G312" s="54"/>
      <c r="H312" s="56"/>
      <c r="I312" s="57"/>
      <c r="J312" s="51" t="str">
        <f t="shared" si="54"/>
        <v>-</v>
      </c>
      <c r="K312" s="26" t="str">
        <f t="shared" si="55"/>
        <v/>
      </c>
      <c r="L312" s="26" t="str">
        <f t="shared" si="52"/>
        <v/>
      </c>
      <c r="M312" s="26" t="str">
        <f t="shared" si="56"/>
        <v/>
      </c>
      <c r="N312" s="26" t="str">
        <f t="shared" si="57"/>
        <v/>
      </c>
      <c r="O312" s="26" t="str">
        <f t="shared" si="58"/>
        <v/>
      </c>
      <c r="P312" s="26" t="str">
        <f t="shared" si="59"/>
        <v/>
      </c>
      <c r="Q312" s="26" t="str">
        <f t="shared" si="60"/>
        <v/>
      </c>
      <c r="R312" s="50" t="str">
        <f>IF(OR(ISBLANK(Livraison!$B$15),N312&lt;&gt;TRUE),"",IF(AND((Livraison!$B$15-YEAR(G312))&gt;=20,(Livraison!$B$15-YEAR(G312))&lt;=67),TRUE,FALSE))</f>
        <v/>
      </c>
      <c r="S312" s="50" t="str">
        <f>IF(OR(Q312&lt;&gt;TRUE,R312&lt;&gt;TRUE),"",IF((Livraison!$B$15-YEAR(G312)-19)&gt;=I312,TRUE,FALSE))</f>
        <v/>
      </c>
      <c r="T312" s="26" t="str">
        <f>IF(ISBLANK(E312),"",IF(COUNTIF(Activités!$N$12:$N$611,E312)&gt;0,TRUE,FALSE))</f>
        <v/>
      </c>
      <c r="U312" s="58" t="str">
        <f t="shared" si="61"/>
        <v/>
      </c>
    </row>
    <row r="313" spans="1:21">
      <c r="A313" s="42" t="str">
        <f t="shared" si="53"/>
        <v/>
      </c>
      <c r="B313" s="55"/>
      <c r="C313" s="55"/>
      <c r="D313" s="56"/>
      <c r="E313" s="53"/>
      <c r="F313" s="56"/>
      <c r="G313" s="54"/>
      <c r="H313" s="56"/>
      <c r="I313" s="57"/>
      <c r="J313" s="51" t="str">
        <f t="shared" si="54"/>
        <v>-</v>
      </c>
      <c r="K313" s="26" t="str">
        <f t="shared" si="55"/>
        <v/>
      </c>
      <c r="L313" s="26" t="str">
        <f t="shared" si="52"/>
        <v/>
      </c>
      <c r="M313" s="26" t="str">
        <f t="shared" si="56"/>
        <v/>
      </c>
      <c r="N313" s="26" t="str">
        <f t="shared" si="57"/>
        <v/>
      </c>
      <c r="O313" s="26" t="str">
        <f t="shared" si="58"/>
        <v/>
      </c>
      <c r="P313" s="26" t="str">
        <f t="shared" si="59"/>
        <v/>
      </c>
      <c r="Q313" s="26" t="str">
        <f t="shared" si="60"/>
        <v/>
      </c>
      <c r="R313" s="50" t="str">
        <f>IF(OR(ISBLANK(Livraison!$B$15),N313&lt;&gt;TRUE),"",IF(AND((Livraison!$B$15-YEAR(G313))&gt;=20,(Livraison!$B$15-YEAR(G313))&lt;=67),TRUE,FALSE))</f>
        <v/>
      </c>
      <c r="S313" s="50" t="str">
        <f>IF(OR(Q313&lt;&gt;TRUE,R313&lt;&gt;TRUE),"",IF((Livraison!$B$15-YEAR(G313)-19)&gt;=I313,TRUE,FALSE))</f>
        <v/>
      </c>
      <c r="T313" s="26" t="str">
        <f>IF(ISBLANK(E313),"",IF(COUNTIF(Activités!$N$12:$N$611,E313)&gt;0,TRUE,FALSE))</f>
        <v/>
      </c>
      <c r="U313" s="58" t="str">
        <f t="shared" si="61"/>
        <v/>
      </c>
    </row>
    <row r="314" spans="1:21">
      <c r="A314" s="42" t="str">
        <f t="shared" si="53"/>
        <v/>
      </c>
      <c r="B314" s="55"/>
      <c r="C314" s="55"/>
      <c r="D314" s="56"/>
      <c r="E314" s="53"/>
      <c r="F314" s="56"/>
      <c r="G314" s="54"/>
      <c r="H314" s="56"/>
      <c r="I314" s="57"/>
      <c r="J314" s="51" t="str">
        <f t="shared" si="54"/>
        <v>-</v>
      </c>
      <c r="K314" s="26" t="str">
        <f t="shared" si="55"/>
        <v/>
      </c>
      <c r="L314" s="26" t="str">
        <f t="shared" si="52"/>
        <v/>
      </c>
      <c r="M314" s="26" t="str">
        <f t="shared" si="56"/>
        <v/>
      </c>
      <c r="N314" s="26" t="str">
        <f t="shared" si="57"/>
        <v/>
      </c>
      <c r="O314" s="26" t="str">
        <f t="shared" si="58"/>
        <v/>
      </c>
      <c r="P314" s="26" t="str">
        <f t="shared" si="59"/>
        <v/>
      </c>
      <c r="Q314" s="26" t="str">
        <f t="shared" si="60"/>
        <v/>
      </c>
      <c r="R314" s="50" t="str">
        <f>IF(OR(ISBLANK(Livraison!$B$15),N314&lt;&gt;TRUE),"",IF(AND((Livraison!$B$15-YEAR(G314))&gt;=20,(Livraison!$B$15-YEAR(G314))&lt;=67),TRUE,FALSE))</f>
        <v/>
      </c>
      <c r="S314" s="50" t="str">
        <f>IF(OR(Q314&lt;&gt;TRUE,R314&lt;&gt;TRUE),"",IF((Livraison!$B$15-YEAR(G314)-19)&gt;=I314,TRUE,FALSE))</f>
        <v/>
      </c>
      <c r="T314" s="26" t="str">
        <f>IF(ISBLANK(E314),"",IF(COUNTIF(Activités!$N$12:$N$611,E314)&gt;0,TRUE,FALSE))</f>
        <v/>
      </c>
      <c r="U314" s="58" t="str">
        <f t="shared" si="61"/>
        <v/>
      </c>
    </row>
    <row r="315" spans="1:21">
      <c r="A315" s="42" t="str">
        <f t="shared" si="53"/>
        <v/>
      </c>
      <c r="B315" s="55"/>
      <c r="C315" s="55"/>
      <c r="D315" s="56"/>
      <c r="E315" s="53"/>
      <c r="F315" s="56"/>
      <c r="G315" s="54"/>
      <c r="H315" s="56"/>
      <c r="I315" s="57"/>
      <c r="J315" s="51" t="str">
        <f t="shared" si="54"/>
        <v>-</v>
      </c>
      <c r="K315" s="26" t="str">
        <f t="shared" si="55"/>
        <v/>
      </c>
      <c r="L315" s="26" t="str">
        <f t="shared" si="52"/>
        <v/>
      </c>
      <c r="M315" s="26" t="str">
        <f t="shared" si="56"/>
        <v/>
      </c>
      <c r="N315" s="26" t="str">
        <f t="shared" si="57"/>
        <v/>
      </c>
      <c r="O315" s="26" t="str">
        <f t="shared" si="58"/>
        <v/>
      </c>
      <c r="P315" s="26" t="str">
        <f t="shared" si="59"/>
        <v/>
      </c>
      <c r="Q315" s="26" t="str">
        <f t="shared" si="60"/>
        <v/>
      </c>
      <c r="R315" s="50" t="str">
        <f>IF(OR(ISBLANK(Livraison!$B$15),N315&lt;&gt;TRUE),"",IF(AND((Livraison!$B$15-YEAR(G315))&gt;=20,(Livraison!$B$15-YEAR(G315))&lt;=67),TRUE,FALSE))</f>
        <v/>
      </c>
      <c r="S315" s="50" t="str">
        <f>IF(OR(Q315&lt;&gt;TRUE,R315&lt;&gt;TRUE),"",IF((Livraison!$B$15-YEAR(G315)-19)&gt;=I315,TRUE,FALSE))</f>
        <v/>
      </c>
      <c r="T315" s="26" t="str">
        <f>IF(ISBLANK(E315),"",IF(COUNTIF(Activités!$N$12:$N$611,E315)&gt;0,TRUE,FALSE))</f>
        <v/>
      </c>
      <c r="U315" s="58" t="str">
        <f t="shared" si="61"/>
        <v/>
      </c>
    </row>
    <row r="316" spans="1:21">
      <c r="A316" s="42" t="str">
        <f t="shared" si="53"/>
        <v/>
      </c>
      <c r="B316" s="55"/>
      <c r="C316" s="55"/>
      <c r="D316" s="56"/>
      <c r="E316" s="53"/>
      <c r="F316" s="56"/>
      <c r="G316" s="54"/>
      <c r="H316" s="56"/>
      <c r="I316" s="57"/>
      <c r="J316" s="51" t="str">
        <f t="shared" si="54"/>
        <v>-</v>
      </c>
      <c r="K316" s="26" t="str">
        <f t="shared" si="55"/>
        <v/>
      </c>
      <c r="L316" s="26" t="str">
        <f t="shared" si="52"/>
        <v/>
      </c>
      <c r="M316" s="26" t="str">
        <f t="shared" si="56"/>
        <v/>
      </c>
      <c r="N316" s="26" t="str">
        <f t="shared" si="57"/>
        <v/>
      </c>
      <c r="O316" s="26" t="str">
        <f t="shared" si="58"/>
        <v/>
      </c>
      <c r="P316" s="26" t="str">
        <f t="shared" si="59"/>
        <v/>
      </c>
      <c r="Q316" s="26" t="str">
        <f t="shared" si="60"/>
        <v/>
      </c>
      <c r="R316" s="50" t="str">
        <f>IF(OR(ISBLANK(Livraison!$B$15),N316&lt;&gt;TRUE),"",IF(AND((Livraison!$B$15-YEAR(G316))&gt;=20,(Livraison!$B$15-YEAR(G316))&lt;=67),TRUE,FALSE))</f>
        <v/>
      </c>
      <c r="S316" s="50" t="str">
        <f>IF(OR(Q316&lt;&gt;TRUE,R316&lt;&gt;TRUE),"",IF((Livraison!$B$15-YEAR(G316)-19)&gt;=I316,TRUE,FALSE))</f>
        <v/>
      </c>
      <c r="T316" s="26" t="str">
        <f>IF(ISBLANK(E316),"",IF(COUNTIF(Activités!$N$12:$N$611,E316)&gt;0,TRUE,FALSE))</f>
        <v/>
      </c>
      <c r="U316" s="58" t="str">
        <f t="shared" si="61"/>
        <v/>
      </c>
    </row>
    <row r="317" spans="1:21">
      <c r="A317" s="42" t="str">
        <f t="shared" si="53"/>
        <v/>
      </c>
      <c r="B317" s="55"/>
      <c r="C317" s="55"/>
      <c r="D317" s="56"/>
      <c r="E317" s="53"/>
      <c r="F317" s="56"/>
      <c r="G317" s="54"/>
      <c r="H317" s="56"/>
      <c r="I317" s="57"/>
      <c r="J317" s="51" t="str">
        <f t="shared" si="54"/>
        <v>-</v>
      </c>
      <c r="K317" s="26" t="str">
        <f t="shared" si="55"/>
        <v/>
      </c>
      <c r="L317" s="26" t="str">
        <f t="shared" si="52"/>
        <v/>
      </c>
      <c r="M317" s="26" t="str">
        <f t="shared" si="56"/>
        <v/>
      </c>
      <c r="N317" s="26" t="str">
        <f t="shared" si="57"/>
        <v/>
      </c>
      <c r="O317" s="26" t="str">
        <f t="shared" si="58"/>
        <v/>
      </c>
      <c r="P317" s="26" t="str">
        <f t="shared" si="59"/>
        <v/>
      </c>
      <c r="Q317" s="26" t="str">
        <f t="shared" si="60"/>
        <v/>
      </c>
      <c r="R317" s="50" t="str">
        <f>IF(OR(ISBLANK(Livraison!$B$15),N317&lt;&gt;TRUE),"",IF(AND((Livraison!$B$15-YEAR(G317))&gt;=20,(Livraison!$B$15-YEAR(G317))&lt;=67),TRUE,FALSE))</f>
        <v/>
      </c>
      <c r="S317" s="50" t="str">
        <f>IF(OR(Q317&lt;&gt;TRUE,R317&lt;&gt;TRUE),"",IF((Livraison!$B$15-YEAR(G317)-19)&gt;=I317,TRUE,FALSE))</f>
        <v/>
      </c>
      <c r="T317" s="26" t="str">
        <f>IF(ISBLANK(E317),"",IF(COUNTIF(Activités!$N$12:$N$611,E317)&gt;0,TRUE,FALSE))</f>
        <v/>
      </c>
      <c r="U317" s="58" t="str">
        <f t="shared" si="61"/>
        <v/>
      </c>
    </row>
    <row r="318" spans="1:21">
      <c r="A318" s="42" t="str">
        <f t="shared" si="53"/>
        <v/>
      </c>
      <c r="B318" s="55"/>
      <c r="C318" s="55"/>
      <c r="D318" s="56"/>
      <c r="E318" s="53"/>
      <c r="F318" s="56"/>
      <c r="G318" s="54"/>
      <c r="H318" s="56"/>
      <c r="I318" s="57"/>
      <c r="J318" s="51" t="str">
        <f t="shared" si="54"/>
        <v>-</v>
      </c>
      <c r="K318" s="26" t="str">
        <f t="shared" si="55"/>
        <v/>
      </c>
      <c r="L318" s="26" t="str">
        <f t="shared" si="52"/>
        <v/>
      </c>
      <c r="M318" s="26" t="str">
        <f t="shared" si="56"/>
        <v/>
      </c>
      <c r="N318" s="26" t="str">
        <f t="shared" si="57"/>
        <v/>
      </c>
      <c r="O318" s="26" t="str">
        <f t="shared" si="58"/>
        <v/>
      </c>
      <c r="P318" s="26" t="str">
        <f t="shared" si="59"/>
        <v/>
      </c>
      <c r="Q318" s="26" t="str">
        <f t="shared" si="60"/>
        <v/>
      </c>
      <c r="R318" s="50" t="str">
        <f>IF(OR(ISBLANK(Livraison!$B$15),N318&lt;&gt;TRUE),"",IF(AND((Livraison!$B$15-YEAR(G318))&gt;=20,(Livraison!$B$15-YEAR(G318))&lt;=67),TRUE,FALSE))</f>
        <v/>
      </c>
      <c r="S318" s="50" t="str">
        <f>IF(OR(Q318&lt;&gt;TRUE,R318&lt;&gt;TRUE),"",IF((Livraison!$B$15-YEAR(G318)-19)&gt;=I318,TRUE,FALSE))</f>
        <v/>
      </c>
      <c r="T318" s="26" t="str">
        <f>IF(ISBLANK(E318),"",IF(COUNTIF(Activités!$N$12:$N$611,E318)&gt;0,TRUE,FALSE))</f>
        <v/>
      </c>
      <c r="U318" s="58" t="str">
        <f t="shared" si="61"/>
        <v/>
      </c>
    </row>
    <row r="319" spans="1:21">
      <c r="A319" s="42" t="str">
        <f t="shared" si="53"/>
        <v/>
      </c>
      <c r="B319" s="55"/>
      <c r="C319" s="55"/>
      <c r="D319" s="56"/>
      <c r="E319" s="53"/>
      <c r="F319" s="56"/>
      <c r="G319" s="54"/>
      <c r="H319" s="56"/>
      <c r="I319" s="57"/>
      <c r="J319" s="51" t="str">
        <f t="shared" si="54"/>
        <v>-</v>
      </c>
      <c r="K319" s="26" t="str">
        <f t="shared" si="55"/>
        <v/>
      </c>
      <c r="L319" s="26" t="str">
        <f t="shared" si="52"/>
        <v/>
      </c>
      <c r="M319" s="26" t="str">
        <f t="shared" si="56"/>
        <v/>
      </c>
      <c r="N319" s="26" t="str">
        <f t="shared" si="57"/>
        <v/>
      </c>
      <c r="O319" s="26" t="str">
        <f t="shared" si="58"/>
        <v/>
      </c>
      <c r="P319" s="26" t="str">
        <f t="shared" si="59"/>
        <v/>
      </c>
      <c r="Q319" s="26" t="str">
        <f t="shared" si="60"/>
        <v/>
      </c>
      <c r="R319" s="50" t="str">
        <f>IF(OR(ISBLANK(Livraison!$B$15),N319&lt;&gt;TRUE),"",IF(AND((Livraison!$B$15-YEAR(G319))&gt;=20,(Livraison!$B$15-YEAR(G319))&lt;=67),TRUE,FALSE))</f>
        <v/>
      </c>
      <c r="S319" s="50" t="str">
        <f>IF(OR(Q319&lt;&gt;TRUE,R319&lt;&gt;TRUE),"",IF((Livraison!$B$15-YEAR(G319)-19)&gt;=I319,TRUE,FALSE))</f>
        <v/>
      </c>
      <c r="T319" s="26" t="str">
        <f>IF(ISBLANK(E319),"",IF(COUNTIF(Activités!$N$12:$N$611,E319)&gt;0,TRUE,FALSE))</f>
        <v/>
      </c>
      <c r="U319" s="58" t="str">
        <f t="shared" si="61"/>
        <v/>
      </c>
    </row>
    <row r="320" spans="1:21">
      <c r="A320" s="42" t="str">
        <f t="shared" si="53"/>
        <v/>
      </c>
      <c r="B320" s="55"/>
      <c r="C320" s="55"/>
      <c r="D320" s="56"/>
      <c r="E320" s="53"/>
      <c r="F320" s="56"/>
      <c r="G320" s="54"/>
      <c r="H320" s="56"/>
      <c r="I320" s="57"/>
      <c r="J320" s="51" t="str">
        <f t="shared" si="54"/>
        <v>-</v>
      </c>
      <c r="K320" s="26" t="str">
        <f t="shared" si="55"/>
        <v/>
      </c>
      <c r="L320" s="26" t="str">
        <f t="shared" si="52"/>
        <v/>
      </c>
      <c r="M320" s="26" t="str">
        <f t="shared" si="56"/>
        <v/>
      </c>
      <c r="N320" s="26" t="str">
        <f t="shared" si="57"/>
        <v/>
      </c>
      <c r="O320" s="26" t="str">
        <f t="shared" si="58"/>
        <v/>
      </c>
      <c r="P320" s="26" t="str">
        <f t="shared" si="59"/>
        <v/>
      </c>
      <c r="Q320" s="26" t="str">
        <f t="shared" si="60"/>
        <v/>
      </c>
      <c r="R320" s="50" t="str">
        <f>IF(OR(ISBLANK(Livraison!$B$15),N320&lt;&gt;TRUE),"",IF(AND((Livraison!$B$15-YEAR(G320))&gt;=20,(Livraison!$B$15-YEAR(G320))&lt;=67),TRUE,FALSE))</f>
        <v/>
      </c>
      <c r="S320" s="50" t="str">
        <f>IF(OR(Q320&lt;&gt;TRUE,R320&lt;&gt;TRUE),"",IF((Livraison!$B$15-YEAR(G320)-19)&gt;=I320,TRUE,FALSE))</f>
        <v/>
      </c>
      <c r="T320" s="26" t="str">
        <f>IF(ISBLANK(E320),"",IF(COUNTIF(Activités!$N$12:$N$611,E320)&gt;0,TRUE,FALSE))</f>
        <v/>
      </c>
      <c r="U320" s="58" t="str">
        <f t="shared" si="61"/>
        <v/>
      </c>
    </row>
    <row r="321" spans="1:21">
      <c r="A321" s="42" t="str">
        <f t="shared" si="53"/>
        <v/>
      </c>
      <c r="B321" s="55"/>
      <c r="C321" s="55"/>
      <c r="D321" s="56"/>
      <c r="E321" s="53"/>
      <c r="F321" s="56"/>
      <c r="G321" s="54"/>
      <c r="H321" s="56"/>
      <c r="I321" s="57"/>
      <c r="J321" s="51" t="str">
        <f t="shared" si="54"/>
        <v>-</v>
      </c>
      <c r="K321" s="26" t="str">
        <f t="shared" si="55"/>
        <v/>
      </c>
      <c r="L321" s="26" t="str">
        <f t="shared" si="52"/>
        <v/>
      </c>
      <c r="M321" s="26" t="str">
        <f t="shared" si="56"/>
        <v/>
      </c>
      <c r="N321" s="26" t="str">
        <f t="shared" si="57"/>
        <v/>
      </c>
      <c r="O321" s="26" t="str">
        <f t="shared" si="58"/>
        <v/>
      </c>
      <c r="P321" s="26" t="str">
        <f t="shared" si="59"/>
        <v/>
      </c>
      <c r="Q321" s="26" t="str">
        <f t="shared" si="60"/>
        <v/>
      </c>
      <c r="R321" s="50" t="str">
        <f>IF(OR(ISBLANK(Livraison!$B$15),N321&lt;&gt;TRUE),"",IF(AND((Livraison!$B$15-YEAR(G321))&gt;=20,(Livraison!$B$15-YEAR(G321))&lt;=67),TRUE,FALSE))</f>
        <v/>
      </c>
      <c r="S321" s="50" t="str">
        <f>IF(OR(Q321&lt;&gt;TRUE,R321&lt;&gt;TRUE),"",IF((Livraison!$B$15-YEAR(G321)-19)&gt;=I321,TRUE,FALSE))</f>
        <v/>
      </c>
      <c r="T321" s="26" t="str">
        <f>IF(ISBLANK(E321),"",IF(COUNTIF(Activités!$N$12:$N$611,E321)&gt;0,TRUE,FALSE))</f>
        <v/>
      </c>
      <c r="U321" s="58" t="str">
        <f t="shared" si="61"/>
        <v/>
      </c>
    </row>
    <row r="322" spans="1:21">
      <c r="A322" s="42" t="str">
        <f t="shared" si="53"/>
        <v/>
      </c>
      <c r="B322" s="55"/>
      <c r="C322" s="55"/>
      <c r="D322" s="56"/>
      <c r="E322" s="53"/>
      <c r="F322" s="56"/>
      <c r="G322" s="54"/>
      <c r="H322" s="56"/>
      <c r="I322" s="57"/>
      <c r="J322" s="51" t="str">
        <f t="shared" si="54"/>
        <v>-</v>
      </c>
      <c r="K322" s="26" t="str">
        <f t="shared" si="55"/>
        <v/>
      </c>
      <c r="L322" s="26" t="str">
        <f t="shared" si="52"/>
        <v/>
      </c>
      <c r="M322" s="26" t="str">
        <f t="shared" si="56"/>
        <v/>
      </c>
      <c r="N322" s="26" t="str">
        <f t="shared" si="57"/>
        <v/>
      </c>
      <c r="O322" s="26" t="str">
        <f t="shared" si="58"/>
        <v/>
      </c>
      <c r="P322" s="26" t="str">
        <f t="shared" si="59"/>
        <v/>
      </c>
      <c r="Q322" s="26" t="str">
        <f t="shared" si="60"/>
        <v/>
      </c>
      <c r="R322" s="50" t="str">
        <f>IF(OR(ISBLANK(Livraison!$B$15),N322&lt;&gt;TRUE),"",IF(AND((Livraison!$B$15-YEAR(G322))&gt;=20,(Livraison!$B$15-YEAR(G322))&lt;=67),TRUE,FALSE))</f>
        <v/>
      </c>
      <c r="S322" s="50" t="str">
        <f>IF(OR(Q322&lt;&gt;TRUE,R322&lt;&gt;TRUE),"",IF((Livraison!$B$15-YEAR(G322)-19)&gt;=I322,TRUE,FALSE))</f>
        <v/>
      </c>
      <c r="T322" s="26" t="str">
        <f>IF(ISBLANK(E322),"",IF(COUNTIF(Activités!$N$12:$N$611,E322)&gt;0,TRUE,FALSE))</f>
        <v/>
      </c>
      <c r="U322" s="58" t="str">
        <f t="shared" si="61"/>
        <v/>
      </c>
    </row>
    <row r="323" spans="1:21">
      <c r="A323" s="42" t="str">
        <f t="shared" si="53"/>
        <v/>
      </c>
      <c r="B323" s="55"/>
      <c r="C323" s="55"/>
      <c r="D323" s="56"/>
      <c r="E323" s="53"/>
      <c r="F323" s="56"/>
      <c r="G323" s="54"/>
      <c r="H323" s="56"/>
      <c r="I323" s="57"/>
      <c r="J323" s="51" t="str">
        <f t="shared" si="54"/>
        <v>-</v>
      </c>
      <c r="K323" s="26" t="str">
        <f t="shared" si="55"/>
        <v/>
      </c>
      <c r="L323" s="26" t="str">
        <f t="shared" si="52"/>
        <v/>
      </c>
      <c r="M323" s="26" t="str">
        <f t="shared" si="56"/>
        <v/>
      </c>
      <c r="N323" s="26" t="str">
        <f t="shared" si="57"/>
        <v/>
      </c>
      <c r="O323" s="26" t="str">
        <f t="shared" si="58"/>
        <v/>
      </c>
      <c r="P323" s="26" t="str">
        <f t="shared" si="59"/>
        <v/>
      </c>
      <c r="Q323" s="26" t="str">
        <f t="shared" si="60"/>
        <v/>
      </c>
      <c r="R323" s="50" t="str">
        <f>IF(OR(ISBLANK(Livraison!$B$15),N323&lt;&gt;TRUE),"",IF(AND((Livraison!$B$15-YEAR(G323))&gt;=20,(Livraison!$B$15-YEAR(G323))&lt;=67),TRUE,FALSE))</f>
        <v/>
      </c>
      <c r="S323" s="50" t="str">
        <f>IF(OR(Q323&lt;&gt;TRUE,R323&lt;&gt;TRUE),"",IF((Livraison!$B$15-YEAR(G323)-19)&gt;=I323,TRUE,FALSE))</f>
        <v/>
      </c>
      <c r="T323" s="26" t="str">
        <f>IF(ISBLANK(E323),"",IF(COUNTIF(Activités!$N$12:$N$611,E323)&gt;0,TRUE,FALSE))</f>
        <v/>
      </c>
      <c r="U323" s="58" t="str">
        <f t="shared" si="61"/>
        <v/>
      </c>
    </row>
    <row r="324" spans="1:21">
      <c r="A324" s="42" t="str">
        <f t="shared" si="53"/>
        <v/>
      </c>
      <c r="B324" s="55"/>
      <c r="C324" s="55"/>
      <c r="D324" s="56"/>
      <c r="E324" s="53"/>
      <c r="F324" s="56"/>
      <c r="G324" s="54"/>
      <c r="H324" s="56"/>
      <c r="I324" s="57"/>
      <c r="J324" s="51" t="str">
        <f t="shared" si="54"/>
        <v>-</v>
      </c>
      <c r="K324" s="26" t="str">
        <f t="shared" si="55"/>
        <v/>
      </c>
      <c r="L324" s="26" t="str">
        <f t="shared" si="52"/>
        <v/>
      </c>
      <c r="M324" s="26" t="str">
        <f t="shared" si="56"/>
        <v/>
      </c>
      <c r="N324" s="26" t="str">
        <f t="shared" si="57"/>
        <v/>
      </c>
      <c r="O324" s="26" t="str">
        <f t="shared" si="58"/>
        <v/>
      </c>
      <c r="P324" s="26" t="str">
        <f t="shared" si="59"/>
        <v/>
      </c>
      <c r="Q324" s="26" t="str">
        <f t="shared" si="60"/>
        <v/>
      </c>
      <c r="R324" s="50" t="str">
        <f>IF(OR(ISBLANK(Livraison!$B$15),N324&lt;&gt;TRUE),"",IF(AND((Livraison!$B$15-YEAR(G324))&gt;=20,(Livraison!$B$15-YEAR(G324))&lt;=67),TRUE,FALSE))</f>
        <v/>
      </c>
      <c r="S324" s="50" t="str">
        <f>IF(OR(Q324&lt;&gt;TRUE,R324&lt;&gt;TRUE),"",IF((Livraison!$B$15-YEAR(G324)-19)&gt;=I324,TRUE,FALSE))</f>
        <v/>
      </c>
      <c r="T324" s="26" t="str">
        <f>IF(ISBLANK(E324),"",IF(COUNTIF(Activités!$N$12:$N$611,E324)&gt;0,TRUE,FALSE))</f>
        <v/>
      </c>
      <c r="U324" s="58" t="str">
        <f t="shared" si="61"/>
        <v/>
      </c>
    </row>
    <row r="325" spans="1:21">
      <c r="A325" s="42" t="str">
        <f t="shared" si="53"/>
        <v/>
      </c>
      <c r="B325" s="55"/>
      <c r="C325" s="55"/>
      <c r="D325" s="56"/>
      <c r="E325" s="53"/>
      <c r="F325" s="56"/>
      <c r="G325" s="54"/>
      <c r="H325" s="56"/>
      <c r="I325" s="57"/>
      <c r="J325" s="51" t="str">
        <f t="shared" si="54"/>
        <v>-</v>
      </c>
      <c r="K325" s="26" t="str">
        <f t="shared" si="55"/>
        <v/>
      </c>
      <c r="L325" s="26" t="str">
        <f t="shared" si="52"/>
        <v/>
      </c>
      <c r="M325" s="26" t="str">
        <f t="shared" si="56"/>
        <v/>
      </c>
      <c r="N325" s="26" t="str">
        <f t="shared" si="57"/>
        <v/>
      </c>
      <c r="O325" s="26" t="str">
        <f t="shared" si="58"/>
        <v/>
      </c>
      <c r="P325" s="26" t="str">
        <f t="shared" si="59"/>
        <v/>
      </c>
      <c r="Q325" s="26" t="str">
        <f t="shared" si="60"/>
        <v/>
      </c>
      <c r="R325" s="50" t="str">
        <f>IF(OR(ISBLANK(Livraison!$B$15),N325&lt;&gt;TRUE),"",IF(AND((Livraison!$B$15-YEAR(G325))&gt;=20,(Livraison!$B$15-YEAR(G325))&lt;=67),TRUE,FALSE))</f>
        <v/>
      </c>
      <c r="S325" s="50" t="str">
        <f>IF(OR(Q325&lt;&gt;TRUE,R325&lt;&gt;TRUE),"",IF((Livraison!$B$15-YEAR(G325)-19)&gt;=I325,TRUE,FALSE))</f>
        <v/>
      </c>
      <c r="T325" s="26" t="str">
        <f>IF(ISBLANK(E325),"",IF(COUNTIF(Activités!$N$12:$N$611,E325)&gt;0,TRUE,FALSE))</f>
        <v/>
      </c>
      <c r="U325" s="58" t="str">
        <f t="shared" si="61"/>
        <v/>
      </c>
    </row>
    <row r="326" spans="1:21">
      <c r="A326" s="42" t="str">
        <f t="shared" si="53"/>
        <v/>
      </c>
      <c r="B326" s="55"/>
      <c r="C326" s="55"/>
      <c r="D326" s="56"/>
      <c r="E326" s="53"/>
      <c r="F326" s="56"/>
      <c r="G326" s="54"/>
      <c r="H326" s="56"/>
      <c r="I326" s="57"/>
      <c r="J326" s="51" t="str">
        <f t="shared" si="54"/>
        <v>-</v>
      </c>
      <c r="K326" s="26" t="str">
        <f t="shared" si="55"/>
        <v/>
      </c>
      <c r="L326" s="26" t="str">
        <f t="shared" si="52"/>
        <v/>
      </c>
      <c r="M326" s="26" t="str">
        <f t="shared" si="56"/>
        <v/>
      </c>
      <c r="N326" s="26" t="str">
        <f t="shared" si="57"/>
        <v/>
      </c>
      <c r="O326" s="26" t="str">
        <f t="shared" si="58"/>
        <v/>
      </c>
      <c r="P326" s="26" t="str">
        <f t="shared" si="59"/>
        <v/>
      </c>
      <c r="Q326" s="26" t="str">
        <f t="shared" si="60"/>
        <v/>
      </c>
      <c r="R326" s="50" t="str">
        <f>IF(OR(ISBLANK(Livraison!$B$15),N326&lt;&gt;TRUE),"",IF(AND((Livraison!$B$15-YEAR(G326))&gt;=20,(Livraison!$B$15-YEAR(G326))&lt;=67),TRUE,FALSE))</f>
        <v/>
      </c>
      <c r="S326" s="50" t="str">
        <f>IF(OR(Q326&lt;&gt;TRUE,R326&lt;&gt;TRUE),"",IF((Livraison!$B$15-YEAR(G326)-19)&gt;=I326,TRUE,FALSE))</f>
        <v/>
      </c>
      <c r="T326" s="26" t="str">
        <f>IF(ISBLANK(E326),"",IF(COUNTIF(Activités!$N$12:$N$611,E326)&gt;0,TRUE,FALSE))</f>
        <v/>
      </c>
      <c r="U326" s="58" t="str">
        <f t="shared" si="61"/>
        <v/>
      </c>
    </row>
    <row r="327" spans="1:21">
      <c r="A327" s="42" t="str">
        <f t="shared" si="53"/>
        <v/>
      </c>
      <c r="B327" s="55"/>
      <c r="C327" s="55"/>
      <c r="D327" s="56"/>
      <c r="E327" s="53"/>
      <c r="F327" s="56"/>
      <c r="G327" s="54"/>
      <c r="H327" s="56"/>
      <c r="I327" s="57"/>
      <c r="J327" s="51" t="str">
        <f t="shared" si="54"/>
        <v>-</v>
      </c>
      <c r="K327" s="26" t="str">
        <f t="shared" si="55"/>
        <v/>
      </c>
      <c r="L327" s="26" t="str">
        <f t="shared" si="52"/>
        <v/>
      </c>
      <c r="M327" s="26" t="str">
        <f t="shared" si="56"/>
        <v/>
      </c>
      <c r="N327" s="26" t="str">
        <f t="shared" si="57"/>
        <v/>
      </c>
      <c r="O327" s="26" t="str">
        <f t="shared" si="58"/>
        <v/>
      </c>
      <c r="P327" s="26" t="str">
        <f t="shared" si="59"/>
        <v/>
      </c>
      <c r="Q327" s="26" t="str">
        <f t="shared" si="60"/>
        <v/>
      </c>
      <c r="R327" s="50" t="str">
        <f>IF(OR(ISBLANK(Livraison!$B$15),N327&lt;&gt;TRUE),"",IF(AND((Livraison!$B$15-YEAR(G327))&gt;=20,(Livraison!$B$15-YEAR(G327))&lt;=67),TRUE,FALSE))</f>
        <v/>
      </c>
      <c r="S327" s="50" t="str">
        <f>IF(OR(Q327&lt;&gt;TRUE,R327&lt;&gt;TRUE),"",IF((Livraison!$B$15-YEAR(G327)-19)&gt;=I327,TRUE,FALSE))</f>
        <v/>
      </c>
      <c r="T327" s="26" t="str">
        <f>IF(ISBLANK(E327),"",IF(COUNTIF(Activités!$N$12:$N$611,E327)&gt;0,TRUE,FALSE))</f>
        <v/>
      </c>
      <c r="U327" s="58" t="str">
        <f t="shared" si="61"/>
        <v/>
      </c>
    </row>
    <row r="328" spans="1:21">
      <c r="A328" s="42" t="str">
        <f t="shared" si="53"/>
        <v/>
      </c>
      <c r="B328" s="55"/>
      <c r="C328" s="55"/>
      <c r="D328" s="56"/>
      <c r="E328" s="53"/>
      <c r="F328" s="56"/>
      <c r="G328" s="54"/>
      <c r="H328" s="56"/>
      <c r="I328" s="57"/>
      <c r="J328" s="51" t="str">
        <f t="shared" si="54"/>
        <v>-</v>
      </c>
      <c r="K328" s="26" t="str">
        <f t="shared" si="55"/>
        <v/>
      </c>
      <c r="L328" s="26" t="str">
        <f t="shared" si="52"/>
        <v/>
      </c>
      <c r="M328" s="26" t="str">
        <f t="shared" si="56"/>
        <v/>
      </c>
      <c r="N328" s="26" t="str">
        <f t="shared" si="57"/>
        <v/>
      </c>
      <c r="O328" s="26" t="str">
        <f t="shared" si="58"/>
        <v/>
      </c>
      <c r="P328" s="26" t="str">
        <f t="shared" si="59"/>
        <v/>
      </c>
      <c r="Q328" s="26" t="str">
        <f t="shared" si="60"/>
        <v/>
      </c>
      <c r="R328" s="50" t="str">
        <f>IF(OR(ISBLANK(Livraison!$B$15),N328&lt;&gt;TRUE),"",IF(AND((Livraison!$B$15-YEAR(G328))&gt;=20,(Livraison!$B$15-YEAR(G328))&lt;=67),TRUE,FALSE))</f>
        <v/>
      </c>
      <c r="S328" s="50" t="str">
        <f>IF(OR(Q328&lt;&gt;TRUE,R328&lt;&gt;TRUE),"",IF((Livraison!$B$15-YEAR(G328)-19)&gt;=I328,TRUE,FALSE))</f>
        <v/>
      </c>
      <c r="T328" s="26" t="str">
        <f>IF(ISBLANK(E328),"",IF(COUNTIF(Activités!$N$12:$N$611,E328)&gt;0,TRUE,FALSE))</f>
        <v/>
      </c>
      <c r="U328" s="58" t="str">
        <f t="shared" si="61"/>
        <v/>
      </c>
    </row>
    <row r="329" spans="1:21">
      <c r="A329" s="42" t="str">
        <f t="shared" si="53"/>
        <v/>
      </c>
      <c r="B329" s="55"/>
      <c r="C329" s="55"/>
      <c r="D329" s="56"/>
      <c r="E329" s="53"/>
      <c r="F329" s="56"/>
      <c r="G329" s="54"/>
      <c r="H329" s="56"/>
      <c r="I329" s="57"/>
      <c r="J329" s="51" t="str">
        <f t="shared" si="54"/>
        <v>-</v>
      </c>
      <c r="K329" s="26" t="str">
        <f t="shared" si="55"/>
        <v/>
      </c>
      <c r="L329" s="26" t="str">
        <f t="shared" si="52"/>
        <v/>
      </c>
      <c r="M329" s="26" t="str">
        <f t="shared" si="56"/>
        <v/>
      </c>
      <c r="N329" s="26" t="str">
        <f t="shared" si="57"/>
        <v/>
      </c>
      <c r="O329" s="26" t="str">
        <f t="shared" si="58"/>
        <v/>
      </c>
      <c r="P329" s="26" t="str">
        <f t="shared" si="59"/>
        <v/>
      </c>
      <c r="Q329" s="26" t="str">
        <f t="shared" si="60"/>
        <v/>
      </c>
      <c r="R329" s="50" t="str">
        <f>IF(OR(ISBLANK(Livraison!$B$15),N329&lt;&gt;TRUE),"",IF(AND((Livraison!$B$15-YEAR(G329))&gt;=20,(Livraison!$B$15-YEAR(G329))&lt;=67),TRUE,FALSE))</f>
        <v/>
      </c>
      <c r="S329" s="50" t="str">
        <f>IF(OR(Q329&lt;&gt;TRUE,R329&lt;&gt;TRUE),"",IF((Livraison!$B$15-YEAR(G329)-19)&gt;=I329,TRUE,FALSE))</f>
        <v/>
      </c>
      <c r="T329" s="26" t="str">
        <f>IF(ISBLANK(E329),"",IF(COUNTIF(Activités!$N$12:$N$611,E329)&gt;0,TRUE,FALSE))</f>
        <v/>
      </c>
      <c r="U329" s="58" t="str">
        <f t="shared" si="61"/>
        <v/>
      </c>
    </row>
    <row r="330" spans="1:21">
      <c r="A330" s="42" t="str">
        <f t="shared" si="53"/>
        <v/>
      </c>
      <c r="B330" s="55"/>
      <c r="C330" s="55"/>
      <c r="D330" s="56"/>
      <c r="E330" s="53"/>
      <c r="F330" s="56"/>
      <c r="G330" s="54"/>
      <c r="H330" s="56"/>
      <c r="I330" s="57"/>
      <c r="J330" s="51" t="str">
        <f t="shared" si="54"/>
        <v>-</v>
      </c>
      <c r="K330" s="26" t="str">
        <f t="shared" si="55"/>
        <v/>
      </c>
      <c r="L330" s="26" t="str">
        <f t="shared" si="52"/>
        <v/>
      </c>
      <c r="M330" s="26" t="str">
        <f t="shared" si="56"/>
        <v/>
      </c>
      <c r="N330" s="26" t="str">
        <f t="shared" si="57"/>
        <v/>
      </c>
      <c r="O330" s="26" t="str">
        <f t="shared" si="58"/>
        <v/>
      </c>
      <c r="P330" s="26" t="str">
        <f t="shared" si="59"/>
        <v/>
      </c>
      <c r="Q330" s="26" t="str">
        <f t="shared" si="60"/>
        <v/>
      </c>
      <c r="R330" s="50" t="str">
        <f>IF(OR(ISBLANK(Livraison!$B$15),N330&lt;&gt;TRUE),"",IF(AND((Livraison!$B$15-YEAR(G330))&gt;=20,(Livraison!$B$15-YEAR(G330))&lt;=67),TRUE,FALSE))</f>
        <v/>
      </c>
      <c r="S330" s="50" t="str">
        <f>IF(OR(Q330&lt;&gt;TRUE,R330&lt;&gt;TRUE),"",IF((Livraison!$B$15-YEAR(G330)-19)&gt;=I330,TRUE,FALSE))</f>
        <v/>
      </c>
      <c r="T330" s="26" t="str">
        <f>IF(ISBLANK(E330),"",IF(COUNTIF(Activités!$N$12:$N$611,E330)&gt;0,TRUE,FALSE))</f>
        <v/>
      </c>
      <c r="U330" s="58" t="str">
        <f t="shared" si="61"/>
        <v/>
      </c>
    </row>
    <row r="331" spans="1:21">
      <c r="A331" s="42" t="str">
        <f t="shared" si="53"/>
        <v/>
      </c>
      <c r="B331" s="55"/>
      <c r="C331" s="55"/>
      <c r="D331" s="56"/>
      <c r="E331" s="53"/>
      <c r="F331" s="56"/>
      <c r="G331" s="54"/>
      <c r="H331" s="56"/>
      <c r="I331" s="57"/>
      <c r="J331" s="51" t="str">
        <f t="shared" si="54"/>
        <v>-</v>
      </c>
      <c r="K331" s="26" t="str">
        <f t="shared" si="55"/>
        <v/>
      </c>
      <c r="L331" s="26" t="str">
        <f t="shared" si="52"/>
        <v/>
      </c>
      <c r="M331" s="26" t="str">
        <f t="shared" si="56"/>
        <v/>
      </c>
      <c r="N331" s="26" t="str">
        <f t="shared" si="57"/>
        <v/>
      </c>
      <c r="O331" s="26" t="str">
        <f t="shared" si="58"/>
        <v/>
      </c>
      <c r="P331" s="26" t="str">
        <f t="shared" si="59"/>
        <v/>
      </c>
      <c r="Q331" s="26" t="str">
        <f t="shared" si="60"/>
        <v/>
      </c>
      <c r="R331" s="50" t="str">
        <f>IF(OR(ISBLANK(Livraison!$B$15),N331&lt;&gt;TRUE),"",IF(AND((Livraison!$B$15-YEAR(G331))&gt;=20,(Livraison!$B$15-YEAR(G331))&lt;=67),TRUE,FALSE))</f>
        <v/>
      </c>
      <c r="S331" s="50" t="str">
        <f>IF(OR(Q331&lt;&gt;TRUE,R331&lt;&gt;TRUE),"",IF((Livraison!$B$15-YEAR(G331)-19)&gt;=I331,TRUE,FALSE))</f>
        <v/>
      </c>
      <c r="T331" s="26" t="str">
        <f>IF(ISBLANK(E331),"",IF(COUNTIF(Activités!$N$12:$N$611,E331)&gt;0,TRUE,FALSE))</f>
        <v/>
      </c>
      <c r="U331" s="58" t="str">
        <f t="shared" si="61"/>
        <v/>
      </c>
    </row>
    <row r="332" spans="1:21">
      <c r="A332" s="42" t="str">
        <f t="shared" si="53"/>
        <v/>
      </c>
      <c r="B332" s="55"/>
      <c r="C332" s="55"/>
      <c r="D332" s="56"/>
      <c r="E332" s="53"/>
      <c r="F332" s="56"/>
      <c r="G332" s="54"/>
      <c r="H332" s="56"/>
      <c r="I332" s="57"/>
      <c r="J332" s="51" t="str">
        <f t="shared" si="54"/>
        <v>-</v>
      </c>
      <c r="K332" s="26" t="str">
        <f t="shared" si="55"/>
        <v/>
      </c>
      <c r="L332" s="26" t="str">
        <f t="shared" si="52"/>
        <v/>
      </c>
      <c r="M332" s="26" t="str">
        <f t="shared" si="56"/>
        <v/>
      </c>
      <c r="N332" s="26" t="str">
        <f t="shared" si="57"/>
        <v/>
      </c>
      <c r="O332" s="26" t="str">
        <f t="shared" si="58"/>
        <v/>
      </c>
      <c r="P332" s="26" t="str">
        <f t="shared" si="59"/>
        <v/>
      </c>
      <c r="Q332" s="26" t="str">
        <f t="shared" si="60"/>
        <v/>
      </c>
      <c r="R332" s="50" t="str">
        <f>IF(OR(ISBLANK(Livraison!$B$15),N332&lt;&gt;TRUE),"",IF(AND((Livraison!$B$15-YEAR(G332))&gt;=20,(Livraison!$B$15-YEAR(G332))&lt;=67),TRUE,FALSE))</f>
        <v/>
      </c>
      <c r="S332" s="50" t="str">
        <f>IF(OR(Q332&lt;&gt;TRUE,R332&lt;&gt;TRUE),"",IF((Livraison!$B$15-YEAR(G332)-19)&gt;=I332,TRUE,FALSE))</f>
        <v/>
      </c>
      <c r="T332" s="26" t="str">
        <f>IF(ISBLANK(E332),"",IF(COUNTIF(Activités!$N$12:$N$611,E332)&gt;0,TRUE,FALSE))</f>
        <v/>
      </c>
      <c r="U332" s="58" t="str">
        <f t="shared" si="61"/>
        <v/>
      </c>
    </row>
    <row r="333" spans="1:21">
      <c r="A333" s="42" t="str">
        <f t="shared" si="53"/>
        <v/>
      </c>
      <c r="B333" s="55"/>
      <c r="C333" s="55"/>
      <c r="D333" s="56"/>
      <c r="E333" s="53"/>
      <c r="F333" s="56"/>
      <c r="G333" s="54"/>
      <c r="H333" s="56"/>
      <c r="I333" s="57"/>
      <c r="J333" s="51" t="str">
        <f t="shared" si="54"/>
        <v>-</v>
      </c>
      <c r="K333" s="26" t="str">
        <f t="shared" si="55"/>
        <v/>
      </c>
      <c r="L333" s="26" t="str">
        <f t="shared" ref="L333:L396" si="62">IF(OR(ISBLANK(E333)),"",NOT(COUNTIF($E$12:$E$411,$E333)&gt;1))</f>
        <v/>
      </c>
      <c r="M333" s="26" t="str">
        <f t="shared" si="56"/>
        <v/>
      </c>
      <c r="N333" s="26" t="str">
        <f t="shared" si="57"/>
        <v/>
      </c>
      <c r="O333" s="26" t="str">
        <f t="shared" si="58"/>
        <v/>
      </c>
      <c r="P333" s="26" t="str">
        <f t="shared" si="59"/>
        <v/>
      </c>
      <c r="Q333" s="26" t="str">
        <f t="shared" si="60"/>
        <v/>
      </c>
      <c r="R333" s="50" t="str">
        <f>IF(OR(ISBLANK(Livraison!$B$15),N333&lt;&gt;TRUE),"",IF(AND((Livraison!$B$15-YEAR(G333))&gt;=20,(Livraison!$B$15-YEAR(G333))&lt;=67),TRUE,FALSE))</f>
        <v/>
      </c>
      <c r="S333" s="50" t="str">
        <f>IF(OR(Q333&lt;&gt;TRUE,R333&lt;&gt;TRUE),"",IF((Livraison!$B$15-YEAR(G333)-19)&gt;=I333,TRUE,FALSE))</f>
        <v/>
      </c>
      <c r="T333" s="26" t="str">
        <f>IF(ISBLANK(E333),"",IF(COUNTIF(Activités!$N$12:$N$611,E333)&gt;0,TRUE,FALSE))</f>
        <v/>
      </c>
      <c r="U333" s="58" t="str">
        <f t="shared" si="61"/>
        <v/>
      </c>
    </row>
    <row r="334" spans="1:21">
      <c r="A334" s="42" t="str">
        <f t="shared" si="53"/>
        <v/>
      </c>
      <c r="B334" s="55"/>
      <c r="C334" s="55"/>
      <c r="D334" s="56"/>
      <c r="E334" s="53"/>
      <c r="F334" s="56"/>
      <c r="G334" s="54"/>
      <c r="H334" s="56"/>
      <c r="I334" s="57"/>
      <c r="J334" s="51" t="str">
        <f t="shared" si="54"/>
        <v>-</v>
      </c>
      <c r="K334" s="26" t="str">
        <f t="shared" si="55"/>
        <v/>
      </c>
      <c r="L334" s="26" t="str">
        <f t="shared" si="62"/>
        <v/>
      </c>
      <c r="M334" s="26" t="str">
        <f t="shared" si="56"/>
        <v/>
      </c>
      <c r="N334" s="26" t="str">
        <f t="shared" si="57"/>
        <v/>
      </c>
      <c r="O334" s="26" t="str">
        <f t="shared" si="58"/>
        <v/>
      </c>
      <c r="P334" s="26" t="str">
        <f t="shared" si="59"/>
        <v/>
      </c>
      <c r="Q334" s="26" t="str">
        <f t="shared" si="60"/>
        <v/>
      </c>
      <c r="R334" s="50" t="str">
        <f>IF(OR(ISBLANK(Livraison!$B$15),N334&lt;&gt;TRUE),"",IF(AND((Livraison!$B$15-YEAR(G334))&gt;=20,(Livraison!$B$15-YEAR(G334))&lt;=67),TRUE,FALSE))</f>
        <v/>
      </c>
      <c r="S334" s="50" t="str">
        <f>IF(OR(Q334&lt;&gt;TRUE,R334&lt;&gt;TRUE),"",IF((Livraison!$B$15-YEAR(G334)-19)&gt;=I334,TRUE,FALSE))</f>
        <v/>
      </c>
      <c r="T334" s="26" t="str">
        <f>IF(ISBLANK(E334),"",IF(COUNTIF(Activités!$N$12:$N$611,E334)&gt;0,TRUE,FALSE))</f>
        <v/>
      </c>
      <c r="U334" s="58" t="str">
        <f t="shared" si="61"/>
        <v/>
      </c>
    </row>
    <row r="335" spans="1:21">
      <c r="A335" s="42" t="str">
        <f t="shared" si="53"/>
        <v/>
      </c>
      <c r="B335" s="55"/>
      <c r="C335" s="55"/>
      <c r="D335" s="56"/>
      <c r="E335" s="53"/>
      <c r="F335" s="56"/>
      <c r="G335" s="54"/>
      <c r="H335" s="56"/>
      <c r="I335" s="57"/>
      <c r="J335" s="51" t="str">
        <f t="shared" si="54"/>
        <v>-</v>
      </c>
      <c r="K335" s="26" t="str">
        <f t="shared" si="55"/>
        <v/>
      </c>
      <c r="L335" s="26" t="str">
        <f t="shared" si="62"/>
        <v/>
      </c>
      <c r="M335" s="26" t="str">
        <f t="shared" si="56"/>
        <v/>
      </c>
      <c r="N335" s="26" t="str">
        <f t="shared" si="57"/>
        <v/>
      </c>
      <c r="O335" s="26" t="str">
        <f t="shared" si="58"/>
        <v/>
      </c>
      <c r="P335" s="26" t="str">
        <f t="shared" si="59"/>
        <v/>
      </c>
      <c r="Q335" s="26" t="str">
        <f t="shared" si="60"/>
        <v/>
      </c>
      <c r="R335" s="50" t="str">
        <f>IF(OR(ISBLANK(Livraison!$B$15),N335&lt;&gt;TRUE),"",IF(AND((Livraison!$B$15-YEAR(G335))&gt;=20,(Livraison!$B$15-YEAR(G335))&lt;=67),TRUE,FALSE))</f>
        <v/>
      </c>
      <c r="S335" s="50" t="str">
        <f>IF(OR(Q335&lt;&gt;TRUE,R335&lt;&gt;TRUE),"",IF((Livraison!$B$15-YEAR(G335)-19)&gt;=I335,TRUE,FALSE))</f>
        <v/>
      </c>
      <c r="T335" s="26" t="str">
        <f>IF(ISBLANK(E335),"",IF(COUNTIF(Activités!$N$12:$N$611,E335)&gt;0,TRUE,FALSE))</f>
        <v/>
      </c>
      <c r="U335" s="58" t="str">
        <f t="shared" si="61"/>
        <v/>
      </c>
    </row>
    <row r="336" spans="1:21">
      <c r="A336" s="42" t="str">
        <f t="shared" si="53"/>
        <v/>
      </c>
      <c r="B336" s="55"/>
      <c r="C336" s="55"/>
      <c r="D336" s="56"/>
      <c r="E336" s="53"/>
      <c r="F336" s="56"/>
      <c r="G336" s="54"/>
      <c r="H336" s="56"/>
      <c r="I336" s="57"/>
      <c r="J336" s="51" t="str">
        <f t="shared" si="54"/>
        <v>-</v>
      </c>
      <c r="K336" s="26" t="str">
        <f t="shared" si="55"/>
        <v/>
      </c>
      <c r="L336" s="26" t="str">
        <f t="shared" si="62"/>
        <v/>
      </c>
      <c r="M336" s="26" t="str">
        <f t="shared" si="56"/>
        <v/>
      </c>
      <c r="N336" s="26" t="str">
        <f t="shared" si="57"/>
        <v/>
      </c>
      <c r="O336" s="26" t="str">
        <f t="shared" si="58"/>
        <v/>
      </c>
      <c r="P336" s="26" t="str">
        <f t="shared" si="59"/>
        <v/>
      </c>
      <c r="Q336" s="26" t="str">
        <f t="shared" si="60"/>
        <v/>
      </c>
      <c r="R336" s="50" t="str">
        <f>IF(OR(ISBLANK(Livraison!$B$15),N336&lt;&gt;TRUE),"",IF(AND((Livraison!$B$15-YEAR(G336))&gt;=20,(Livraison!$B$15-YEAR(G336))&lt;=67),TRUE,FALSE))</f>
        <v/>
      </c>
      <c r="S336" s="50" t="str">
        <f>IF(OR(Q336&lt;&gt;TRUE,R336&lt;&gt;TRUE),"",IF((Livraison!$B$15-YEAR(G336)-19)&gt;=I336,TRUE,FALSE))</f>
        <v/>
      </c>
      <c r="T336" s="26" t="str">
        <f>IF(ISBLANK(E336),"",IF(COUNTIF(Activités!$N$12:$N$611,E336)&gt;0,TRUE,FALSE))</f>
        <v/>
      </c>
      <c r="U336" s="58" t="str">
        <f t="shared" si="61"/>
        <v/>
      </c>
    </row>
    <row r="337" spans="1:21">
      <c r="A337" s="42" t="str">
        <f t="shared" si="53"/>
        <v/>
      </c>
      <c r="B337" s="55"/>
      <c r="C337" s="55"/>
      <c r="D337" s="56"/>
      <c r="E337" s="53"/>
      <c r="F337" s="56"/>
      <c r="G337" s="54"/>
      <c r="H337" s="56"/>
      <c r="I337" s="57"/>
      <c r="J337" s="51" t="str">
        <f t="shared" si="54"/>
        <v>-</v>
      </c>
      <c r="K337" s="26" t="str">
        <f t="shared" si="55"/>
        <v/>
      </c>
      <c r="L337" s="26" t="str">
        <f t="shared" si="62"/>
        <v/>
      </c>
      <c r="M337" s="26" t="str">
        <f t="shared" si="56"/>
        <v/>
      </c>
      <c r="N337" s="26" t="str">
        <f t="shared" si="57"/>
        <v/>
      </c>
      <c r="O337" s="26" t="str">
        <f t="shared" si="58"/>
        <v/>
      </c>
      <c r="P337" s="26" t="str">
        <f t="shared" si="59"/>
        <v/>
      </c>
      <c r="Q337" s="26" t="str">
        <f t="shared" si="60"/>
        <v/>
      </c>
      <c r="R337" s="50" t="str">
        <f>IF(OR(ISBLANK(Livraison!$B$15),N337&lt;&gt;TRUE),"",IF(AND((Livraison!$B$15-YEAR(G337))&gt;=20,(Livraison!$B$15-YEAR(G337))&lt;=67),TRUE,FALSE))</f>
        <v/>
      </c>
      <c r="S337" s="50" t="str">
        <f>IF(OR(Q337&lt;&gt;TRUE,R337&lt;&gt;TRUE),"",IF((Livraison!$B$15-YEAR(G337)-19)&gt;=I337,TRUE,FALSE))</f>
        <v/>
      </c>
      <c r="T337" s="26" t="str">
        <f>IF(ISBLANK(E337),"",IF(COUNTIF(Activités!$N$12:$N$611,E337)&gt;0,TRUE,FALSE))</f>
        <v/>
      </c>
      <c r="U337" s="58" t="str">
        <f t="shared" si="61"/>
        <v/>
      </c>
    </row>
    <row r="338" spans="1:21">
      <c r="A338" s="42" t="str">
        <f t="shared" si="53"/>
        <v/>
      </c>
      <c r="B338" s="55"/>
      <c r="C338" s="55"/>
      <c r="D338" s="56"/>
      <c r="E338" s="53"/>
      <c r="F338" s="56"/>
      <c r="G338" s="54"/>
      <c r="H338" s="56"/>
      <c r="I338" s="57"/>
      <c r="J338" s="51" t="str">
        <f t="shared" si="54"/>
        <v>-</v>
      </c>
      <c r="K338" s="26" t="str">
        <f t="shared" si="55"/>
        <v/>
      </c>
      <c r="L338" s="26" t="str">
        <f t="shared" si="62"/>
        <v/>
      </c>
      <c r="M338" s="26" t="str">
        <f t="shared" si="56"/>
        <v/>
      </c>
      <c r="N338" s="26" t="str">
        <f t="shared" si="57"/>
        <v/>
      </c>
      <c r="O338" s="26" t="str">
        <f t="shared" si="58"/>
        <v/>
      </c>
      <c r="P338" s="26" t="str">
        <f t="shared" si="59"/>
        <v/>
      </c>
      <c r="Q338" s="26" t="str">
        <f t="shared" si="60"/>
        <v/>
      </c>
      <c r="R338" s="50" t="str">
        <f>IF(OR(ISBLANK(Livraison!$B$15),N338&lt;&gt;TRUE),"",IF(AND((Livraison!$B$15-YEAR(G338))&gt;=20,(Livraison!$B$15-YEAR(G338))&lt;=67),TRUE,FALSE))</f>
        <v/>
      </c>
      <c r="S338" s="50" t="str">
        <f>IF(OR(Q338&lt;&gt;TRUE,R338&lt;&gt;TRUE),"",IF((Livraison!$B$15-YEAR(G338)-19)&gt;=I338,TRUE,FALSE))</f>
        <v/>
      </c>
      <c r="T338" s="26" t="str">
        <f>IF(ISBLANK(E338),"",IF(COUNTIF(Activités!$N$12:$N$611,E338)&gt;0,TRUE,FALSE))</f>
        <v/>
      </c>
      <c r="U338" s="58" t="str">
        <f t="shared" si="61"/>
        <v/>
      </c>
    </row>
    <row r="339" spans="1:21">
      <c r="A339" s="42" t="str">
        <f t="shared" si="53"/>
        <v/>
      </c>
      <c r="B339" s="55"/>
      <c r="C339" s="55"/>
      <c r="D339" s="56"/>
      <c r="E339" s="53"/>
      <c r="F339" s="56"/>
      <c r="G339" s="54"/>
      <c r="H339" s="56"/>
      <c r="I339" s="57"/>
      <c r="J339" s="51" t="str">
        <f t="shared" si="54"/>
        <v>-</v>
      </c>
      <c r="K339" s="26" t="str">
        <f t="shared" si="55"/>
        <v/>
      </c>
      <c r="L339" s="26" t="str">
        <f t="shared" si="62"/>
        <v/>
      </c>
      <c r="M339" s="26" t="str">
        <f t="shared" si="56"/>
        <v/>
      </c>
      <c r="N339" s="26" t="str">
        <f t="shared" si="57"/>
        <v/>
      </c>
      <c r="O339" s="26" t="str">
        <f t="shared" si="58"/>
        <v/>
      </c>
      <c r="P339" s="26" t="str">
        <f t="shared" si="59"/>
        <v/>
      </c>
      <c r="Q339" s="26" t="str">
        <f t="shared" si="60"/>
        <v/>
      </c>
      <c r="R339" s="50" t="str">
        <f>IF(OR(ISBLANK(Livraison!$B$15),N339&lt;&gt;TRUE),"",IF(AND((Livraison!$B$15-YEAR(G339))&gt;=20,(Livraison!$B$15-YEAR(G339))&lt;=67),TRUE,FALSE))</f>
        <v/>
      </c>
      <c r="S339" s="50" t="str">
        <f>IF(OR(Q339&lt;&gt;TRUE,R339&lt;&gt;TRUE),"",IF((Livraison!$B$15-YEAR(G339)-19)&gt;=I339,TRUE,FALSE))</f>
        <v/>
      </c>
      <c r="T339" s="26" t="str">
        <f>IF(ISBLANK(E339),"",IF(COUNTIF(Activités!$N$12:$N$611,E339)&gt;0,TRUE,FALSE))</f>
        <v/>
      </c>
      <c r="U339" s="58" t="str">
        <f t="shared" si="61"/>
        <v/>
      </c>
    </row>
    <row r="340" spans="1:21">
      <c r="A340" s="42" t="str">
        <f t="shared" si="53"/>
        <v/>
      </c>
      <c r="B340" s="55"/>
      <c r="C340" s="55"/>
      <c r="D340" s="56"/>
      <c r="E340" s="53"/>
      <c r="F340" s="56"/>
      <c r="G340" s="54"/>
      <c r="H340" s="56"/>
      <c r="I340" s="57"/>
      <c r="J340" s="51" t="str">
        <f t="shared" si="54"/>
        <v>-</v>
      </c>
      <c r="K340" s="26" t="str">
        <f t="shared" si="55"/>
        <v/>
      </c>
      <c r="L340" s="26" t="str">
        <f t="shared" si="62"/>
        <v/>
      </c>
      <c r="M340" s="26" t="str">
        <f t="shared" si="56"/>
        <v/>
      </c>
      <c r="N340" s="26" t="str">
        <f t="shared" si="57"/>
        <v/>
      </c>
      <c r="O340" s="26" t="str">
        <f t="shared" si="58"/>
        <v/>
      </c>
      <c r="P340" s="26" t="str">
        <f t="shared" si="59"/>
        <v/>
      </c>
      <c r="Q340" s="26" t="str">
        <f t="shared" si="60"/>
        <v/>
      </c>
      <c r="R340" s="50" t="str">
        <f>IF(OR(ISBLANK(Livraison!$B$15),N340&lt;&gt;TRUE),"",IF(AND((Livraison!$B$15-YEAR(G340))&gt;=20,(Livraison!$B$15-YEAR(G340))&lt;=67),TRUE,FALSE))</f>
        <v/>
      </c>
      <c r="S340" s="50" t="str">
        <f>IF(OR(Q340&lt;&gt;TRUE,R340&lt;&gt;TRUE),"",IF((Livraison!$B$15-YEAR(G340)-19)&gt;=I340,TRUE,FALSE))</f>
        <v/>
      </c>
      <c r="T340" s="26" t="str">
        <f>IF(ISBLANK(E340),"",IF(COUNTIF(Activités!$N$12:$N$611,E340)&gt;0,TRUE,FALSE))</f>
        <v/>
      </c>
      <c r="U340" s="58" t="str">
        <f t="shared" si="61"/>
        <v/>
      </c>
    </row>
    <row r="341" spans="1:21">
      <c r="A341" s="42" t="str">
        <f t="shared" si="53"/>
        <v/>
      </c>
      <c r="B341" s="55"/>
      <c r="C341" s="55"/>
      <c r="D341" s="56"/>
      <c r="E341" s="53"/>
      <c r="F341" s="56"/>
      <c r="G341" s="54"/>
      <c r="H341" s="56"/>
      <c r="I341" s="57"/>
      <c r="J341" s="51" t="str">
        <f t="shared" si="54"/>
        <v>-</v>
      </c>
      <c r="K341" s="26" t="str">
        <f t="shared" si="55"/>
        <v/>
      </c>
      <c r="L341" s="26" t="str">
        <f t="shared" si="62"/>
        <v/>
      </c>
      <c r="M341" s="26" t="str">
        <f t="shared" si="56"/>
        <v/>
      </c>
      <c r="N341" s="26" t="str">
        <f t="shared" si="57"/>
        <v/>
      </c>
      <c r="O341" s="26" t="str">
        <f t="shared" si="58"/>
        <v/>
      </c>
      <c r="P341" s="26" t="str">
        <f t="shared" si="59"/>
        <v/>
      </c>
      <c r="Q341" s="26" t="str">
        <f t="shared" si="60"/>
        <v/>
      </c>
      <c r="R341" s="50" t="str">
        <f>IF(OR(ISBLANK(Livraison!$B$15),N341&lt;&gt;TRUE),"",IF(AND((Livraison!$B$15-YEAR(G341))&gt;=20,(Livraison!$B$15-YEAR(G341))&lt;=67),TRUE,FALSE))</f>
        <v/>
      </c>
      <c r="S341" s="50" t="str">
        <f>IF(OR(Q341&lt;&gt;TRUE,R341&lt;&gt;TRUE),"",IF((Livraison!$B$15-YEAR(G341)-19)&gt;=I341,TRUE,FALSE))</f>
        <v/>
      </c>
      <c r="T341" s="26" t="str">
        <f>IF(ISBLANK(E341),"",IF(COUNTIF(Activités!$N$12:$N$611,E341)&gt;0,TRUE,FALSE))</f>
        <v/>
      </c>
      <c r="U341" s="58" t="str">
        <f t="shared" si="61"/>
        <v/>
      </c>
    </row>
    <row r="342" spans="1:21">
      <c r="A342" s="42" t="str">
        <f t="shared" si="53"/>
        <v/>
      </c>
      <c r="B342" s="55"/>
      <c r="C342" s="55"/>
      <c r="D342" s="56"/>
      <c r="E342" s="53"/>
      <c r="F342" s="56"/>
      <c r="G342" s="54"/>
      <c r="H342" s="56"/>
      <c r="I342" s="57"/>
      <c r="J342" s="51" t="str">
        <f t="shared" si="54"/>
        <v>-</v>
      </c>
      <c r="K342" s="26" t="str">
        <f t="shared" si="55"/>
        <v/>
      </c>
      <c r="L342" s="26" t="str">
        <f t="shared" si="62"/>
        <v/>
      </c>
      <c r="M342" s="26" t="str">
        <f t="shared" si="56"/>
        <v/>
      </c>
      <c r="N342" s="26" t="str">
        <f t="shared" si="57"/>
        <v/>
      </c>
      <c r="O342" s="26" t="str">
        <f t="shared" si="58"/>
        <v/>
      </c>
      <c r="P342" s="26" t="str">
        <f t="shared" si="59"/>
        <v/>
      </c>
      <c r="Q342" s="26" t="str">
        <f t="shared" si="60"/>
        <v/>
      </c>
      <c r="R342" s="50" t="str">
        <f>IF(OR(ISBLANK(Livraison!$B$15),N342&lt;&gt;TRUE),"",IF(AND((Livraison!$B$15-YEAR(G342))&gt;=20,(Livraison!$B$15-YEAR(G342))&lt;=67),TRUE,FALSE))</f>
        <v/>
      </c>
      <c r="S342" s="50" t="str">
        <f>IF(OR(Q342&lt;&gt;TRUE,R342&lt;&gt;TRUE),"",IF((Livraison!$B$15-YEAR(G342)-19)&gt;=I342,TRUE,FALSE))</f>
        <v/>
      </c>
      <c r="T342" s="26" t="str">
        <f>IF(ISBLANK(E342),"",IF(COUNTIF(Activités!$N$12:$N$611,E342)&gt;0,TRUE,FALSE))</f>
        <v/>
      </c>
      <c r="U342" s="58" t="str">
        <f t="shared" si="61"/>
        <v/>
      </c>
    </row>
    <row r="343" spans="1:21">
      <c r="A343" s="42" t="str">
        <f t="shared" si="53"/>
        <v/>
      </c>
      <c r="B343" s="55"/>
      <c r="C343" s="55"/>
      <c r="D343" s="56"/>
      <c r="E343" s="53"/>
      <c r="F343" s="56"/>
      <c r="G343" s="54"/>
      <c r="H343" s="56"/>
      <c r="I343" s="57"/>
      <c r="J343" s="51" t="str">
        <f t="shared" si="54"/>
        <v>-</v>
      </c>
      <c r="K343" s="26" t="str">
        <f t="shared" si="55"/>
        <v/>
      </c>
      <c r="L343" s="26" t="str">
        <f t="shared" si="62"/>
        <v/>
      </c>
      <c r="M343" s="26" t="str">
        <f t="shared" si="56"/>
        <v/>
      </c>
      <c r="N343" s="26" t="str">
        <f t="shared" si="57"/>
        <v/>
      </c>
      <c r="O343" s="26" t="str">
        <f t="shared" si="58"/>
        <v/>
      </c>
      <c r="P343" s="26" t="str">
        <f t="shared" si="59"/>
        <v/>
      </c>
      <c r="Q343" s="26" t="str">
        <f t="shared" si="60"/>
        <v/>
      </c>
      <c r="R343" s="50" t="str">
        <f>IF(OR(ISBLANK(Livraison!$B$15),N343&lt;&gt;TRUE),"",IF(AND((Livraison!$B$15-YEAR(G343))&gt;=20,(Livraison!$B$15-YEAR(G343))&lt;=67),TRUE,FALSE))</f>
        <v/>
      </c>
      <c r="S343" s="50" t="str">
        <f>IF(OR(Q343&lt;&gt;TRUE,R343&lt;&gt;TRUE),"",IF((Livraison!$B$15-YEAR(G343)-19)&gt;=I343,TRUE,FALSE))</f>
        <v/>
      </c>
      <c r="T343" s="26" t="str">
        <f>IF(ISBLANK(E343),"",IF(COUNTIF(Activités!$N$12:$N$611,E343)&gt;0,TRUE,FALSE))</f>
        <v/>
      </c>
      <c r="U343" s="58" t="str">
        <f t="shared" si="61"/>
        <v/>
      </c>
    </row>
    <row r="344" spans="1:21">
      <c r="A344" s="42" t="str">
        <f t="shared" si="53"/>
        <v/>
      </c>
      <c r="B344" s="55"/>
      <c r="C344" s="55"/>
      <c r="D344" s="56"/>
      <c r="E344" s="53"/>
      <c r="F344" s="56"/>
      <c r="G344" s="54"/>
      <c r="H344" s="56"/>
      <c r="I344" s="57"/>
      <c r="J344" s="51" t="str">
        <f t="shared" si="54"/>
        <v>-</v>
      </c>
      <c r="K344" s="26" t="str">
        <f t="shared" si="55"/>
        <v/>
      </c>
      <c r="L344" s="26" t="str">
        <f t="shared" si="62"/>
        <v/>
      </c>
      <c r="M344" s="26" t="str">
        <f t="shared" si="56"/>
        <v/>
      </c>
      <c r="N344" s="26" t="str">
        <f t="shared" si="57"/>
        <v/>
      </c>
      <c r="O344" s="26" t="str">
        <f t="shared" si="58"/>
        <v/>
      </c>
      <c r="P344" s="26" t="str">
        <f t="shared" si="59"/>
        <v/>
      </c>
      <c r="Q344" s="26" t="str">
        <f t="shared" si="60"/>
        <v/>
      </c>
      <c r="R344" s="50" t="str">
        <f>IF(OR(ISBLANK(Livraison!$B$15),N344&lt;&gt;TRUE),"",IF(AND((Livraison!$B$15-YEAR(G344))&gt;=20,(Livraison!$B$15-YEAR(G344))&lt;=67),TRUE,FALSE))</f>
        <v/>
      </c>
      <c r="S344" s="50" t="str">
        <f>IF(OR(Q344&lt;&gt;TRUE,R344&lt;&gt;TRUE),"",IF((Livraison!$B$15-YEAR(G344)-19)&gt;=I344,TRUE,FALSE))</f>
        <v/>
      </c>
      <c r="T344" s="26" t="str">
        <f>IF(ISBLANK(E344),"",IF(COUNTIF(Activités!$N$12:$N$611,E344)&gt;0,TRUE,FALSE))</f>
        <v/>
      </c>
      <c r="U344" s="58" t="str">
        <f t="shared" si="61"/>
        <v/>
      </c>
    </row>
    <row r="345" spans="1:21">
      <c r="A345" s="42" t="str">
        <f t="shared" si="53"/>
        <v/>
      </c>
      <c r="B345" s="55"/>
      <c r="C345" s="55"/>
      <c r="D345" s="56"/>
      <c r="E345" s="53"/>
      <c r="F345" s="56"/>
      <c r="G345" s="54"/>
      <c r="H345" s="56"/>
      <c r="I345" s="57"/>
      <c r="J345" s="51" t="str">
        <f t="shared" si="54"/>
        <v>-</v>
      </c>
      <c r="K345" s="26" t="str">
        <f t="shared" si="55"/>
        <v/>
      </c>
      <c r="L345" s="26" t="str">
        <f t="shared" si="62"/>
        <v/>
      </c>
      <c r="M345" s="26" t="str">
        <f t="shared" si="56"/>
        <v/>
      </c>
      <c r="N345" s="26" t="str">
        <f t="shared" si="57"/>
        <v/>
      </c>
      <c r="O345" s="26" t="str">
        <f t="shared" si="58"/>
        <v/>
      </c>
      <c r="P345" s="26" t="str">
        <f t="shared" si="59"/>
        <v/>
      </c>
      <c r="Q345" s="26" t="str">
        <f t="shared" si="60"/>
        <v/>
      </c>
      <c r="R345" s="50" t="str">
        <f>IF(OR(ISBLANK(Livraison!$B$15),N345&lt;&gt;TRUE),"",IF(AND((Livraison!$B$15-YEAR(G345))&gt;=20,(Livraison!$B$15-YEAR(G345))&lt;=67),TRUE,FALSE))</f>
        <v/>
      </c>
      <c r="S345" s="50" t="str">
        <f>IF(OR(Q345&lt;&gt;TRUE,R345&lt;&gt;TRUE),"",IF((Livraison!$B$15-YEAR(G345)-19)&gt;=I345,TRUE,FALSE))</f>
        <v/>
      </c>
      <c r="T345" s="26" t="str">
        <f>IF(ISBLANK(E345),"",IF(COUNTIF(Activités!$N$12:$N$611,E345)&gt;0,TRUE,FALSE))</f>
        <v/>
      </c>
      <c r="U345" s="58" t="str">
        <f t="shared" si="61"/>
        <v/>
      </c>
    </row>
    <row r="346" spans="1:21">
      <c r="A346" s="42" t="str">
        <f t="shared" si="53"/>
        <v/>
      </c>
      <c r="B346" s="55"/>
      <c r="C346" s="55"/>
      <c r="D346" s="56"/>
      <c r="E346" s="53"/>
      <c r="F346" s="56"/>
      <c r="G346" s="54"/>
      <c r="H346" s="56"/>
      <c r="I346" s="57"/>
      <c r="J346" s="51" t="str">
        <f t="shared" si="54"/>
        <v>-</v>
      </c>
      <c r="K346" s="26" t="str">
        <f t="shared" si="55"/>
        <v/>
      </c>
      <c r="L346" s="26" t="str">
        <f t="shared" si="62"/>
        <v/>
      </c>
      <c r="M346" s="26" t="str">
        <f t="shared" si="56"/>
        <v/>
      </c>
      <c r="N346" s="26" t="str">
        <f t="shared" si="57"/>
        <v/>
      </c>
      <c r="O346" s="26" t="str">
        <f t="shared" si="58"/>
        <v/>
      </c>
      <c r="P346" s="26" t="str">
        <f t="shared" si="59"/>
        <v/>
      </c>
      <c r="Q346" s="26" t="str">
        <f t="shared" si="60"/>
        <v/>
      </c>
      <c r="R346" s="50" t="str">
        <f>IF(OR(ISBLANK(Livraison!$B$15),N346&lt;&gt;TRUE),"",IF(AND((Livraison!$B$15-YEAR(G346))&gt;=20,(Livraison!$B$15-YEAR(G346))&lt;=67),TRUE,FALSE))</f>
        <v/>
      </c>
      <c r="S346" s="50" t="str">
        <f>IF(OR(Q346&lt;&gt;TRUE,R346&lt;&gt;TRUE),"",IF((Livraison!$B$15-YEAR(G346)-19)&gt;=I346,TRUE,FALSE))</f>
        <v/>
      </c>
      <c r="T346" s="26" t="str">
        <f>IF(ISBLANK(E346),"",IF(COUNTIF(Activités!$N$12:$N$611,E346)&gt;0,TRUE,FALSE))</f>
        <v/>
      </c>
      <c r="U346" s="58" t="str">
        <f t="shared" si="61"/>
        <v/>
      </c>
    </row>
    <row r="347" spans="1:21">
      <c r="A347" s="42" t="str">
        <f t="shared" si="53"/>
        <v/>
      </c>
      <c r="B347" s="55"/>
      <c r="C347" s="55"/>
      <c r="D347" s="56"/>
      <c r="E347" s="53"/>
      <c r="F347" s="56"/>
      <c r="G347" s="54"/>
      <c r="H347" s="56"/>
      <c r="I347" s="57"/>
      <c r="J347" s="51" t="str">
        <f t="shared" si="54"/>
        <v>-</v>
      </c>
      <c r="K347" s="26" t="str">
        <f t="shared" si="55"/>
        <v/>
      </c>
      <c r="L347" s="26" t="str">
        <f t="shared" si="62"/>
        <v/>
      </c>
      <c r="M347" s="26" t="str">
        <f t="shared" si="56"/>
        <v/>
      </c>
      <c r="N347" s="26" t="str">
        <f t="shared" si="57"/>
        <v/>
      </c>
      <c r="O347" s="26" t="str">
        <f t="shared" si="58"/>
        <v/>
      </c>
      <c r="P347" s="26" t="str">
        <f t="shared" si="59"/>
        <v/>
      </c>
      <c r="Q347" s="26" t="str">
        <f t="shared" si="60"/>
        <v/>
      </c>
      <c r="R347" s="50" t="str">
        <f>IF(OR(ISBLANK(Livraison!$B$15),N347&lt;&gt;TRUE),"",IF(AND((Livraison!$B$15-YEAR(G347))&gt;=20,(Livraison!$B$15-YEAR(G347))&lt;=67),TRUE,FALSE))</f>
        <v/>
      </c>
      <c r="S347" s="50" t="str">
        <f>IF(OR(Q347&lt;&gt;TRUE,R347&lt;&gt;TRUE),"",IF((Livraison!$B$15-YEAR(G347)-19)&gt;=I347,TRUE,FALSE))</f>
        <v/>
      </c>
      <c r="T347" s="26" t="str">
        <f>IF(ISBLANK(E347),"",IF(COUNTIF(Activités!$N$12:$N$611,E347)&gt;0,TRUE,FALSE))</f>
        <v/>
      </c>
      <c r="U347" s="58" t="str">
        <f t="shared" si="61"/>
        <v/>
      </c>
    </row>
    <row r="348" spans="1:21">
      <c r="A348" s="42" t="str">
        <f t="shared" si="53"/>
        <v/>
      </c>
      <c r="B348" s="55"/>
      <c r="C348" s="55"/>
      <c r="D348" s="56"/>
      <c r="E348" s="53"/>
      <c r="F348" s="56"/>
      <c r="G348" s="54"/>
      <c r="H348" s="56"/>
      <c r="I348" s="57"/>
      <c r="J348" s="51" t="str">
        <f t="shared" si="54"/>
        <v>-</v>
      </c>
      <c r="K348" s="26" t="str">
        <f t="shared" si="55"/>
        <v/>
      </c>
      <c r="L348" s="26" t="str">
        <f t="shared" si="62"/>
        <v/>
      </c>
      <c r="M348" s="26" t="str">
        <f t="shared" si="56"/>
        <v/>
      </c>
      <c r="N348" s="26" t="str">
        <f t="shared" si="57"/>
        <v/>
      </c>
      <c r="O348" s="26" t="str">
        <f t="shared" si="58"/>
        <v/>
      </c>
      <c r="P348" s="26" t="str">
        <f t="shared" si="59"/>
        <v/>
      </c>
      <c r="Q348" s="26" t="str">
        <f t="shared" si="60"/>
        <v/>
      </c>
      <c r="R348" s="50" t="str">
        <f>IF(OR(ISBLANK(Livraison!$B$15),N348&lt;&gt;TRUE),"",IF(AND((Livraison!$B$15-YEAR(G348))&gt;=20,(Livraison!$B$15-YEAR(G348))&lt;=67),TRUE,FALSE))</f>
        <v/>
      </c>
      <c r="S348" s="50" t="str">
        <f>IF(OR(Q348&lt;&gt;TRUE,R348&lt;&gt;TRUE),"",IF((Livraison!$B$15-YEAR(G348)-19)&gt;=I348,TRUE,FALSE))</f>
        <v/>
      </c>
      <c r="T348" s="26" t="str">
        <f>IF(ISBLANK(E348),"",IF(COUNTIF(Activités!$N$12:$N$611,E348)&gt;0,TRUE,FALSE))</f>
        <v/>
      </c>
      <c r="U348" s="58" t="str">
        <f t="shared" si="61"/>
        <v/>
      </c>
    </row>
    <row r="349" spans="1:21">
      <c r="A349" s="42" t="str">
        <f t="shared" si="53"/>
        <v/>
      </c>
      <c r="B349" s="55"/>
      <c r="C349" s="55"/>
      <c r="D349" s="56"/>
      <c r="E349" s="53"/>
      <c r="F349" s="56"/>
      <c r="G349" s="54"/>
      <c r="H349" s="56"/>
      <c r="I349" s="57"/>
      <c r="J349" s="51" t="str">
        <f t="shared" si="54"/>
        <v>-</v>
      </c>
      <c r="K349" s="26" t="str">
        <f t="shared" si="55"/>
        <v/>
      </c>
      <c r="L349" s="26" t="str">
        <f t="shared" si="62"/>
        <v/>
      </c>
      <c r="M349" s="26" t="str">
        <f t="shared" si="56"/>
        <v/>
      </c>
      <c r="N349" s="26" t="str">
        <f t="shared" si="57"/>
        <v/>
      </c>
      <c r="O349" s="26" t="str">
        <f t="shared" si="58"/>
        <v/>
      </c>
      <c r="P349" s="26" t="str">
        <f t="shared" si="59"/>
        <v/>
      </c>
      <c r="Q349" s="26" t="str">
        <f t="shared" si="60"/>
        <v/>
      </c>
      <c r="R349" s="50" t="str">
        <f>IF(OR(ISBLANK(Livraison!$B$15),N349&lt;&gt;TRUE),"",IF(AND((Livraison!$B$15-YEAR(G349))&gt;=20,(Livraison!$B$15-YEAR(G349))&lt;=67),TRUE,FALSE))</f>
        <v/>
      </c>
      <c r="S349" s="50" t="str">
        <f>IF(OR(Q349&lt;&gt;TRUE,R349&lt;&gt;TRUE),"",IF((Livraison!$B$15-YEAR(G349)-19)&gt;=I349,TRUE,FALSE))</f>
        <v/>
      </c>
      <c r="T349" s="26" t="str">
        <f>IF(ISBLANK(E349),"",IF(COUNTIF(Activités!$N$12:$N$611,E349)&gt;0,TRUE,FALSE))</f>
        <v/>
      </c>
      <c r="U349" s="58" t="str">
        <f t="shared" si="61"/>
        <v/>
      </c>
    </row>
    <row r="350" spans="1:21">
      <c r="A350" s="42" t="str">
        <f t="shared" si="53"/>
        <v/>
      </c>
      <c r="B350" s="55"/>
      <c r="C350" s="55"/>
      <c r="D350" s="56"/>
      <c r="E350" s="53"/>
      <c r="F350" s="56"/>
      <c r="G350" s="54"/>
      <c r="H350" s="56"/>
      <c r="I350" s="57"/>
      <c r="J350" s="51" t="str">
        <f t="shared" si="54"/>
        <v>-</v>
      </c>
      <c r="K350" s="26" t="str">
        <f t="shared" si="55"/>
        <v/>
      </c>
      <c r="L350" s="26" t="str">
        <f t="shared" si="62"/>
        <v/>
      </c>
      <c r="M350" s="26" t="str">
        <f t="shared" si="56"/>
        <v/>
      </c>
      <c r="N350" s="26" t="str">
        <f t="shared" si="57"/>
        <v/>
      </c>
      <c r="O350" s="26" t="str">
        <f t="shared" si="58"/>
        <v/>
      </c>
      <c r="P350" s="26" t="str">
        <f t="shared" si="59"/>
        <v/>
      </c>
      <c r="Q350" s="26" t="str">
        <f t="shared" si="60"/>
        <v/>
      </c>
      <c r="R350" s="50" t="str">
        <f>IF(OR(ISBLANK(Livraison!$B$15),N350&lt;&gt;TRUE),"",IF(AND((Livraison!$B$15-YEAR(G350))&gt;=20,(Livraison!$B$15-YEAR(G350))&lt;=67),TRUE,FALSE))</f>
        <v/>
      </c>
      <c r="S350" s="50" t="str">
        <f>IF(OR(Q350&lt;&gt;TRUE,R350&lt;&gt;TRUE),"",IF((Livraison!$B$15-YEAR(G350)-19)&gt;=I350,TRUE,FALSE))</f>
        <v/>
      </c>
      <c r="T350" s="26" t="str">
        <f>IF(ISBLANK(E350),"",IF(COUNTIF(Activités!$N$12:$N$611,E350)&gt;0,TRUE,FALSE))</f>
        <v/>
      </c>
      <c r="U350" s="58" t="str">
        <f t="shared" si="61"/>
        <v/>
      </c>
    </row>
    <row r="351" spans="1:21">
      <c r="A351" s="42" t="str">
        <f t="shared" si="53"/>
        <v/>
      </c>
      <c r="B351" s="55"/>
      <c r="C351" s="55"/>
      <c r="D351" s="56"/>
      <c r="E351" s="53"/>
      <c r="F351" s="56"/>
      <c r="G351" s="54"/>
      <c r="H351" s="56"/>
      <c r="I351" s="57"/>
      <c r="J351" s="51" t="str">
        <f t="shared" si="54"/>
        <v>-</v>
      </c>
      <c r="K351" s="26" t="str">
        <f t="shared" si="55"/>
        <v/>
      </c>
      <c r="L351" s="26" t="str">
        <f t="shared" si="62"/>
        <v/>
      </c>
      <c r="M351" s="26" t="str">
        <f t="shared" si="56"/>
        <v/>
      </c>
      <c r="N351" s="26" t="str">
        <f t="shared" si="57"/>
        <v/>
      </c>
      <c r="O351" s="26" t="str">
        <f t="shared" si="58"/>
        <v/>
      </c>
      <c r="P351" s="26" t="str">
        <f t="shared" si="59"/>
        <v/>
      </c>
      <c r="Q351" s="26" t="str">
        <f t="shared" si="60"/>
        <v/>
      </c>
      <c r="R351" s="50" t="str">
        <f>IF(OR(ISBLANK(Livraison!$B$15),N351&lt;&gt;TRUE),"",IF(AND((Livraison!$B$15-YEAR(G351))&gt;=20,(Livraison!$B$15-YEAR(G351))&lt;=67),TRUE,FALSE))</f>
        <v/>
      </c>
      <c r="S351" s="50" t="str">
        <f>IF(OR(Q351&lt;&gt;TRUE,R351&lt;&gt;TRUE),"",IF((Livraison!$B$15-YEAR(G351)-19)&gt;=I351,TRUE,FALSE))</f>
        <v/>
      </c>
      <c r="T351" s="26" t="str">
        <f>IF(ISBLANK(E351),"",IF(COUNTIF(Activités!$N$12:$N$611,E351)&gt;0,TRUE,FALSE))</f>
        <v/>
      </c>
      <c r="U351" s="58" t="str">
        <f t="shared" si="61"/>
        <v/>
      </c>
    </row>
    <row r="352" spans="1:21">
      <c r="A352" s="42" t="str">
        <f t="shared" si="53"/>
        <v/>
      </c>
      <c r="B352" s="55"/>
      <c r="C352" s="55"/>
      <c r="D352" s="56"/>
      <c r="E352" s="53"/>
      <c r="F352" s="56"/>
      <c r="G352" s="54"/>
      <c r="H352" s="56"/>
      <c r="I352" s="57"/>
      <c r="J352" s="51" t="str">
        <f t="shared" si="54"/>
        <v>-</v>
      </c>
      <c r="K352" s="26" t="str">
        <f t="shared" si="55"/>
        <v/>
      </c>
      <c r="L352" s="26" t="str">
        <f t="shared" si="62"/>
        <v/>
      </c>
      <c r="M352" s="26" t="str">
        <f t="shared" si="56"/>
        <v/>
      </c>
      <c r="N352" s="26" t="str">
        <f t="shared" si="57"/>
        <v/>
      </c>
      <c r="O352" s="26" t="str">
        <f t="shared" si="58"/>
        <v/>
      </c>
      <c r="P352" s="26" t="str">
        <f t="shared" si="59"/>
        <v/>
      </c>
      <c r="Q352" s="26" t="str">
        <f t="shared" si="60"/>
        <v/>
      </c>
      <c r="R352" s="50" t="str">
        <f>IF(OR(ISBLANK(Livraison!$B$15),N352&lt;&gt;TRUE),"",IF(AND((Livraison!$B$15-YEAR(G352))&gt;=20,(Livraison!$B$15-YEAR(G352))&lt;=67),TRUE,FALSE))</f>
        <v/>
      </c>
      <c r="S352" s="50" t="str">
        <f>IF(OR(Q352&lt;&gt;TRUE,R352&lt;&gt;TRUE),"",IF((Livraison!$B$15-YEAR(G352)-19)&gt;=I352,TRUE,FALSE))</f>
        <v/>
      </c>
      <c r="T352" s="26" t="str">
        <f>IF(ISBLANK(E352),"",IF(COUNTIF(Activités!$N$12:$N$611,E352)&gt;0,TRUE,FALSE))</f>
        <v/>
      </c>
      <c r="U352" s="58" t="str">
        <f t="shared" si="61"/>
        <v/>
      </c>
    </row>
    <row r="353" spans="1:21">
      <c r="A353" s="42" t="str">
        <f t="shared" si="53"/>
        <v/>
      </c>
      <c r="B353" s="55"/>
      <c r="C353" s="55"/>
      <c r="D353" s="56"/>
      <c r="E353" s="53"/>
      <c r="F353" s="56"/>
      <c r="G353" s="54"/>
      <c r="H353" s="56"/>
      <c r="I353" s="57"/>
      <c r="J353" s="51" t="str">
        <f t="shared" si="54"/>
        <v>-</v>
      </c>
      <c r="K353" s="26" t="str">
        <f t="shared" si="55"/>
        <v/>
      </c>
      <c r="L353" s="26" t="str">
        <f t="shared" si="62"/>
        <v/>
      </c>
      <c r="M353" s="26" t="str">
        <f t="shared" si="56"/>
        <v/>
      </c>
      <c r="N353" s="26" t="str">
        <f t="shared" si="57"/>
        <v/>
      </c>
      <c r="O353" s="26" t="str">
        <f t="shared" si="58"/>
        <v/>
      </c>
      <c r="P353" s="26" t="str">
        <f t="shared" si="59"/>
        <v/>
      </c>
      <c r="Q353" s="26" t="str">
        <f t="shared" si="60"/>
        <v/>
      </c>
      <c r="R353" s="50" t="str">
        <f>IF(OR(ISBLANK(Livraison!$B$15),N353&lt;&gt;TRUE),"",IF(AND((Livraison!$B$15-YEAR(G353))&gt;=20,(Livraison!$B$15-YEAR(G353))&lt;=67),TRUE,FALSE))</f>
        <v/>
      </c>
      <c r="S353" s="50" t="str">
        <f>IF(OR(Q353&lt;&gt;TRUE,R353&lt;&gt;TRUE),"",IF((Livraison!$B$15-YEAR(G353)-19)&gt;=I353,TRUE,FALSE))</f>
        <v/>
      </c>
      <c r="T353" s="26" t="str">
        <f>IF(ISBLANK(E353),"",IF(COUNTIF(Activités!$N$12:$N$611,E353)&gt;0,TRUE,FALSE))</f>
        <v/>
      </c>
      <c r="U353" s="58" t="str">
        <f t="shared" si="61"/>
        <v/>
      </c>
    </row>
    <row r="354" spans="1:21">
      <c r="A354" s="42" t="str">
        <f t="shared" si="53"/>
        <v/>
      </c>
      <c r="B354" s="55"/>
      <c r="C354" s="55"/>
      <c r="D354" s="56"/>
      <c r="E354" s="53"/>
      <c r="F354" s="56"/>
      <c r="G354" s="54"/>
      <c r="H354" s="56"/>
      <c r="I354" s="57"/>
      <c r="J354" s="51" t="str">
        <f t="shared" si="54"/>
        <v>-</v>
      </c>
      <c r="K354" s="26" t="str">
        <f t="shared" si="55"/>
        <v/>
      </c>
      <c r="L354" s="26" t="str">
        <f t="shared" si="62"/>
        <v/>
      </c>
      <c r="M354" s="26" t="str">
        <f t="shared" si="56"/>
        <v/>
      </c>
      <c r="N354" s="26" t="str">
        <f t="shared" si="57"/>
        <v/>
      </c>
      <c r="O354" s="26" t="str">
        <f t="shared" si="58"/>
        <v/>
      </c>
      <c r="P354" s="26" t="str">
        <f t="shared" si="59"/>
        <v/>
      </c>
      <c r="Q354" s="26" t="str">
        <f t="shared" si="60"/>
        <v/>
      </c>
      <c r="R354" s="50" t="str">
        <f>IF(OR(ISBLANK(Livraison!$B$15),N354&lt;&gt;TRUE),"",IF(AND((Livraison!$B$15-YEAR(G354))&gt;=20,(Livraison!$B$15-YEAR(G354))&lt;=67),TRUE,FALSE))</f>
        <v/>
      </c>
      <c r="S354" s="50" t="str">
        <f>IF(OR(Q354&lt;&gt;TRUE,R354&lt;&gt;TRUE),"",IF((Livraison!$B$15-YEAR(G354)-19)&gt;=I354,TRUE,FALSE))</f>
        <v/>
      </c>
      <c r="T354" s="26" t="str">
        <f>IF(ISBLANK(E354),"",IF(COUNTIF(Activités!$N$12:$N$611,E354)&gt;0,TRUE,FALSE))</f>
        <v/>
      </c>
      <c r="U354" s="58" t="str">
        <f t="shared" si="61"/>
        <v/>
      </c>
    </row>
    <row r="355" spans="1:21">
      <c r="A355" s="42" t="str">
        <f t="shared" si="53"/>
        <v/>
      </c>
      <c r="B355" s="55"/>
      <c r="C355" s="55"/>
      <c r="D355" s="56"/>
      <c r="E355" s="53"/>
      <c r="F355" s="56"/>
      <c r="G355" s="54"/>
      <c r="H355" s="56"/>
      <c r="I355" s="57"/>
      <c r="J355" s="51" t="str">
        <f t="shared" si="54"/>
        <v>-</v>
      </c>
      <c r="K355" s="26" t="str">
        <f t="shared" si="55"/>
        <v/>
      </c>
      <c r="L355" s="26" t="str">
        <f t="shared" si="62"/>
        <v/>
      </c>
      <c r="M355" s="26" t="str">
        <f t="shared" si="56"/>
        <v/>
      </c>
      <c r="N355" s="26" t="str">
        <f t="shared" si="57"/>
        <v/>
      </c>
      <c r="O355" s="26" t="str">
        <f t="shared" si="58"/>
        <v/>
      </c>
      <c r="P355" s="26" t="str">
        <f t="shared" si="59"/>
        <v/>
      </c>
      <c r="Q355" s="26" t="str">
        <f t="shared" si="60"/>
        <v/>
      </c>
      <c r="R355" s="50" t="str">
        <f>IF(OR(ISBLANK(Livraison!$B$15),N355&lt;&gt;TRUE),"",IF(AND((Livraison!$B$15-YEAR(G355))&gt;=20,(Livraison!$B$15-YEAR(G355))&lt;=67),TRUE,FALSE))</f>
        <v/>
      </c>
      <c r="S355" s="50" t="str">
        <f>IF(OR(Q355&lt;&gt;TRUE,R355&lt;&gt;TRUE),"",IF((Livraison!$B$15-YEAR(G355)-19)&gt;=I355,TRUE,FALSE))</f>
        <v/>
      </c>
      <c r="T355" s="26" t="str">
        <f>IF(ISBLANK(E355),"",IF(COUNTIF(Activités!$N$12:$N$611,E355)&gt;0,TRUE,FALSE))</f>
        <v/>
      </c>
      <c r="U355" s="58" t="str">
        <f t="shared" si="61"/>
        <v/>
      </c>
    </row>
    <row r="356" spans="1:21">
      <c r="A356" s="42" t="str">
        <f t="shared" si="53"/>
        <v/>
      </c>
      <c r="B356" s="55"/>
      <c r="C356" s="55"/>
      <c r="D356" s="56"/>
      <c r="E356" s="53"/>
      <c r="F356" s="56"/>
      <c r="G356" s="54"/>
      <c r="H356" s="56"/>
      <c r="I356" s="57"/>
      <c r="J356" s="51" t="str">
        <f t="shared" si="54"/>
        <v>-</v>
      </c>
      <c r="K356" s="26" t="str">
        <f t="shared" si="55"/>
        <v/>
      </c>
      <c r="L356" s="26" t="str">
        <f t="shared" si="62"/>
        <v/>
      </c>
      <c r="M356" s="26" t="str">
        <f t="shared" si="56"/>
        <v/>
      </c>
      <c r="N356" s="26" t="str">
        <f t="shared" si="57"/>
        <v/>
      </c>
      <c r="O356" s="26" t="str">
        <f t="shared" si="58"/>
        <v/>
      </c>
      <c r="P356" s="26" t="str">
        <f t="shared" si="59"/>
        <v/>
      </c>
      <c r="Q356" s="26" t="str">
        <f t="shared" si="60"/>
        <v/>
      </c>
      <c r="R356" s="50" t="str">
        <f>IF(OR(ISBLANK(Livraison!$B$15),N356&lt;&gt;TRUE),"",IF(AND((Livraison!$B$15-YEAR(G356))&gt;=20,(Livraison!$B$15-YEAR(G356))&lt;=67),TRUE,FALSE))</f>
        <v/>
      </c>
      <c r="S356" s="50" t="str">
        <f>IF(OR(Q356&lt;&gt;TRUE,R356&lt;&gt;TRUE),"",IF((Livraison!$B$15-YEAR(G356)-19)&gt;=I356,TRUE,FALSE))</f>
        <v/>
      </c>
      <c r="T356" s="26" t="str">
        <f>IF(ISBLANK(E356),"",IF(COUNTIF(Activités!$N$12:$N$611,E356)&gt;0,TRUE,FALSE))</f>
        <v/>
      </c>
      <c r="U356" s="58" t="str">
        <f t="shared" si="61"/>
        <v/>
      </c>
    </row>
    <row r="357" spans="1:21">
      <c r="A357" s="42" t="str">
        <f t="shared" si="53"/>
        <v/>
      </c>
      <c r="B357" s="55"/>
      <c r="C357" s="55"/>
      <c r="D357" s="56"/>
      <c r="E357" s="53"/>
      <c r="F357" s="56"/>
      <c r="G357" s="54"/>
      <c r="H357" s="56"/>
      <c r="I357" s="57"/>
      <c r="J357" s="51" t="str">
        <f t="shared" si="54"/>
        <v>-</v>
      </c>
      <c r="K357" s="26" t="str">
        <f t="shared" si="55"/>
        <v/>
      </c>
      <c r="L357" s="26" t="str">
        <f t="shared" si="62"/>
        <v/>
      </c>
      <c r="M357" s="26" t="str">
        <f t="shared" si="56"/>
        <v/>
      </c>
      <c r="N357" s="26" t="str">
        <f t="shared" si="57"/>
        <v/>
      </c>
      <c r="O357" s="26" t="str">
        <f t="shared" si="58"/>
        <v/>
      </c>
      <c r="P357" s="26" t="str">
        <f t="shared" si="59"/>
        <v/>
      </c>
      <c r="Q357" s="26" t="str">
        <f t="shared" si="60"/>
        <v/>
      </c>
      <c r="R357" s="50" t="str">
        <f>IF(OR(ISBLANK(Livraison!$B$15),N357&lt;&gt;TRUE),"",IF(AND((Livraison!$B$15-YEAR(G357))&gt;=20,(Livraison!$B$15-YEAR(G357))&lt;=67),TRUE,FALSE))</f>
        <v/>
      </c>
      <c r="S357" s="50" t="str">
        <f>IF(OR(Q357&lt;&gt;TRUE,R357&lt;&gt;TRUE),"",IF((Livraison!$B$15-YEAR(G357)-19)&gt;=I357,TRUE,FALSE))</f>
        <v/>
      </c>
      <c r="T357" s="26" t="str">
        <f>IF(ISBLANK(E357),"",IF(COUNTIF(Activités!$N$12:$N$611,E357)&gt;0,TRUE,FALSE))</f>
        <v/>
      </c>
      <c r="U357" s="58" t="str">
        <f t="shared" si="61"/>
        <v/>
      </c>
    </row>
    <row r="358" spans="1:21">
      <c r="A358" s="42" t="str">
        <f t="shared" si="53"/>
        <v/>
      </c>
      <c r="B358" s="55"/>
      <c r="C358" s="55"/>
      <c r="D358" s="56"/>
      <c r="E358" s="53"/>
      <c r="F358" s="56"/>
      <c r="G358" s="54"/>
      <c r="H358" s="56"/>
      <c r="I358" s="57"/>
      <c r="J358" s="51" t="str">
        <f t="shared" si="54"/>
        <v>-</v>
      </c>
      <c r="K358" s="26" t="str">
        <f t="shared" si="55"/>
        <v/>
      </c>
      <c r="L358" s="26" t="str">
        <f t="shared" si="62"/>
        <v/>
      </c>
      <c r="M358" s="26" t="str">
        <f t="shared" si="56"/>
        <v/>
      </c>
      <c r="N358" s="26" t="str">
        <f t="shared" si="57"/>
        <v/>
      </c>
      <c r="O358" s="26" t="str">
        <f t="shared" si="58"/>
        <v/>
      </c>
      <c r="P358" s="26" t="str">
        <f t="shared" si="59"/>
        <v/>
      </c>
      <c r="Q358" s="26" t="str">
        <f t="shared" si="60"/>
        <v/>
      </c>
      <c r="R358" s="50" t="str">
        <f>IF(OR(ISBLANK(Livraison!$B$15),N358&lt;&gt;TRUE),"",IF(AND((Livraison!$B$15-YEAR(G358))&gt;=20,(Livraison!$B$15-YEAR(G358))&lt;=67),TRUE,FALSE))</f>
        <v/>
      </c>
      <c r="S358" s="50" t="str">
        <f>IF(OR(Q358&lt;&gt;TRUE,R358&lt;&gt;TRUE),"",IF((Livraison!$B$15-YEAR(G358)-19)&gt;=I358,TRUE,FALSE))</f>
        <v/>
      </c>
      <c r="T358" s="26" t="str">
        <f>IF(ISBLANK(E358),"",IF(COUNTIF(Activités!$N$12:$N$611,E358)&gt;0,TRUE,FALSE))</f>
        <v/>
      </c>
      <c r="U358" s="58" t="str">
        <f t="shared" si="61"/>
        <v/>
      </c>
    </row>
    <row r="359" spans="1:21">
      <c r="A359" s="42" t="str">
        <f t="shared" si="53"/>
        <v/>
      </c>
      <c r="B359" s="55"/>
      <c r="C359" s="55"/>
      <c r="D359" s="56"/>
      <c r="E359" s="53"/>
      <c r="F359" s="56"/>
      <c r="G359" s="54"/>
      <c r="H359" s="56"/>
      <c r="I359" s="57"/>
      <c r="J359" s="51" t="str">
        <f t="shared" si="54"/>
        <v>-</v>
      </c>
      <c r="K359" s="26" t="str">
        <f t="shared" si="55"/>
        <v/>
      </c>
      <c r="L359" s="26" t="str">
        <f t="shared" si="62"/>
        <v/>
      </c>
      <c r="M359" s="26" t="str">
        <f t="shared" si="56"/>
        <v/>
      </c>
      <c r="N359" s="26" t="str">
        <f t="shared" si="57"/>
        <v/>
      </c>
      <c r="O359" s="26" t="str">
        <f t="shared" si="58"/>
        <v/>
      </c>
      <c r="P359" s="26" t="str">
        <f t="shared" si="59"/>
        <v/>
      </c>
      <c r="Q359" s="26" t="str">
        <f t="shared" si="60"/>
        <v/>
      </c>
      <c r="R359" s="50" t="str">
        <f>IF(OR(ISBLANK(Livraison!$B$15),N359&lt;&gt;TRUE),"",IF(AND((Livraison!$B$15-YEAR(G359))&gt;=20,(Livraison!$B$15-YEAR(G359))&lt;=67),TRUE,FALSE))</f>
        <v/>
      </c>
      <c r="S359" s="50" t="str">
        <f>IF(OR(Q359&lt;&gt;TRUE,R359&lt;&gt;TRUE),"",IF((Livraison!$B$15-YEAR(G359)-19)&gt;=I359,TRUE,FALSE))</f>
        <v/>
      </c>
      <c r="T359" s="26" t="str">
        <f>IF(ISBLANK(E359),"",IF(COUNTIF(Activités!$N$12:$N$611,E359)&gt;0,TRUE,FALSE))</f>
        <v/>
      </c>
      <c r="U359" s="58" t="str">
        <f t="shared" si="61"/>
        <v/>
      </c>
    </row>
    <row r="360" spans="1:21">
      <c r="A360" s="42" t="str">
        <f t="shared" si="53"/>
        <v/>
      </c>
      <c r="B360" s="55"/>
      <c r="C360" s="55"/>
      <c r="D360" s="56"/>
      <c r="E360" s="53"/>
      <c r="F360" s="56"/>
      <c r="G360" s="54"/>
      <c r="H360" s="56"/>
      <c r="I360" s="57"/>
      <c r="J360" s="51" t="str">
        <f t="shared" si="54"/>
        <v>-</v>
      </c>
      <c r="K360" s="26" t="str">
        <f t="shared" si="55"/>
        <v/>
      </c>
      <c r="L360" s="26" t="str">
        <f t="shared" si="62"/>
        <v/>
      </c>
      <c r="M360" s="26" t="str">
        <f t="shared" si="56"/>
        <v/>
      </c>
      <c r="N360" s="26" t="str">
        <f t="shared" si="57"/>
        <v/>
      </c>
      <c r="O360" s="26" t="str">
        <f t="shared" si="58"/>
        <v/>
      </c>
      <c r="P360" s="26" t="str">
        <f t="shared" si="59"/>
        <v/>
      </c>
      <c r="Q360" s="26" t="str">
        <f t="shared" si="60"/>
        <v/>
      </c>
      <c r="R360" s="50" t="str">
        <f>IF(OR(ISBLANK(Livraison!$B$15),N360&lt;&gt;TRUE),"",IF(AND((Livraison!$B$15-YEAR(G360))&gt;=20,(Livraison!$B$15-YEAR(G360))&lt;=67),TRUE,FALSE))</f>
        <v/>
      </c>
      <c r="S360" s="50" t="str">
        <f>IF(OR(Q360&lt;&gt;TRUE,R360&lt;&gt;TRUE),"",IF((Livraison!$B$15-YEAR(G360)-19)&gt;=I360,TRUE,FALSE))</f>
        <v/>
      </c>
      <c r="T360" s="26" t="str">
        <f>IF(ISBLANK(E360),"",IF(COUNTIF(Activités!$N$12:$N$611,E360)&gt;0,TRUE,FALSE))</f>
        <v/>
      </c>
      <c r="U360" s="58" t="str">
        <f t="shared" si="61"/>
        <v/>
      </c>
    </row>
    <row r="361" spans="1:21">
      <c r="A361" s="42" t="str">
        <f t="shared" si="53"/>
        <v/>
      </c>
      <c r="B361" s="55"/>
      <c r="C361" s="55"/>
      <c r="D361" s="56"/>
      <c r="E361" s="53"/>
      <c r="F361" s="56"/>
      <c r="G361" s="54"/>
      <c r="H361" s="56"/>
      <c r="I361" s="57"/>
      <c r="J361" s="51" t="str">
        <f t="shared" si="54"/>
        <v>-</v>
      </c>
      <c r="K361" s="26" t="str">
        <f t="shared" si="55"/>
        <v/>
      </c>
      <c r="L361" s="26" t="str">
        <f t="shared" si="62"/>
        <v/>
      </c>
      <c r="M361" s="26" t="str">
        <f t="shared" si="56"/>
        <v/>
      </c>
      <c r="N361" s="26" t="str">
        <f t="shared" si="57"/>
        <v/>
      </c>
      <c r="O361" s="26" t="str">
        <f t="shared" si="58"/>
        <v/>
      </c>
      <c r="P361" s="26" t="str">
        <f t="shared" si="59"/>
        <v/>
      </c>
      <c r="Q361" s="26" t="str">
        <f t="shared" si="60"/>
        <v/>
      </c>
      <c r="R361" s="50" t="str">
        <f>IF(OR(ISBLANK(Livraison!$B$15),N361&lt;&gt;TRUE),"",IF(AND((Livraison!$B$15-YEAR(G361))&gt;=20,(Livraison!$B$15-YEAR(G361))&lt;=67),TRUE,FALSE))</f>
        <v/>
      </c>
      <c r="S361" s="50" t="str">
        <f>IF(OR(Q361&lt;&gt;TRUE,R361&lt;&gt;TRUE),"",IF((Livraison!$B$15-YEAR(G361)-19)&gt;=I361,TRUE,FALSE))</f>
        <v/>
      </c>
      <c r="T361" s="26" t="str">
        <f>IF(ISBLANK(E361),"",IF(COUNTIF(Activités!$N$12:$N$611,E361)&gt;0,TRUE,FALSE))</f>
        <v/>
      </c>
      <c r="U361" s="58" t="str">
        <f t="shared" si="61"/>
        <v/>
      </c>
    </row>
    <row r="362" spans="1:21">
      <c r="A362" s="42" t="str">
        <f t="shared" si="53"/>
        <v/>
      </c>
      <c r="B362" s="55"/>
      <c r="C362" s="55"/>
      <c r="D362" s="56"/>
      <c r="E362" s="53"/>
      <c r="F362" s="56"/>
      <c r="G362" s="54"/>
      <c r="H362" s="56"/>
      <c r="I362" s="57"/>
      <c r="J362" s="51" t="str">
        <f t="shared" si="54"/>
        <v>-</v>
      </c>
      <c r="K362" s="26" t="str">
        <f t="shared" si="55"/>
        <v/>
      </c>
      <c r="L362" s="26" t="str">
        <f t="shared" si="62"/>
        <v/>
      </c>
      <c r="M362" s="26" t="str">
        <f t="shared" si="56"/>
        <v/>
      </c>
      <c r="N362" s="26" t="str">
        <f t="shared" si="57"/>
        <v/>
      </c>
      <c r="O362" s="26" t="str">
        <f t="shared" si="58"/>
        <v/>
      </c>
      <c r="P362" s="26" t="str">
        <f t="shared" si="59"/>
        <v/>
      </c>
      <c r="Q362" s="26" t="str">
        <f t="shared" si="60"/>
        <v/>
      </c>
      <c r="R362" s="50" t="str">
        <f>IF(OR(ISBLANK(Livraison!$B$15),N362&lt;&gt;TRUE),"",IF(AND((Livraison!$B$15-YEAR(G362))&gt;=20,(Livraison!$B$15-YEAR(G362))&lt;=67),TRUE,FALSE))</f>
        <v/>
      </c>
      <c r="S362" s="50" t="str">
        <f>IF(OR(Q362&lt;&gt;TRUE,R362&lt;&gt;TRUE),"",IF((Livraison!$B$15-YEAR(G362)-19)&gt;=I362,TRUE,FALSE))</f>
        <v/>
      </c>
      <c r="T362" s="26" t="str">
        <f>IF(ISBLANK(E362),"",IF(COUNTIF(Activités!$N$12:$N$611,E362)&gt;0,TRUE,FALSE))</f>
        <v/>
      </c>
      <c r="U362" s="58" t="str">
        <f t="shared" si="61"/>
        <v/>
      </c>
    </row>
    <row r="363" spans="1:21">
      <c r="A363" s="42" t="str">
        <f t="shared" si="53"/>
        <v/>
      </c>
      <c r="B363" s="55"/>
      <c r="C363" s="55"/>
      <c r="D363" s="56"/>
      <c r="E363" s="53"/>
      <c r="F363" s="56"/>
      <c r="G363" s="54"/>
      <c r="H363" s="56"/>
      <c r="I363" s="57"/>
      <c r="J363" s="51" t="str">
        <f t="shared" si="54"/>
        <v>-</v>
      </c>
      <c r="K363" s="26" t="str">
        <f t="shared" si="55"/>
        <v/>
      </c>
      <c r="L363" s="26" t="str">
        <f t="shared" si="62"/>
        <v/>
      </c>
      <c r="M363" s="26" t="str">
        <f t="shared" si="56"/>
        <v/>
      </c>
      <c r="N363" s="26" t="str">
        <f t="shared" si="57"/>
        <v/>
      </c>
      <c r="O363" s="26" t="str">
        <f t="shared" si="58"/>
        <v/>
      </c>
      <c r="P363" s="26" t="str">
        <f t="shared" si="59"/>
        <v/>
      </c>
      <c r="Q363" s="26" t="str">
        <f t="shared" si="60"/>
        <v/>
      </c>
      <c r="R363" s="50" t="str">
        <f>IF(OR(ISBLANK(Livraison!$B$15),N363&lt;&gt;TRUE),"",IF(AND((Livraison!$B$15-YEAR(G363))&gt;=20,(Livraison!$B$15-YEAR(G363))&lt;=67),TRUE,FALSE))</f>
        <v/>
      </c>
      <c r="S363" s="50" t="str">
        <f>IF(OR(Q363&lt;&gt;TRUE,R363&lt;&gt;TRUE),"",IF((Livraison!$B$15-YEAR(G363)-19)&gt;=I363,TRUE,FALSE))</f>
        <v/>
      </c>
      <c r="T363" s="26" t="str">
        <f>IF(ISBLANK(E363),"",IF(COUNTIF(Activités!$N$12:$N$611,E363)&gt;0,TRUE,FALSE))</f>
        <v/>
      </c>
      <c r="U363" s="58" t="str">
        <f t="shared" si="61"/>
        <v/>
      </c>
    </row>
    <row r="364" spans="1:21">
      <c r="A364" s="42" t="str">
        <f t="shared" si="53"/>
        <v/>
      </c>
      <c r="B364" s="55"/>
      <c r="C364" s="55"/>
      <c r="D364" s="56"/>
      <c r="E364" s="53"/>
      <c r="F364" s="56"/>
      <c r="G364" s="54"/>
      <c r="H364" s="56"/>
      <c r="I364" s="57"/>
      <c r="J364" s="51" t="str">
        <f t="shared" si="54"/>
        <v>-</v>
      </c>
      <c r="K364" s="26" t="str">
        <f t="shared" si="55"/>
        <v/>
      </c>
      <c r="L364" s="26" t="str">
        <f t="shared" si="62"/>
        <v/>
      </c>
      <c r="M364" s="26" t="str">
        <f t="shared" si="56"/>
        <v/>
      </c>
      <c r="N364" s="26" t="str">
        <f t="shared" si="57"/>
        <v/>
      </c>
      <c r="O364" s="26" t="str">
        <f t="shared" si="58"/>
        <v/>
      </c>
      <c r="P364" s="26" t="str">
        <f t="shared" si="59"/>
        <v/>
      </c>
      <c r="Q364" s="26" t="str">
        <f t="shared" si="60"/>
        <v/>
      </c>
      <c r="R364" s="50" t="str">
        <f>IF(OR(ISBLANK(Livraison!$B$15),N364&lt;&gt;TRUE),"",IF(AND((Livraison!$B$15-YEAR(G364))&gt;=20,(Livraison!$B$15-YEAR(G364))&lt;=67),TRUE,FALSE))</f>
        <v/>
      </c>
      <c r="S364" s="50" t="str">
        <f>IF(OR(Q364&lt;&gt;TRUE,R364&lt;&gt;TRUE),"",IF((Livraison!$B$15-YEAR(G364)-19)&gt;=I364,TRUE,FALSE))</f>
        <v/>
      </c>
      <c r="T364" s="26" t="str">
        <f>IF(ISBLANK(E364),"",IF(COUNTIF(Activités!$N$12:$N$611,E364)&gt;0,TRUE,FALSE))</f>
        <v/>
      </c>
      <c r="U364" s="58" t="str">
        <f t="shared" si="61"/>
        <v/>
      </c>
    </row>
    <row r="365" spans="1:21">
      <c r="A365" s="42" t="str">
        <f t="shared" si="53"/>
        <v/>
      </c>
      <c r="B365" s="55"/>
      <c r="C365" s="55"/>
      <c r="D365" s="56"/>
      <c r="E365" s="53"/>
      <c r="F365" s="56"/>
      <c r="G365" s="54"/>
      <c r="H365" s="56"/>
      <c r="I365" s="57"/>
      <c r="J365" s="51" t="str">
        <f t="shared" si="54"/>
        <v>-</v>
      </c>
      <c r="K365" s="26" t="str">
        <f t="shared" si="55"/>
        <v/>
      </c>
      <c r="L365" s="26" t="str">
        <f t="shared" si="62"/>
        <v/>
      </c>
      <c r="M365" s="26" t="str">
        <f t="shared" si="56"/>
        <v/>
      </c>
      <c r="N365" s="26" t="str">
        <f t="shared" si="57"/>
        <v/>
      </c>
      <c r="O365" s="26" t="str">
        <f t="shared" si="58"/>
        <v/>
      </c>
      <c r="P365" s="26" t="str">
        <f t="shared" si="59"/>
        <v/>
      </c>
      <c r="Q365" s="26" t="str">
        <f t="shared" si="60"/>
        <v/>
      </c>
      <c r="R365" s="50" t="str">
        <f>IF(OR(ISBLANK(Livraison!$B$15),N365&lt;&gt;TRUE),"",IF(AND((Livraison!$B$15-YEAR(G365))&gt;=20,(Livraison!$B$15-YEAR(G365))&lt;=67),TRUE,FALSE))</f>
        <v/>
      </c>
      <c r="S365" s="50" t="str">
        <f>IF(OR(Q365&lt;&gt;TRUE,R365&lt;&gt;TRUE),"",IF((Livraison!$B$15-YEAR(G365)-19)&gt;=I365,TRUE,FALSE))</f>
        <v/>
      </c>
      <c r="T365" s="26" t="str">
        <f>IF(ISBLANK(E365),"",IF(COUNTIF(Activités!$N$12:$N$611,E365)&gt;0,TRUE,FALSE))</f>
        <v/>
      </c>
      <c r="U365" s="58" t="str">
        <f t="shared" si="61"/>
        <v/>
      </c>
    </row>
    <row r="366" spans="1:21">
      <c r="A366" s="42" t="str">
        <f t="shared" si="53"/>
        <v/>
      </c>
      <c r="B366" s="55"/>
      <c r="C366" s="55"/>
      <c r="D366" s="56"/>
      <c r="E366" s="53"/>
      <c r="F366" s="56"/>
      <c r="G366" s="54"/>
      <c r="H366" s="56"/>
      <c r="I366" s="57"/>
      <c r="J366" s="51" t="str">
        <f t="shared" si="54"/>
        <v>-</v>
      </c>
      <c r="K366" s="26" t="str">
        <f t="shared" si="55"/>
        <v/>
      </c>
      <c r="L366" s="26" t="str">
        <f t="shared" si="62"/>
        <v/>
      </c>
      <c r="M366" s="26" t="str">
        <f t="shared" si="56"/>
        <v/>
      </c>
      <c r="N366" s="26" t="str">
        <f t="shared" si="57"/>
        <v/>
      </c>
      <c r="O366" s="26" t="str">
        <f t="shared" si="58"/>
        <v/>
      </c>
      <c r="P366" s="26" t="str">
        <f t="shared" si="59"/>
        <v/>
      </c>
      <c r="Q366" s="26" t="str">
        <f t="shared" si="60"/>
        <v/>
      </c>
      <c r="R366" s="50" t="str">
        <f>IF(OR(ISBLANK(Livraison!$B$15),N366&lt;&gt;TRUE),"",IF(AND((Livraison!$B$15-YEAR(G366))&gt;=20,(Livraison!$B$15-YEAR(G366))&lt;=67),TRUE,FALSE))</f>
        <v/>
      </c>
      <c r="S366" s="50" t="str">
        <f>IF(OR(Q366&lt;&gt;TRUE,R366&lt;&gt;TRUE),"",IF((Livraison!$B$15-YEAR(G366)-19)&gt;=I366,TRUE,FALSE))</f>
        <v/>
      </c>
      <c r="T366" s="26" t="str">
        <f>IF(ISBLANK(E366),"",IF(COUNTIF(Activités!$N$12:$N$611,E366)&gt;0,TRUE,FALSE))</f>
        <v/>
      </c>
      <c r="U366" s="58" t="str">
        <f t="shared" si="61"/>
        <v/>
      </c>
    </row>
    <row r="367" spans="1:21">
      <c r="A367" s="42" t="str">
        <f t="shared" si="53"/>
        <v/>
      </c>
      <c r="B367" s="55"/>
      <c r="C367" s="55"/>
      <c r="D367" s="56"/>
      <c r="E367" s="53"/>
      <c r="F367" s="56"/>
      <c r="G367" s="54"/>
      <c r="H367" s="56"/>
      <c r="I367" s="57"/>
      <c r="J367" s="51" t="str">
        <f t="shared" si="54"/>
        <v>-</v>
      </c>
      <c r="K367" s="26" t="str">
        <f t="shared" si="55"/>
        <v/>
      </c>
      <c r="L367" s="26" t="str">
        <f t="shared" si="62"/>
        <v/>
      </c>
      <c r="M367" s="26" t="str">
        <f t="shared" si="56"/>
        <v/>
      </c>
      <c r="N367" s="26" t="str">
        <f t="shared" si="57"/>
        <v/>
      </c>
      <c r="O367" s="26" t="str">
        <f t="shared" si="58"/>
        <v/>
      </c>
      <c r="P367" s="26" t="str">
        <f t="shared" si="59"/>
        <v/>
      </c>
      <c r="Q367" s="26" t="str">
        <f t="shared" si="60"/>
        <v/>
      </c>
      <c r="R367" s="50" t="str">
        <f>IF(OR(ISBLANK(Livraison!$B$15),N367&lt;&gt;TRUE),"",IF(AND((Livraison!$B$15-YEAR(G367))&gt;=20,(Livraison!$B$15-YEAR(G367))&lt;=67),TRUE,FALSE))</f>
        <v/>
      </c>
      <c r="S367" s="50" t="str">
        <f>IF(OR(Q367&lt;&gt;TRUE,R367&lt;&gt;TRUE),"",IF((Livraison!$B$15-YEAR(G367)-19)&gt;=I367,TRUE,FALSE))</f>
        <v/>
      </c>
      <c r="T367" s="26" t="str">
        <f>IF(ISBLANK(E367),"",IF(COUNTIF(Activités!$N$12:$N$611,E367)&gt;0,TRUE,FALSE))</f>
        <v/>
      </c>
      <c r="U367" s="58" t="str">
        <f t="shared" si="61"/>
        <v/>
      </c>
    </row>
    <row r="368" spans="1:21">
      <c r="A368" s="42" t="str">
        <f t="shared" ref="A368:A411" si="63">IF(ISBLANK(D368),"",IF(COUNTA(D368:I368)&lt;&gt;6,"Incomplet",IF(OR(COUNTIF(K368:S368,FALSE)&gt;0,COUNTIF(K368:S368,#N/A)&gt;0),"Erreur",IF(NOT(R368),"Attention",IF(NOT(T368),"Pas utilisé","OK")))))</f>
        <v/>
      </c>
      <c r="B368" s="55"/>
      <c r="C368" s="55"/>
      <c r="D368" s="56"/>
      <c r="E368" s="53"/>
      <c r="F368" s="56"/>
      <c r="G368" s="54"/>
      <c r="H368" s="56"/>
      <c r="I368" s="57"/>
      <c r="J368" s="51" t="str">
        <f t="shared" ref="J368:J411" si="64">IF(ISBLANK(E368),"-",TRIM(CONCATENATE(E368," ",B368," ",C368)))</f>
        <v>-</v>
      </c>
      <c r="K368" s="26" t="str">
        <f t="shared" ref="K368:K411" si="65">IF(D368="CH.AHV",IF(LEN(E368)=13,IF((MID(E368,13,1)+1-1)=MOD(10-(MID(E368,1,1)+3*MID(E368,2,1)+MID(E368,3,1)+3*MID(E368,4,1)+MID(E368,5,1)+3*MID(E368,6,1)+MID(E368,7,1)+3*MID(E368,8,1)+MID(E368,9,1)+3*MID(E368,10,1)+MID(E368,11,1)+3*MID(E368,12,1)),10),TRUE,FALSE),FALSE),"")</f>
        <v/>
      </c>
      <c r="L368" s="26" t="str">
        <f t="shared" si="62"/>
        <v/>
      </c>
      <c r="M368" s="26" t="str">
        <f t="shared" ref="M368:M411" si="66">IF(ISBLANK(D368),"",IF(OR(ISNA(MATCH(D368,codecatidpers,0)),D368="-"),FALSE,TRUE))</f>
        <v/>
      </c>
      <c r="N368" s="26" t="str">
        <f t="shared" ref="N368:N411" si="67">IF(ISBLANK(G368),"",IF(AND(G368 &gt; DATE(1925,1,1),G368 &lt; DATE(2100,1,1)),TRUE,FALSE))</f>
        <v/>
      </c>
      <c r="O368" s="26" t="str">
        <f t="shared" ref="O368:O411" si="68">IF(ISBLANK(F368),"",IF(OR(ISNA(MATCH(F368,libsex,0)),F368="-"),FALSE,TRUE))</f>
        <v/>
      </c>
      <c r="P368" s="26" t="str">
        <f t="shared" ref="P368:P411" si="69">IF(ISBLANK(H368),"",IF(OR(ISNA(MATCH(H368,libnat,0)),H368="-"),FALSE,TRUE))</f>
        <v/>
      </c>
      <c r="Q368" s="26" t="str">
        <f t="shared" ref="Q368:Q411" si="70">IF(ISBLANK(I368),"",IF(AND(I368&gt;=0,I368&lt;=47),TRUE,FALSE))</f>
        <v/>
      </c>
      <c r="R368" s="50" t="str">
        <f>IF(OR(ISBLANK(Livraison!$B$15),N368&lt;&gt;TRUE),"",IF(AND((Livraison!$B$15-YEAR(G368))&gt;=20,(Livraison!$B$15-YEAR(G368))&lt;=67),TRUE,FALSE))</f>
        <v/>
      </c>
      <c r="S368" s="50" t="str">
        <f>IF(OR(Q368&lt;&gt;TRUE,R368&lt;&gt;TRUE),"",IF((Livraison!$B$15-YEAR(G368)-19)&gt;=I368,TRUE,FALSE))</f>
        <v/>
      </c>
      <c r="T368" s="26" t="str">
        <f>IF(ISBLANK(E368),"",IF(COUNTIF(Activités!$N$12:$N$611,E368)&gt;0,TRUE,FALSE))</f>
        <v/>
      </c>
      <c r="U368" s="58" t="str">
        <f t="shared" ref="U368:U411" si="71">IF(A368="","",IF(A368&lt;&gt;"Pas utilisé",1,0))</f>
        <v/>
      </c>
    </row>
    <row r="369" spans="1:21">
      <c r="A369" s="42" t="str">
        <f t="shared" si="63"/>
        <v/>
      </c>
      <c r="B369" s="55"/>
      <c r="C369" s="55"/>
      <c r="D369" s="56"/>
      <c r="E369" s="53"/>
      <c r="F369" s="56"/>
      <c r="G369" s="54"/>
      <c r="H369" s="56"/>
      <c r="I369" s="57"/>
      <c r="J369" s="51" t="str">
        <f t="shared" si="64"/>
        <v>-</v>
      </c>
      <c r="K369" s="26" t="str">
        <f t="shared" si="65"/>
        <v/>
      </c>
      <c r="L369" s="26" t="str">
        <f t="shared" si="62"/>
        <v/>
      </c>
      <c r="M369" s="26" t="str">
        <f t="shared" si="66"/>
        <v/>
      </c>
      <c r="N369" s="26" t="str">
        <f t="shared" si="67"/>
        <v/>
      </c>
      <c r="O369" s="26" t="str">
        <f t="shared" si="68"/>
        <v/>
      </c>
      <c r="P369" s="26" t="str">
        <f t="shared" si="69"/>
        <v/>
      </c>
      <c r="Q369" s="26" t="str">
        <f t="shared" si="70"/>
        <v/>
      </c>
      <c r="R369" s="50" t="str">
        <f>IF(OR(ISBLANK(Livraison!$B$15),N369&lt;&gt;TRUE),"",IF(AND((Livraison!$B$15-YEAR(G369))&gt;=20,(Livraison!$B$15-YEAR(G369))&lt;=67),TRUE,FALSE))</f>
        <v/>
      </c>
      <c r="S369" s="50" t="str">
        <f>IF(OR(Q369&lt;&gt;TRUE,R369&lt;&gt;TRUE),"",IF((Livraison!$B$15-YEAR(G369)-19)&gt;=I369,TRUE,FALSE))</f>
        <v/>
      </c>
      <c r="T369" s="26" t="str">
        <f>IF(ISBLANK(E369),"",IF(COUNTIF(Activités!$N$12:$N$611,E369)&gt;0,TRUE,FALSE))</f>
        <v/>
      </c>
      <c r="U369" s="58" t="str">
        <f t="shared" si="71"/>
        <v/>
      </c>
    </row>
    <row r="370" spans="1:21">
      <c r="A370" s="42" t="str">
        <f t="shared" si="63"/>
        <v/>
      </c>
      <c r="B370" s="55"/>
      <c r="C370" s="55"/>
      <c r="D370" s="56"/>
      <c r="E370" s="53"/>
      <c r="F370" s="56"/>
      <c r="G370" s="54"/>
      <c r="H370" s="56"/>
      <c r="I370" s="57"/>
      <c r="J370" s="51" t="str">
        <f t="shared" si="64"/>
        <v>-</v>
      </c>
      <c r="K370" s="26" t="str">
        <f t="shared" si="65"/>
        <v/>
      </c>
      <c r="L370" s="26" t="str">
        <f t="shared" si="62"/>
        <v/>
      </c>
      <c r="M370" s="26" t="str">
        <f t="shared" si="66"/>
        <v/>
      </c>
      <c r="N370" s="26" t="str">
        <f t="shared" si="67"/>
        <v/>
      </c>
      <c r="O370" s="26" t="str">
        <f t="shared" si="68"/>
        <v/>
      </c>
      <c r="P370" s="26" t="str">
        <f t="shared" si="69"/>
        <v/>
      </c>
      <c r="Q370" s="26" t="str">
        <f t="shared" si="70"/>
        <v/>
      </c>
      <c r="R370" s="50" t="str">
        <f>IF(OR(ISBLANK(Livraison!$B$15),N370&lt;&gt;TRUE),"",IF(AND((Livraison!$B$15-YEAR(G370))&gt;=20,(Livraison!$B$15-YEAR(G370))&lt;=67),TRUE,FALSE))</f>
        <v/>
      </c>
      <c r="S370" s="50" t="str">
        <f>IF(OR(Q370&lt;&gt;TRUE,R370&lt;&gt;TRUE),"",IF((Livraison!$B$15-YEAR(G370)-19)&gt;=I370,TRUE,FALSE))</f>
        <v/>
      </c>
      <c r="T370" s="26" t="str">
        <f>IF(ISBLANK(E370),"",IF(COUNTIF(Activités!$N$12:$N$611,E370)&gt;0,TRUE,FALSE))</f>
        <v/>
      </c>
      <c r="U370" s="58" t="str">
        <f t="shared" si="71"/>
        <v/>
      </c>
    </row>
    <row r="371" spans="1:21">
      <c r="A371" s="42" t="str">
        <f t="shared" si="63"/>
        <v/>
      </c>
      <c r="B371" s="55"/>
      <c r="C371" s="55"/>
      <c r="D371" s="56"/>
      <c r="E371" s="53"/>
      <c r="F371" s="56"/>
      <c r="G371" s="54"/>
      <c r="H371" s="56"/>
      <c r="I371" s="57"/>
      <c r="J371" s="51" t="str">
        <f t="shared" si="64"/>
        <v>-</v>
      </c>
      <c r="K371" s="26" t="str">
        <f t="shared" si="65"/>
        <v/>
      </c>
      <c r="L371" s="26" t="str">
        <f t="shared" si="62"/>
        <v/>
      </c>
      <c r="M371" s="26" t="str">
        <f t="shared" si="66"/>
        <v/>
      </c>
      <c r="N371" s="26" t="str">
        <f t="shared" si="67"/>
        <v/>
      </c>
      <c r="O371" s="26" t="str">
        <f t="shared" si="68"/>
        <v/>
      </c>
      <c r="P371" s="26" t="str">
        <f t="shared" si="69"/>
        <v/>
      </c>
      <c r="Q371" s="26" t="str">
        <f t="shared" si="70"/>
        <v/>
      </c>
      <c r="R371" s="50" t="str">
        <f>IF(OR(ISBLANK(Livraison!$B$15),N371&lt;&gt;TRUE),"",IF(AND((Livraison!$B$15-YEAR(G371))&gt;=20,(Livraison!$B$15-YEAR(G371))&lt;=67),TRUE,FALSE))</f>
        <v/>
      </c>
      <c r="S371" s="50" t="str">
        <f>IF(OR(Q371&lt;&gt;TRUE,R371&lt;&gt;TRUE),"",IF((Livraison!$B$15-YEAR(G371)-19)&gt;=I371,TRUE,FALSE))</f>
        <v/>
      </c>
      <c r="T371" s="26" t="str">
        <f>IF(ISBLANK(E371),"",IF(COUNTIF(Activités!$N$12:$N$611,E371)&gt;0,TRUE,FALSE))</f>
        <v/>
      </c>
      <c r="U371" s="58" t="str">
        <f t="shared" si="71"/>
        <v/>
      </c>
    </row>
    <row r="372" spans="1:21">
      <c r="A372" s="42" t="str">
        <f t="shared" si="63"/>
        <v/>
      </c>
      <c r="B372" s="55"/>
      <c r="C372" s="55"/>
      <c r="D372" s="56"/>
      <c r="E372" s="53"/>
      <c r="F372" s="56"/>
      <c r="G372" s="54"/>
      <c r="H372" s="56"/>
      <c r="I372" s="57"/>
      <c r="J372" s="51" t="str">
        <f t="shared" si="64"/>
        <v>-</v>
      </c>
      <c r="K372" s="26" t="str">
        <f t="shared" si="65"/>
        <v/>
      </c>
      <c r="L372" s="26" t="str">
        <f t="shared" si="62"/>
        <v/>
      </c>
      <c r="M372" s="26" t="str">
        <f t="shared" si="66"/>
        <v/>
      </c>
      <c r="N372" s="26" t="str">
        <f t="shared" si="67"/>
        <v/>
      </c>
      <c r="O372" s="26" t="str">
        <f t="shared" si="68"/>
        <v/>
      </c>
      <c r="P372" s="26" t="str">
        <f t="shared" si="69"/>
        <v/>
      </c>
      <c r="Q372" s="26" t="str">
        <f t="shared" si="70"/>
        <v/>
      </c>
      <c r="R372" s="50" t="str">
        <f>IF(OR(ISBLANK(Livraison!$B$15),N372&lt;&gt;TRUE),"",IF(AND((Livraison!$B$15-YEAR(G372))&gt;=20,(Livraison!$B$15-YEAR(G372))&lt;=67),TRUE,FALSE))</f>
        <v/>
      </c>
      <c r="S372" s="50" t="str">
        <f>IF(OR(Q372&lt;&gt;TRUE,R372&lt;&gt;TRUE),"",IF((Livraison!$B$15-YEAR(G372)-19)&gt;=I372,TRUE,FALSE))</f>
        <v/>
      </c>
      <c r="T372" s="26" t="str">
        <f>IF(ISBLANK(E372),"",IF(COUNTIF(Activités!$N$12:$N$611,E372)&gt;0,TRUE,FALSE))</f>
        <v/>
      </c>
      <c r="U372" s="58" t="str">
        <f t="shared" si="71"/>
        <v/>
      </c>
    </row>
    <row r="373" spans="1:21">
      <c r="A373" s="42" t="str">
        <f t="shared" si="63"/>
        <v/>
      </c>
      <c r="B373" s="55"/>
      <c r="C373" s="55"/>
      <c r="D373" s="56"/>
      <c r="E373" s="53"/>
      <c r="F373" s="56"/>
      <c r="G373" s="54"/>
      <c r="H373" s="56"/>
      <c r="I373" s="57"/>
      <c r="J373" s="51" t="str">
        <f t="shared" si="64"/>
        <v>-</v>
      </c>
      <c r="K373" s="26" t="str">
        <f t="shared" si="65"/>
        <v/>
      </c>
      <c r="L373" s="26" t="str">
        <f t="shared" si="62"/>
        <v/>
      </c>
      <c r="M373" s="26" t="str">
        <f t="shared" si="66"/>
        <v/>
      </c>
      <c r="N373" s="26" t="str">
        <f t="shared" si="67"/>
        <v/>
      </c>
      <c r="O373" s="26" t="str">
        <f t="shared" si="68"/>
        <v/>
      </c>
      <c r="P373" s="26" t="str">
        <f t="shared" si="69"/>
        <v/>
      </c>
      <c r="Q373" s="26" t="str">
        <f t="shared" si="70"/>
        <v/>
      </c>
      <c r="R373" s="50" t="str">
        <f>IF(OR(ISBLANK(Livraison!$B$15),N373&lt;&gt;TRUE),"",IF(AND((Livraison!$B$15-YEAR(G373))&gt;=20,(Livraison!$B$15-YEAR(G373))&lt;=67),TRUE,FALSE))</f>
        <v/>
      </c>
      <c r="S373" s="50" t="str">
        <f>IF(OR(Q373&lt;&gt;TRUE,R373&lt;&gt;TRUE),"",IF((Livraison!$B$15-YEAR(G373)-19)&gt;=I373,TRUE,FALSE))</f>
        <v/>
      </c>
      <c r="T373" s="26" t="str">
        <f>IF(ISBLANK(E373),"",IF(COUNTIF(Activités!$N$12:$N$611,E373)&gt;0,TRUE,FALSE))</f>
        <v/>
      </c>
      <c r="U373" s="58" t="str">
        <f t="shared" si="71"/>
        <v/>
      </c>
    </row>
    <row r="374" spans="1:21">
      <c r="A374" s="42" t="str">
        <f t="shared" si="63"/>
        <v/>
      </c>
      <c r="B374" s="55"/>
      <c r="C374" s="55"/>
      <c r="D374" s="56"/>
      <c r="E374" s="53"/>
      <c r="F374" s="56"/>
      <c r="G374" s="54"/>
      <c r="H374" s="56"/>
      <c r="I374" s="57"/>
      <c r="J374" s="51" t="str">
        <f t="shared" si="64"/>
        <v>-</v>
      </c>
      <c r="K374" s="26" t="str">
        <f t="shared" si="65"/>
        <v/>
      </c>
      <c r="L374" s="26" t="str">
        <f t="shared" si="62"/>
        <v/>
      </c>
      <c r="M374" s="26" t="str">
        <f t="shared" si="66"/>
        <v/>
      </c>
      <c r="N374" s="26" t="str">
        <f t="shared" si="67"/>
        <v/>
      </c>
      <c r="O374" s="26" t="str">
        <f t="shared" si="68"/>
        <v/>
      </c>
      <c r="P374" s="26" t="str">
        <f t="shared" si="69"/>
        <v/>
      </c>
      <c r="Q374" s="26" t="str">
        <f t="shared" si="70"/>
        <v/>
      </c>
      <c r="R374" s="50" t="str">
        <f>IF(OR(ISBLANK(Livraison!$B$15),N374&lt;&gt;TRUE),"",IF(AND((Livraison!$B$15-YEAR(G374))&gt;=20,(Livraison!$B$15-YEAR(G374))&lt;=67),TRUE,FALSE))</f>
        <v/>
      </c>
      <c r="S374" s="50" t="str">
        <f>IF(OR(Q374&lt;&gt;TRUE,R374&lt;&gt;TRUE),"",IF((Livraison!$B$15-YEAR(G374)-19)&gt;=I374,TRUE,FALSE))</f>
        <v/>
      </c>
      <c r="T374" s="26" t="str">
        <f>IF(ISBLANK(E374),"",IF(COUNTIF(Activités!$N$12:$N$611,E374)&gt;0,TRUE,FALSE))</f>
        <v/>
      </c>
      <c r="U374" s="58" t="str">
        <f t="shared" si="71"/>
        <v/>
      </c>
    </row>
    <row r="375" spans="1:21">
      <c r="A375" s="42" t="str">
        <f t="shared" si="63"/>
        <v/>
      </c>
      <c r="B375" s="55"/>
      <c r="C375" s="55"/>
      <c r="D375" s="56"/>
      <c r="E375" s="53"/>
      <c r="F375" s="56"/>
      <c r="G375" s="54"/>
      <c r="H375" s="56"/>
      <c r="I375" s="57"/>
      <c r="J375" s="51" t="str">
        <f t="shared" si="64"/>
        <v>-</v>
      </c>
      <c r="K375" s="26" t="str">
        <f t="shared" si="65"/>
        <v/>
      </c>
      <c r="L375" s="26" t="str">
        <f t="shared" si="62"/>
        <v/>
      </c>
      <c r="M375" s="26" t="str">
        <f t="shared" si="66"/>
        <v/>
      </c>
      <c r="N375" s="26" t="str">
        <f t="shared" si="67"/>
        <v/>
      </c>
      <c r="O375" s="26" t="str">
        <f t="shared" si="68"/>
        <v/>
      </c>
      <c r="P375" s="26" t="str">
        <f t="shared" si="69"/>
        <v/>
      </c>
      <c r="Q375" s="26" t="str">
        <f t="shared" si="70"/>
        <v/>
      </c>
      <c r="R375" s="50" t="str">
        <f>IF(OR(ISBLANK(Livraison!$B$15),N375&lt;&gt;TRUE),"",IF(AND((Livraison!$B$15-YEAR(G375))&gt;=20,(Livraison!$B$15-YEAR(G375))&lt;=67),TRUE,FALSE))</f>
        <v/>
      </c>
      <c r="S375" s="50" t="str">
        <f>IF(OR(Q375&lt;&gt;TRUE,R375&lt;&gt;TRUE),"",IF((Livraison!$B$15-YEAR(G375)-19)&gt;=I375,TRUE,FALSE))</f>
        <v/>
      </c>
      <c r="T375" s="26" t="str">
        <f>IF(ISBLANK(E375),"",IF(COUNTIF(Activités!$N$12:$N$611,E375)&gt;0,TRUE,FALSE))</f>
        <v/>
      </c>
      <c r="U375" s="58" t="str">
        <f t="shared" si="71"/>
        <v/>
      </c>
    </row>
    <row r="376" spans="1:21">
      <c r="A376" s="42" t="str">
        <f t="shared" si="63"/>
        <v/>
      </c>
      <c r="B376" s="55"/>
      <c r="C376" s="55"/>
      <c r="D376" s="56"/>
      <c r="E376" s="53"/>
      <c r="F376" s="56"/>
      <c r="G376" s="54"/>
      <c r="H376" s="56"/>
      <c r="I376" s="57"/>
      <c r="J376" s="51" t="str">
        <f t="shared" si="64"/>
        <v>-</v>
      </c>
      <c r="K376" s="26" t="str">
        <f t="shared" si="65"/>
        <v/>
      </c>
      <c r="L376" s="26" t="str">
        <f t="shared" si="62"/>
        <v/>
      </c>
      <c r="M376" s="26" t="str">
        <f t="shared" si="66"/>
        <v/>
      </c>
      <c r="N376" s="26" t="str">
        <f t="shared" si="67"/>
        <v/>
      </c>
      <c r="O376" s="26" t="str">
        <f t="shared" si="68"/>
        <v/>
      </c>
      <c r="P376" s="26" t="str">
        <f t="shared" si="69"/>
        <v/>
      </c>
      <c r="Q376" s="26" t="str">
        <f t="shared" si="70"/>
        <v/>
      </c>
      <c r="R376" s="50" t="str">
        <f>IF(OR(ISBLANK(Livraison!$B$15),N376&lt;&gt;TRUE),"",IF(AND((Livraison!$B$15-YEAR(G376))&gt;=20,(Livraison!$B$15-YEAR(G376))&lt;=67),TRUE,FALSE))</f>
        <v/>
      </c>
      <c r="S376" s="50" t="str">
        <f>IF(OR(Q376&lt;&gt;TRUE,R376&lt;&gt;TRUE),"",IF((Livraison!$B$15-YEAR(G376)-19)&gt;=I376,TRUE,FALSE))</f>
        <v/>
      </c>
      <c r="T376" s="26" t="str">
        <f>IF(ISBLANK(E376),"",IF(COUNTIF(Activités!$N$12:$N$611,E376)&gt;0,TRUE,FALSE))</f>
        <v/>
      </c>
      <c r="U376" s="58" t="str">
        <f t="shared" si="71"/>
        <v/>
      </c>
    </row>
    <row r="377" spans="1:21">
      <c r="A377" s="42" t="str">
        <f t="shared" si="63"/>
        <v/>
      </c>
      <c r="B377" s="55"/>
      <c r="C377" s="55"/>
      <c r="D377" s="56"/>
      <c r="E377" s="53"/>
      <c r="F377" s="56"/>
      <c r="G377" s="54"/>
      <c r="H377" s="56"/>
      <c r="I377" s="57"/>
      <c r="J377" s="51" t="str">
        <f t="shared" si="64"/>
        <v>-</v>
      </c>
      <c r="K377" s="26" t="str">
        <f t="shared" si="65"/>
        <v/>
      </c>
      <c r="L377" s="26" t="str">
        <f t="shared" si="62"/>
        <v/>
      </c>
      <c r="M377" s="26" t="str">
        <f t="shared" si="66"/>
        <v/>
      </c>
      <c r="N377" s="26" t="str">
        <f t="shared" si="67"/>
        <v/>
      </c>
      <c r="O377" s="26" t="str">
        <f t="shared" si="68"/>
        <v/>
      </c>
      <c r="P377" s="26" t="str">
        <f t="shared" si="69"/>
        <v/>
      </c>
      <c r="Q377" s="26" t="str">
        <f t="shared" si="70"/>
        <v/>
      </c>
      <c r="R377" s="50" t="str">
        <f>IF(OR(ISBLANK(Livraison!$B$15),N377&lt;&gt;TRUE),"",IF(AND((Livraison!$B$15-YEAR(G377))&gt;=20,(Livraison!$B$15-YEAR(G377))&lt;=67),TRUE,FALSE))</f>
        <v/>
      </c>
      <c r="S377" s="50" t="str">
        <f>IF(OR(Q377&lt;&gt;TRUE,R377&lt;&gt;TRUE),"",IF((Livraison!$B$15-YEAR(G377)-19)&gt;=I377,TRUE,FALSE))</f>
        <v/>
      </c>
      <c r="T377" s="26" t="str">
        <f>IF(ISBLANK(E377),"",IF(COUNTIF(Activités!$N$12:$N$611,E377)&gt;0,TRUE,FALSE))</f>
        <v/>
      </c>
      <c r="U377" s="58" t="str">
        <f t="shared" si="71"/>
        <v/>
      </c>
    </row>
    <row r="378" spans="1:21">
      <c r="A378" s="42" t="str">
        <f t="shared" si="63"/>
        <v/>
      </c>
      <c r="B378" s="55"/>
      <c r="C378" s="55"/>
      <c r="D378" s="56"/>
      <c r="E378" s="53"/>
      <c r="F378" s="56"/>
      <c r="G378" s="54"/>
      <c r="H378" s="56"/>
      <c r="I378" s="57"/>
      <c r="J378" s="51" t="str">
        <f t="shared" si="64"/>
        <v>-</v>
      </c>
      <c r="K378" s="26" t="str">
        <f t="shared" si="65"/>
        <v/>
      </c>
      <c r="L378" s="26" t="str">
        <f t="shared" si="62"/>
        <v/>
      </c>
      <c r="M378" s="26" t="str">
        <f t="shared" si="66"/>
        <v/>
      </c>
      <c r="N378" s="26" t="str">
        <f t="shared" si="67"/>
        <v/>
      </c>
      <c r="O378" s="26" t="str">
        <f t="shared" si="68"/>
        <v/>
      </c>
      <c r="P378" s="26" t="str">
        <f t="shared" si="69"/>
        <v/>
      </c>
      <c r="Q378" s="26" t="str">
        <f t="shared" si="70"/>
        <v/>
      </c>
      <c r="R378" s="50" t="str">
        <f>IF(OR(ISBLANK(Livraison!$B$15),N378&lt;&gt;TRUE),"",IF(AND((Livraison!$B$15-YEAR(G378))&gt;=20,(Livraison!$B$15-YEAR(G378))&lt;=67),TRUE,FALSE))</f>
        <v/>
      </c>
      <c r="S378" s="50" t="str">
        <f>IF(OR(Q378&lt;&gt;TRUE,R378&lt;&gt;TRUE),"",IF((Livraison!$B$15-YEAR(G378)-19)&gt;=I378,TRUE,FALSE))</f>
        <v/>
      </c>
      <c r="T378" s="26" t="str">
        <f>IF(ISBLANK(E378),"",IF(COUNTIF(Activités!$N$12:$N$611,E378)&gt;0,TRUE,FALSE))</f>
        <v/>
      </c>
      <c r="U378" s="58" t="str">
        <f t="shared" si="71"/>
        <v/>
      </c>
    </row>
    <row r="379" spans="1:21">
      <c r="A379" s="42" t="str">
        <f t="shared" si="63"/>
        <v/>
      </c>
      <c r="B379" s="55"/>
      <c r="C379" s="55"/>
      <c r="D379" s="56"/>
      <c r="E379" s="53"/>
      <c r="F379" s="56"/>
      <c r="G379" s="54"/>
      <c r="H379" s="56"/>
      <c r="I379" s="57"/>
      <c r="J379" s="51" t="str">
        <f t="shared" si="64"/>
        <v>-</v>
      </c>
      <c r="K379" s="26" t="str">
        <f t="shared" si="65"/>
        <v/>
      </c>
      <c r="L379" s="26" t="str">
        <f t="shared" si="62"/>
        <v/>
      </c>
      <c r="M379" s="26" t="str">
        <f t="shared" si="66"/>
        <v/>
      </c>
      <c r="N379" s="26" t="str">
        <f t="shared" si="67"/>
        <v/>
      </c>
      <c r="O379" s="26" t="str">
        <f t="shared" si="68"/>
        <v/>
      </c>
      <c r="P379" s="26" t="str">
        <f t="shared" si="69"/>
        <v/>
      </c>
      <c r="Q379" s="26" t="str">
        <f t="shared" si="70"/>
        <v/>
      </c>
      <c r="R379" s="50" t="str">
        <f>IF(OR(ISBLANK(Livraison!$B$15),N379&lt;&gt;TRUE),"",IF(AND((Livraison!$B$15-YEAR(G379))&gt;=20,(Livraison!$B$15-YEAR(G379))&lt;=67),TRUE,FALSE))</f>
        <v/>
      </c>
      <c r="S379" s="50" t="str">
        <f>IF(OR(Q379&lt;&gt;TRUE,R379&lt;&gt;TRUE),"",IF((Livraison!$B$15-YEAR(G379)-19)&gt;=I379,TRUE,FALSE))</f>
        <v/>
      </c>
      <c r="T379" s="26" t="str">
        <f>IF(ISBLANK(E379),"",IF(COUNTIF(Activités!$N$12:$N$611,E379)&gt;0,TRUE,FALSE))</f>
        <v/>
      </c>
      <c r="U379" s="58" t="str">
        <f t="shared" si="71"/>
        <v/>
      </c>
    </row>
    <row r="380" spans="1:21">
      <c r="A380" s="42" t="str">
        <f t="shared" si="63"/>
        <v/>
      </c>
      <c r="B380" s="55"/>
      <c r="C380" s="55"/>
      <c r="D380" s="56"/>
      <c r="E380" s="53"/>
      <c r="F380" s="56"/>
      <c r="G380" s="54"/>
      <c r="H380" s="56"/>
      <c r="I380" s="57"/>
      <c r="J380" s="51" t="str">
        <f t="shared" si="64"/>
        <v>-</v>
      </c>
      <c r="K380" s="26" t="str">
        <f t="shared" si="65"/>
        <v/>
      </c>
      <c r="L380" s="26" t="str">
        <f t="shared" si="62"/>
        <v/>
      </c>
      <c r="M380" s="26" t="str">
        <f t="shared" si="66"/>
        <v/>
      </c>
      <c r="N380" s="26" t="str">
        <f t="shared" si="67"/>
        <v/>
      </c>
      <c r="O380" s="26" t="str">
        <f t="shared" si="68"/>
        <v/>
      </c>
      <c r="P380" s="26" t="str">
        <f t="shared" si="69"/>
        <v/>
      </c>
      <c r="Q380" s="26" t="str">
        <f t="shared" si="70"/>
        <v/>
      </c>
      <c r="R380" s="50" t="str">
        <f>IF(OR(ISBLANK(Livraison!$B$15),N380&lt;&gt;TRUE),"",IF(AND((Livraison!$B$15-YEAR(G380))&gt;=20,(Livraison!$B$15-YEAR(G380))&lt;=67),TRUE,FALSE))</f>
        <v/>
      </c>
      <c r="S380" s="50" t="str">
        <f>IF(OR(Q380&lt;&gt;TRUE,R380&lt;&gt;TRUE),"",IF((Livraison!$B$15-YEAR(G380)-19)&gt;=I380,TRUE,FALSE))</f>
        <v/>
      </c>
      <c r="T380" s="26" t="str">
        <f>IF(ISBLANK(E380),"",IF(COUNTIF(Activités!$N$12:$N$611,E380)&gt;0,TRUE,FALSE))</f>
        <v/>
      </c>
      <c r="U380" s="58" t="str">
        <f t="shared" si="71"/>
        <v/>
      </c>
    </row>
    <row r="381" spans="1:21">
      <c r="A381" s="42" t="str">
        <f t="shared" si="63"/>
        <v/>
      </c>
      <c r="B381" s="55"/>
      <c r="C381" s="55"/>
      <c r="D381" s="56"/>
      <c r="E381" s="53"/>
      <c r="F381" s="56"/>
      <c r="G381" s="54"/>
      <c r="H381" s="56"/>
      <c r="I381" s="57"/>
      <c r="J381" s="51" t="str">
        <f t="shared" si="64"/>
        <v>-</v>
      </c>
      <c r="K381" s="26" t="str">
        <f t="shared" si="65"/>
        <v/>
      </c>
      <c r="L381" s="26" t="str">
        <f t="shared" si="62"/>
        <v/>
      </c>
      <c r="M381" s="26" t="str">
        <f t="shared" si="66"/>
        <v/>
      </c>
      <c r="N381" s="26" t="str">
        <f t="shared" si="67"/>
        <v/>
      </c>
      <c r="O381" s="26" t="str">
        <f t="shared" si="68"/>
        <v/>
      </c>
      <c r="P381" s="26" t="str">
        <f t="shared" si="69"/>
        <v/>
      </c>
      <c r="Q381" s="26" t="str">
        <f t="shared" si="70"/>
        <v/>
      </c>
      <c r="R381" s="50" t="str">
        <f>IF(OR(ISBLANK(Livraison!$B$15),N381&lt;&gt;TRUE),"",IF(AND((Livraison!$B$15-YEAR(G381))&gt;=20,(Livraison!$B$15-YEAR(G381))&lt;=67),TRUE,FALSE))</f>
        <v/>
      </c>
      <c r="S381" s="50" t="str">
        <f>IF(OR(Q381&lt;&gt;TRUE,R381&lt;&gt;TRUE),"",IF((Livraison!$B$15-YEAR(G381)-19)&gt;=I381,TRUE,FALSE))</f>
        <v/>
      </c>
      <c r="T381" s="26" t="str">
        <f>IF(ISBLANK(E381),"",IF(COUNTIF(Activités!$N$12:$N$611,E381)&gt;0,TRUE,FALSE))</f>
        <v/>
      </c>
      <c r="U381" s="58" t="str">
        <f t="shared" si="71"/>
        <v/>
      </c>
    </row>
    <row r="382" spans="1:21">
      <c r="A382" s="42" t="str">
        <f t="shared" si="63"/>
        <v/>
      </c>
      <c r="B382" s="55"/>
      <c r="C382" s="55"/>
      <c r="D382" s="56"/>
      <c r="E382" s="53"/>
      <c r="F382" s="56"/>
      <c r="G382" s="54"/>
      <c r="H382" s="56"/>
      <c r="I382" s="57"/>
      <c r="J382" s="51" t="str">
        <f t="shared" si="64"/>
        <v>-</v>
      </c>
      <c r="K382" s="26" t="str">
        <f t="shared" si="65"/>
        <v/>
      </c>
      <c r="L382" s="26" t="str">
        <f t="shared" si="62"/>
        <v/>
      </c>
      <c r="M382" s="26" t="str">
        <f t="shared" si="66"/>
        <v/>
      </c>
      <c r="N382" s="26" t="str">
        <f t="shared" si="67"/>
        <v/>
      </c>
      <c r="O382" s="26" t="str">
        <f t="shared" si="68"/>
        <v/>
      </c>
      <c r="P382" s="26" t="str">
        <f t="shared" si="69"/>
        <v/>
      </c>
      <c r="Q382" s="26" t="str">
        <f t="shared" si="70"/>
        <v/>
      </c>
      <c r="R382" s="50" t="str">
        <f>IF(OR(ISBLANK(Livraison!$B$15),N382&lt;&gt;TRUE),"",IF(AND((Livraison!$B$15-YEAR(G382))&gt;=20,(Livraison!$B$15-YEAR(G382))&lt;=67),TRUE,FALSE))</f>
        <v/>
      </c>
      <c r="S382" s="50" t="str">
        <f>IF(OR(Q382&lt;&gt;TRUE,R382&lt;&gt;TRUE),"",IF((Livraison!$B$15-YEAR(G382)-19)&gt;=I382,TRUE,FALSE))</f>
        <v/>
      </c>
      <c r="T382" s="26" t="str">
        <f>IF(ISBLANK(E382),"",IF(COUNTIF(Activités!$N$12:$N$611,E382)&gt;0,TRUE,FALSE))</f>
        <v/>
      </c>
      <c r="U382" s="58" t="str">
        <f t="shared" si="71"/>
        <v/>
      </c>
    </row>
    <row r="383" spans="1:21">
      <c r="A383" s="42" t="str">
        <f t="shared" si="63"/>
        <v/>
      </c>
      <c r="B383" s="55"/>
      <c r="C383" s="55"/>
      <c r="D383" s="56"/>
      <c r="E383" s="53"/>
      <c r="F383" s="56"/>
      <c r="G383" s="54"/>
      <c r="H383" s="56"/>
      <c r="I383" s="57"/>
      <c r="J383" s="51" t="str">
        <f t="shared" si="64"/>
        <v>-</v>
      </c>
      <c r="K383" s="26" t="str">
        <f t="shared" si="65"/>
        <v/>
      </c>
      <c r="L383" s="26" t="str">
        <f t="shared" si="62"/>
        <v/>
      </c>
      <c r="M383" s="26" t="str">
        <f t="shared" si="66"/>
        <v/>
      </c>
      <c r="N383" s="26" t="str">
        <f t="shared" si="67"/>
        <v/>
      </c>
      <c r="O383" s="26" t="str">
        <f t="shared" si="68"/>
        <v/>
      </c>
      <c r="P383" s="26" t="str">
        <f t="shared" si="69"/>
        <v/>
      </c>
      <c r="Q383" s="26" t="str">
        <f t="shared" si="70"/>
        <v/>
      </c>
      <c r="R383" s="50" t="str">
        <f>IF(OR(ISBLANK(Livraison!$B$15),N383&lt;&gt;TRUE),"",IF(AND((Livraison!$B$15-YEAR(G383))&gt;=20,(Livraison!$B$15-YEAR(G383))&lt;=67),TRUE,FALSE))</f>
        <v/>
      </c>
      <c r="S383" s="50" t="str">
        <f>IF(OR(Q383&lt;&gt;TRUE,R383&lt;&gt;TRUE),"",IF((Livraison!$B$15-YEAR(G383)-19)&gt;=I383,TRUE,FALSE))</f>
        <v/>
      </c>
      <c r="T383" s="26" t="str">
        <f>IF(ISBLANK(E383),"",IF(COUNTIF(Activités!$N$12:$N$611,E383)&gt;0,TRUE,FALSE))</f>
        <v/>
      </c>
      <c r="U383" s="58" t="str">
        <f t="shared" si="71"/>
        <v/>
      </c>
    </row>
    <row r="384" spans="1:21">
      <c r="A384" s="42" t="str">
        <f t="shared" si="63"/>
        <v/>
      </c>
      <c r="B384" s="55"/>
      <c r="C384" s="55"/>
      <c r="D384" s="56"/>
      <c r="E384" s="53"/>
      <c r="F384" s="56"/>
      <c r="G384" s="54"/>
      <c r="H384" s="56"/>
      <c r="I384" s="57"/>
      <c r="J384" s="51" t="str">
        <f t="shared" si="64"/>
        <v>-</v>
      </c>
      <c r="K384" s="26" t="str">
        <f t="shared" si="65"/>
        <v/>
      </c>
      <c r="L384" s="26" t="str">
        <f t="shared" si="62"/>
        <v/>
      </c>
      <c r="M384" s="26" t="str">
        <f t="shared" si="66"/>
        <v/>
      </c>
      <c r="N384" s="26" t="str">
        <f t="shared" si="67"/>
        <v/>
      </c>
      <c r="O384" s="26" t="str">
        <f t="shared" si="68"/>
        <v/>
      </c>
      <c r="P384" s="26" t="str">
        <f t="shared" si="69"/>
        <v/>
      </c>
      <c r="Q384" s="26" t="str">
        <f t="shared" si="70"/>
        <v/>
      </c>
      <c r="R384" s="50" t="str">
        <f>IF(OR(ISBLANK(Livraison!$B$15),N384&lt;&gt;TRUE),"",IF(AND((Livraison!$B$15-YEAR(G384))&gt;=20,(Livraison!$B$15-YEAR(G384))&lt;=67),TRUE,FALSE))</f>
        <v/>
      </c>
      <c r="S384" s="50" t="str">
        <f>IF(OR(Q384&lt;&gt;TRUE,R384&lt;&gt;TRUE),"",IF((Livraison!$B$15-YEAR(G384)-19)&gt;=I384,TRUE,FALSE))</f>
        <v/>
      </c>
      <c r="T384" s="26" t="str">
        <f>IF(ISBLANK(E384),"",IF(COUNTIF(Activités!$N$12:$N$611,E384)&gt;0,TRUE,FALSE))</f>
        <v/>
      </c>
      <c r="U384" s="58" t="str">
        <f t="shared" si="71"/>
        <v/>
      </c>
    </row>
    <row r="385" spans="1:21">
      <c r="A385" s="42" t="str">
        <f t="shared" si="63"/>
        <v/>
      </c>
      <c r="B385" s="55"/>
      <c r="C385" s="55"/>
      <c r="D385" s="56"/>
      <c r="E385" s="53"/>
      <c r="F385" s="56"/>
      <c r="G385" s="54"/>
      <c r="H385" s="56"/>
      <c r="I385" s="57"/>
      <c r="J385" s="51" t="str">
        <f t="shared" si="64"/>
        <v>-</v>
      </c>
      <c r="K385" s="26" t="str">
        <f t="shared" si="65"/>
        <v/>
      </c>
      <c r="L385" s="26" t="str">
        <f t="shared" si="62"/>
        <v/>
      </c>
      <c r="M385" s="26" t="str">
        <f t="shared" si="66"/>
        <v/>
      </c>
      <c r="N385" s="26" t="str">
        <f t="shared" si="67"/>
        <v/>
      </c>
      <c r="O385" s="26" t="str">
        <f t="shared" si="68"/>
        <v/>
      </c>
      <c r="P385" s="26" t="str">
        <f t="shared" si="69"/>
        <v/>
      </c>
      <c r="Q385" s="26" t="str">
        <f t="shared" si="70"/>
        <v/>
      </c>
      <c r="R385" s="50" t="str">
        <f>IF(OR(ISBLANK(Livraison!$B$15),N385&lt;&gt;TRUE),"",IF(AND((Livraison!$B$15-YEAR(G385))&gt;=20,(Livraison!$B$15-YEAR(G385))&lt;=67),TRUE,FALSE))</f>
        <v/>
      </c>
      <c r="S385" s="50" t="str">
        <f>IF(OR(Q385&lt;&gt;TRUE,R385&lt;&gt;TRUE),"",IF((Livraison!$B$15-YEAR(G385)-19)&gt;=I385,TRUE,FALSE))</f>
        <v/>
      </c>
      <c r="T385" s="26" t="str">
        <f>IF(ISBLANK(E385),"",IF(COUNTIF(Activités!$N$12:$N$611,E385)&gt;0,TRUE,FALSE))</f>
        <v/>
      </c>
      <c r="U385" s="58" t="str">
        <f t="shared" si="71"/>
        <v/>
      </c>
    </row>
    <row r="386" spans="1:21">
      <c r="A386" s="42" t="str">
        <f t="shared" si="63"/>
        <v/>
      </c>
      <c r="B386" s="55"/>
      <c r="C386" s="55"/>
      <c r="D386" s="56"/>
      <c r="E386" s="53"/>
      <c r="F386" s="56"/>
      <c r="G386" s="54"/>
      <c r="H386" s="56"/>
      <c r="I386" s="57"/>
      <c r="J386" s="51" t="str">
        <f t="shared" si="64"/>
        <v>-</v>
      </c>
      <c r="K386" s="26" t="str">
        <f t="shared" si="65"/>
        <v/>
      </c>
      <c r="L386" s="26" t="str">
        <f t="shared" si="62"/>
        <v/>
      </c>
      <c r="M386" s="26" t="str">
        <f t="shared" si="66"/>
        <v/>
      </c>
      <c r="N386" s="26" t="str">
        <f t="shared" si="67"/>
        <v/>
      </c>
      <c r="O386" s="26" t="str">
        <f t="shared" si="68"/>
        <v/>
      </c>
      <c r="P386" s="26" t="str">
        <f t="shared" si="69"/>
        <v/>
      </c>
      <c r="Q386" s="26" t="str">
        <f t="shared" si="70"/>
        <v/>
      </c>
      <c r="R386" s="50" t="str">
        <f>IF(OR(ISBLANK(Livraison!$B$15),N386&lt;&gt;TRUE),"",IF(AND((Livraison!$B$15-YEAR(G386))&gt;=20,(Livraison!$B$15-YEAR(G386))&lt;=67),TRUE,FALSE))</f>
        <v/>
      </c>
      <c r="S386" s="50" t="str">
        <f>IF(OR(Q386&lt;&gt;TRUE,R386&lt;&gt;TRUE),"",IF((Livraison!$B$15-YEAR(G386)-19)&gt;=I386,TRUE,FALSE))</f>
        <v/>
      </c>
      <c r="T386" s="26" t="str">
        <f>IF(ISBLANK(E386),"",IF(COUNTIF(Activités!$N$12:$N$611,E386)&gt;0,TRUE,FALSE))</f>
        <v/>
      </c>
      <c r="U386" s="58" t="str">
        <f t="shared" si="71"/>
        <v/>
      </c>
    </row>
    <row r="387" spans="1:21">
      <c r="A387" s="42" t="str">
        <f t="shared" si="63"/>
        <v/>
      </c>
      <c r="B387" s="55"/>
      <c r="C387" s="55"/>
      <c r="D387" s="56"/>
      <c r="E387" s="53"/>
      <c r="F387" s="56"/>
      <c r="G387" s="54"/>
      <c r="H387" s="56"/>
      <c r="I387" s="57"/>
      <c r="J387" s="51" t="str">
        <f t="shared" si="64"/>
        <v>-</v>
      </c>
      <c r="K387" s="26" t="str">
        <f t="shared" si="65"/>
        <v/>
      </c>
      <c r="L387" s="26" t="str">
        <f t="shared" si="62"/>
        <v/>
      </c>
      <c r="M387" s="26" t="str">
        <f t="shared" si="66"/>
        <v/>
      </c>
      <c r="N387" s="26" t="str">
        <f t="shared" si="67"/>
        <v/>
      </c>
      <c r="O387" s="26" t="str">
        <f t="shared" si="68"/>
        <v/>
      </c>
      <c r="P387" s="26" t="str">
        <f t="shared" si="69"/>
        <v/>
      </c>
      <c r="Q387" s="26" t="str">
        <f t="shared" si="70"/>
        <v/>
      </c>
      <c r="R387" s="50" t="str">
        <f>IF(OR(ISBLANK(Livraison!$B$15),N387&lt;&gt;TRUE),"",IF(AND((Livraison!$B$15-YEAR(G387))&gt;=20,(Livraison!$B$15-YEAR(G387))&lt;=67),TRUE,FALSE))</f>
        <v/>
      </c>
      <c r="S387" s="50" t="str">
        <f>IF(OR(Q387&lt;&gt;TRUE,R387&lt;&gt;TRUE),"",IF((Livraison!$B$15-YEAR(G387)-19)&gt;=I387,TRUE,FALSE))</f>
        <v/>
      </c>
      <c r="T387" s="26" t="str">
        <f>IF(ISBLANK(E387),"",IF(COUNTIF(Activités!$N$12:$N$611,E387)&gt;0,TRUE,FALSE))</f>
        <v/>
      </c>
      <c r="U387" s="58" t="str">
        <f t="shared" si="71"/>
        <v/>
      </c>
    </row>
    <row r="388" spans="1:21">
      <c r="A388" s="42" t="str">
        <f t="shared" si="63"/>
        <v/>
      </c>
      <c r="B388" s="55"/>
      <c r="C388" s="55"/>
      <c r="D388" s="56"/>
      <c r="E388" s="53"/>
      <c r="F388" s="56"/>
      <c r="G388" s="54"/>
      <c r="H388" s="56"/>
      <c r="I388" s="57"/>
      <c r="J388" s="51" t="str">
        <f t="shared" si="64"/>
        <v>-</v>
      </c>
      <c r="K388" s="26" t="str">
        <f t="shared" si="65"/>
        <v/>
      </c>
      <c r="L388" s="26" t="str">
        <f t="shared" si="62"/>
        <v/>
      </c>
      <c r="M388" s="26" t="str">
        <f t="shared" si="66"/>
        <v/>
      </c>
      <c r="N388" s="26" t="str">
        <f t="shared" si="67"/>
        <v/>
      </c>
      <c r="O388" s="26" t="str">
        <f t="shared" si="68"/>
        <v/>
      </c>
      <c r="P388" s="26" t="str">
        <f t="shared" si="69"/>
        <v/>
      </c>
      <c r="Q388" s="26" t="str">
        <f t="shared" si="70"/>
        <v/>
      </c>
      <c r="R388" s="50" t="str">
        <f>IF(OR(ISBLANK(Livraison!$B$15),N388&lt;&gt;TRUE),"",IF(AND((Livraison!$B$15-YEAR(G388))&gt;=20,(Livraison!$B$15-YEAR(G388))&lt;=67),TRUE,FALSE))</f>
        <v/>
      </c>
      <c r="S388" s="50" t="str">
        <f>IF(OR(Q388&lt;&gt;TRUE,R388&lt;&gt;TRUE),"",IF((Livraison!$B$15-YEAR(G388)-19)&gt;=I388,TRUE,FALSE))</f>
        <v/>
      </c>
      <c r="T388" s="26" t="str">
        <f>IF(ISBLANK(E388),"",IF(COUNTIF(Activités!$N$12:$N$611,E388)&gt;0,TRUE,FALSE))</f>
        <v/>
      </c>
      <c r="U388" s="58" t="str">
        <f t="shared" si="71"/>
        <v/>
      </c>
    </row>
    <row r="389" spans="1:21">
      <c r="A389" s="42" t="str">
        <f t="shared" si="63"/>
        <v/>
      </c>
      <c r="B389" s="55"/>
      <c r="C389" s="55"/>
      <c r="D389" s="56"/>
      <c r="E389" s="53"/>
      <c r="F389" s="56"/>
      <c r="G389" s="54"/>
      <c r="H389" s="56"/>
      <c r="I389" s="57"/>
      <c r="J389" s="51" t="str">
        <f t="shared" si="64"/>
        <v>-</v>
      </c>
      <c r="K389" s="26" t="str">
        <f t="shared" si="65"/>
        <v/>
      </c>
      <c r="L389" s="26" t="str">
        <f t="shared" si="62"/>
        <v/>
      </c>
      <c r="M389" s="26" t="str">
        <f t="shared" si="66"/>
        <v/>
      </c>
      <c r="N389" s="26" t="str">
        <f t="shared" si="67"/>
        <v/>
      </c>
      <c r="O389" s="26" t="str">
        <f t="shared" si="68"/>
        <v/>
      </c>
      <c r="P389" s="26" t="str">
        <f t="shared" si="69"/>
        <v/>
      </c>
      <c r="Q389" s="26" t="str">
        <f t="shared" si="70"/>
        <v/>
      </c>
      <c r="R389" s="50" t="str">
        <f>IF(OR(ISBLANK(Livraison!$B$15),N389&lt;&gt;TRUE),"",IF(AND((Livraison!$B$15-YEAR(G389))&gt;=20,(Livraison!$B$15-YEAR(G389))&lt;=67),TRUE,FALSE))</f>
        <v/>
      </c>
      <c r="S389" s="50" t="str">
        <f>IF(OR(Q389&lt;&gt;TRUE,R389&lt;&gt;TRUE),"",IF((Livraison!$B$15-YEAR(G389)-19)&gt;=I389,TRUE,FALSE))</f>
        <v/>
      </c>
      <c r="T389" s="26" t="str">
        <f>IF(ISBLANK(E389),"",IF(COUNTIF(Activités!$N$12:$N$611,E389)&gt;0,TRUE,FALSE))</f>
        <v/>
      </c>
      <c r="U389" s="58" t="str">
        <f t="shared" si="71"/>
        <v/>
      </c>
    </row>
    <row r="390" spans="1:21">
      <c r="A390" s="42" t="str">
        <f t="shared" si="63"/>
        <v/>
      </c>
      <c r="B390" s="55"/>
      <c r="C390" s="55"/>
      <c r="D390" s="56"/>
      <c r="E390" s="53"/>
      <c r="F390" s="56"/>
      <c r="G390" s="54"/>
      <c r="H390" s="56"/>
      <c r="I390" s="57"/>
      <c r="J390" s="51" t="str">
        <f t="shared" si="64"/>
        <v>-</v>
      </c>
      <c r="K390" s="26" t="str">
        <f t="shared" si="65"/>
        <v/>
      </c>
      <c r="L390" s="26" t="str">
        <f t="shared" si="62"/>
        <v/>
      </c>
      <c r="M390" s="26" t="str">
        <f t="shared" si="66"/>
        <v/>
      </c>
      <c r="N390" s="26" t="str">
        <f t="shared" si="67"/>
        <v/>
      </c>
      <c r="O390" s="26" t="str">
        <f t="shared" si="68"/>
        <v/>
      </c>
      <c r="P390" s="26" t="str">
        <f t="shared" si="69"/>
        <v/>
      </c>
      <c r="Q390" s="26" t="str">
        <f t="shared" si="70"/>
        <v/>
      </c>
      <c r="R390" s="50" t="str">
        <f>IF(OR(ISBLANK(Livraison!$B$15),N390&lt;&gt;TRUE),"",IF(AND((Livraison!$B$15-YEAR(G390))&gt;=20,(Livraison!$B$15-YEAR(G390))&lt;=67),TRUE,FALSE))</f>
        <v/>
      </c>
      <c r="S390" s="50" t="str">
        <f>IF(OR(Q390&lt;&gt;TRUE,R390&lt;&gt;TRUE),"",IF((Livraison!$B$15-YEAR(G390)-19)&gt;=I390,TRUE,FALSE))</f>
        <v/>
      </c>
      <c r="T390" s="26" t="str">
        <f>IF(ISBLANK(E390),"",IF(COUNTIF(Activités!$N$12:$N$611,E390)&gt;0,TRUE,FALSE))</f>
        <v/>
      </c>
      <c r="U390" s="58" t="str">
        <f t="shared" si="71"/>
        <v/>
      </c>
    </row>
    <row r="391" spans="1:21">
      <c r="A391" s="42" t="str">
        <f t="shared" si="63"/>
        <v/>
      </c>
      <c r="B391" s="55"/>
      <c r="C391" s="55"/>
      <c r="D391" s="56"/>
      <c r="E391" s="53"/>
      <c r="F391" s="56"/>
      <c r="G391" s="54"/>
      <c r="H391" s="56"/>
      <c r="I391" s="57"/>
      <c r="J391" s="51" t="str">
        <f t="shared" si="64"/>
        <v>-</v>
      </c>
      <c r="K391" s="26" t="str">
        <f t="shared" si="65"/>
        <v/>
      </c>
      <c r="L391" s="26" t="str">
        <f t="shared" si="62"/>
        <v/>
      </c>
      <c r="M391" s="26" t="str">
        <f t="shared" si="66"/>
        <v/>
      </c>
      <c r="N391" s="26" t="str">
        <f t="shared" si="67"/>
        <v/>
      </c>
      <c r="O391" s="26" t="str">
        <f t="shared" si="68"/>
        <v/>
      </c>
      <c r="P391" s="26" t="str">
        <f t="shared" si="69"/>
        <v/>
      </c>
      <c r="Q391" s="26" t="str">
        <f t="shared" si="70"/>
        <v/>
      </c>
      <c r="R391" s="50" t="str">
        <f>IF(OR(ISBLANK(Livraison!$B$15),N391&lt;&gt;TRUE),"",IF(AND((Livraison!$B$15-YEAR(G391))&gt;=20,(Livraison!$B$15-YEAR(G391))&lt;=67),TRUE,FALSE))</f>
        <v/>
      </c>
      <c r="S391" s="50" t="str">
        <f>IF(OR(Q391&lt;&gt;TRUE,R391&lt;&gt;TRUE),"",IF((Livraison!$B$15-YEAR(G391)-19)&gt;=I391,TRUE,FALSE))</f>
        <v/>
      </c>
      <c r="T391" s="26" t="str">
        <f>IF(ISBLANK(E391),"",IF(COUNTIF(Activités!$N$12:$N$611,E391)&gt;0,TRUE,FALSE))</f>
        <v/>
      </c>
      <c r="U391" s="58" t="str">
        <f t="shared" si="71"/>
        <v/>
      </c>
    </row>
    <row r="392" spans="1:21">
      <c r="A392" s="42" t="str">
        <f t="shared" si="63"/>
        <v/>
      </c>
      <c r="B392" s="55"/>
      <c r="C392" s="55"/>
      <c r="D392" s="56"/>
      <c r="E392" s="53"/>
      <c r="F392" s="56"/>
      <c r="G392" s="54"/>
      <c r="H392" s="56"/>
      <c r="I392" s="57"/>
      <c r="J392" s="51" t="str">
        <f t="shared" si="64"/>
        <v>-</v>
      </c>
      <c r="K392" s="26" t="str">
        <f t="shared" si="65"/>
        <v/>
      </c>
      <c r="L392" s="26" t="str">
        <f t="shared" si="62"/>
        <v/>
      </c>
      <c r="M392" s="26" t="str">
        <f t="shared" si="66"/>
        <v/>
      </c>
      <c r="N392" s="26" t="str">
        <f t="shared" si="67"/>
        <v/>
      </c>
      <c r="O392" s="26" t="str">
        <f t="shared" si="68"/>
        <v/>
      </c>
      <c r="P392" s="26" t="str">
        <f t="shared" si="69"/>
        <v/>
      </c>
      <c r="Q392" s="26" t="str">
        <f t="shared" si="70"/>
        <v/>
      </c>
      <c r="R392" s="50" t="str">
        <f>IF(OR(ISBLANK(Livraison!$B$15),N392&lt;&gt;TRUE),"",IF(AND((Livraison!$B$15-YEAR(G392))&gt;=20,(Livraison!$B$15-YEAR(G392))&lt;=67),TRUE,FALSE))</f>
        <v/>
      </c>
      <c r="S392" s="50" t="str">
        <f>IF(OR(Q392&lt;&gt;TRUE,R392&lt;&gt;TRUE),"",IF((Livraison!$B$15-YEAR(G392)-19)&gt;=I392,TRUE,FALSE))</f>
        <v/>
      </c>
      <c r="T392" s="26" t="str">
        <f>IF(ISBLANK(E392),"",IF(COUNTIF(Activités!$N$12:$N$611,E392)&gt;0,TRUE,FALSE))</f>
        <v/>
      </c>
      <c r="U392" s="58" t="str">
        <f t="shared" si="71"/>
        <v/>
      </c>
    </row>
    <row r="393" spans="1:21">
      <c r="A393" s="42" t="str">
        <f t="shared" si="63"/>
        <v/>
      </c>
      <c r="B393" s="55"/>
      <c r="C393" s="55"/>
      <c r="D393" s="56"/>
      <c r="E393" s="53"/>
      <c r="F393" s="56"/>
      <c r="G393" s="54"/>
      <c r="H393" s="56"/>
      <c r="I393" s="57"/>
      <c r="J393" s="51" t="str">
        <f t="shared" si="64"/>
        <v>-</v>
      </c>
      <c r="K393" s="26" t="str">
        <f t="shared" si="65"/>
        <v/>
      </c>
      <c r="L393" s="26" t="str">
        <f t="shared" si="62"/>
        <v/>
      </c>
      <c r="M393" s="26" t="str">
        <f t="shared" si="66"/>
        <v/>
      </c>
      <c r="N393" s="26" t="str">
        <f t="shared" si="67"/>
        <v/>
      </c>
      <c r="O393" s="26" t="str">
        <f t="shared" si="68"/>
        <v/>
      </c>
      <c r="P393" s="26" t="str">
        <f t="shared" si="69"/>
        <v/>
      </c>
      <c r="Q393" s="26" t="str">
        <f t="shared" si="70"/>
        <v/>
      </c>
      <c r="R393" s="50" t="str">
        <f>IF(OR(ISBLANK(Livraison!$B$15),N393&lt;&gt;TRUE),"",IF(AND((Livraison!$B$15-YEAR(G393))&gt;=20,(Livraison!$B$15-YEAR(G393))&lt;=67),TRUE,FALSE))</f>
        <v/>
      </c>
      <c r="S393" s="50" t="str">
        <f>IF(OR(Q393&lt;&gt;TRUE,R393&lt;&gt;TRUE),"",IF((Livraison!$B$15-YEAR(G393)-19)&gt;=I393,TRUE,FALSE))</f>
        <v/>
      </c>
      <c r="T393" s="26" t="str">
        <f>IF(ISBLANK(E393),"",IF(COUNTIF(Activités!$N$12:$N$611,E393)&gt;0,TRUE,FALSE))</f>
        <v/>
      </c>
      <c r="U393" s="58" t="str">
        <f t="shared" si="71"/>
        <v/>
      </c>
    </row>
    <row r="394" spans="1:21">
      <c r="A394" s="42" t="str">
        <f t="shared" si="63"/>
        <v/>
      </c>
      <c r="B394" s="55"/>
      <c r="C394" s="55"/>
      <c r="D394" s="56"/>
      <c r="E394" s="53"/>
      <c r="F394" s="56"/>
      <c r="G394" s="54"/>
      <c r="H394" s="56"/>
      <c r="I394" s="57"/>
      <c r="J394" s="51" t="str">
        <f t="shared" si="64"/>
        <v>-</v>
      </c>
      <c r="K394" s="26" t="str">
        <f t="shared" si="65"/>
        <v/>
      </c>
      <c r="L394" s="26" t="str">
        <f t="shared" si="62"/>
        <v/>
      </c>
      <c r="M394" s="26" t="str">
        <f t="shared" si="66"/>
        <v/>
      </c>
      <c r="N394" s="26" t="str">
        <f t="shared" si="67"/>
        <v/>
      </c>
      <c r="O394" s="26" t="str">
        <f t="shared" si="68"/>
        <v/>
      </c>
      <c r="P394" s="26" t="str">
        <f t="shared" si="69"/>
        <v/>
      </c>
      <c r="Q394" s="26" t="str">
        <f t="shared" si="70"/>
        <v/>
      </c>
      <c r="R394" s="50" t="str">
        <f>IF(OR(ISBLANK(Livraison!$B$15),N394&lt;&gt;TRUE),"",IF(AND((Livraison!$B$15-YEAR(G394))&gt;=20,(Livraison!$B$15-YEAR(G394))&lt;=67),TRUE,FALSE))</f>
        <v/>
      </c>
      <c r="S394" s="50" t="str">
        <f>IF(OR(Q394&lt;&gt;TRUE,R394&lt;&gt;TRUE),"",IF((Livraison!$B$15-YEAR(G394)-19)&gt;=I394,TRUE,FALSE))</f>
        <v/>
      </c>
      <c r="T394" s="26" t="str">
        <f>IF(ISBLANK(E394),"",IF(COUNTIF(Activités!$N$12:$N$611,E394)&gt;0,TRUE,FALSE))</f>
        <v/>
      </c>
      <c r="U394" s="58" t="str">
        <f t="shared" si="71"/>
        <v/>
      </c>
    </row>
    <row r="395" spans="1:21">
      <c r="A395" s="42" t="str">
        <f t="shared" si="63"/>
        <v/>
      </c>
      <c r="B395" s="55"/>
      <c r="C395" s="55"/>
      <c r="D395" s="56"/>
      <c r="E395" s="53"/>
      <c r="F395" s="56"/>
      <c r="G395" s="54"/>
      <c r="H395" s="56"/>
      <c r="I395" s="57"/>
      <c r="J395" s="51" t="str">
        <f t="shared" si="64"/>
        <v>-</v>
      </c>
      <c r="K395" s="26" t="str">
        <f t="shared" si="65"/>
        <v/>
      </c>
      <c r="L395" s="26" t="str">
        <f t="shared" si="62"/>
        <v/>
      </c>
      <c r="M395" s="26" t="str">
        <f t="shared" si="66"/>
        <v/>
      </c>
      <c r="N395" s="26" t="str">
        <f t="shared" si="67"/>
        <v/>
      </c>
      <c r="O395" s="26" t="str">
        <f t="shared" si="68"/>
        <v/>
      </c>
      <c r="P395" s="26" t="str">
        <f t="shared" si="69"/>
        <v/>
      </c>
      <c r="Q395" s="26" t="str">
        <f t="shared" si="70"/>
        <v/>
      </c>
      <c r="R395" s="50" t="str">
        <f>IF(OR(ISBLANK(Livraison!$B$15),N395&lt;&gt;TRUE),"",IF(AND((Livraison!$B$15-YEAR(G395))&gt;=20,(Livraison!$B$15-YEAR(G395))&lt;=67),TRUE,FALSE))</f>
        <v/>
      </c>
      <c r="S395" s="50" t="str">
        <f>IF(OR(Q395&lt;&gt;TRUE,R395&lt;&gt;TRUE),"",IF((Livraison!$B$15-YEAR(G395)-19)&gt;=I395,TRUE,FALSE))</f>
        <v/>
      </c>
      <c r="T395" s="26" t="str">
        <f>IF(ISBLANK(E395),"",IF(COUNTIF(Activités!$N$12:$N$611,E395)&gt;0,TRUE,FALSE))</f>
        <v/>
      </c>
      <c r="U395" s="58" t="str">
        <f t="shared" si="71"/>
        <v/>
      </c>
    </row>
    <row r="396" spans="1:21">
      <c r="A396" s="42" t="str">
        <f t="shared" si="63"/>
        <v/>
      </c>
      <c r="B396" s="55"/>
      <c r="C396" s="55"/>
      <c r="D396" s="56"/>
      <c r="E396" s="53"/>
      <c r="F396" s="56"/>
      <c r="G396" s="54"/>
      <c r="H396" s="56"/>
      <c r="I396" s="57"/>
      <c r="J396" s="51" t="str">
        <f t="shared" si="64"/>
        <v>-</v>
      </c>
      <c r="K396" s="26" t="str">
        <f t="shared" si="65"/>
        <v/>
      </c>
      <c r="L396" s="26" t="str">
        <f t="shared" si="62"/>
        <v/>
      </c>
      <c r="M396" s="26" t="str">
        <f t="shared" si="66"/>
        <v/>
      </c>
      <c r="N396" s="26" t="str">
        <f t="shared" si="67"/>
        <v/>
      </c>
      <c r="O396" s="26" t="str">
        <f t="shared" si="68"/>
        <v/>
      </c>
      <c r="P396" s="26" t="str">
        <f t="shared" si="69"/>
        <v/>
      </c>
      <c r="Q396" s="26" t="str">
        <f t="shared" si="70"/>
        <v/>
      </c>
      <c r="R396" s="50" t="str">
        <f>IF(OR(ISBLANK(Livraison!$B$15),N396&lt;&gt;TRUE),"",IF(AND((Livraison!$B$15-YEAR(G396))&gt;=20,(Livraison!$B$15-YEAR(G396))&lt;=67),TRUE,FALSE))</f>
        <v/>
      </c>
      <c r="S396" s="50" t="str">
        <f>IF(OR(Q396&lt;&gt;TRUE,R396&lt;&gt;TRUE),"",IF((Livraison!$B$15-YEAR(G396)-19)&gt;=I396,TRUE,FALSE))</f>
        <v/>
      </c>
      <c r="T396" s="26" t="str">
        <f>IF(ISBLANK(E396),"",IF(COUNTIF(Activités!$N$12:$N$611,E396)&gt;0,TRUE,FALSE))</f>
        <v/>
      </c>
      <c r="U396" s="58" t="str">
        <f t="shared" si="71"/>
        <v/>
      </c>
    </row>
    <row r="397" spans="1:21">
      <c r="A397" s="42" t="str">
        <f t="shared" si="63"/>
        <v/>
      </c>
      <c r="B397" s="55"/>
      <c r="C397" s="55"/>
      <c r="D397" s="56"/>
      <c r="E397" s="53"/>
      <c r="F397" s="56"/>
      <c r="G397" s="54"/>
      <c r="H397" s="56"/>
      <c r="I397" s="57"/>
      <c r="J397" s="51" t="str">
        <f t="shared" si="64"/>
        <v>-</v>
      </c>
      <c r="K397" s="26" t="str">
        <f t="shared" si="65"/>
        <v/>
      </c>
      <c r="L397" s="26" t="str">
        <f t="shared" ref="L397:L411" si="72">IF(OR(ISBLANK(E397)),"",NOT(COUNTIF($E$12:$E$411,$E397)&gt;1))</f>
        <v/>
      </c>
      <c r="M397" s="26" t="str">
        <f t="shared" si="66"/>
        <v/>
      </c>
      <c r="N397" s="26" t="str">
        <f t="shared" si="67"/>
        <v/>
      </c>
      <c r="O397" s="26" t="str">
        <f t="shared" si="68"/>
        <v/>
      </c>
      <c r="P397" s="26" t="str">
        <f t="shared" si="69"/>
        <v/>
      </c>
      <c r="Q397" s="26" t="str">
        <f t="shared" si="70"/>
        <v/>
      </c>
      <c r="R397" s="50" t="str">
        <f>IF(OR(ISBLANK(Livraison!$B$15),N397&lt;&gt;TRUE),"",IF(AND((Livraison!$B$15-YEAR(G397))&gt;=20,(Livraison!$B$15-YEAR(G397))&lt;=67),TRUE,FALSE))</f>
        <v/>
      </c>
      <c r="S397" s="50" t="str">
        <f>IF(OR(Q397&lt;&gt;TRUE,R397&lt;&gt;TRUE),"",IF((Livraison!$B$15-YEAR(G397)-19)&gt;=I397,TRUE,FALSE))</f>
        <v/>
      </c>
      <c r="T397" s="26" t="str">
        <f>IF(ISBLANK(E397),"",IF(COUNTIF(Activités!$N$12:$N$611,E397)&gt;0,TRUE,FALSE))</f>
        <v/>
      </c>
      <c r="U397" s="58" t="str">
        <f t="shared" si="71"/>
        <v/>
      </c>
    </row>
    <row r="398" spans="1:21">
      <c r="A398" s="42" t="str">
        <f t="shared" si="63"/>
        <v/>
      </c>
      <c r="B398" s="55"/>
      <c r="C398" s="55"/>
      <c r="D398" s="56"/>
      <c r="E398" s="53"/>
      <c r="F398" s="56"/>
      <c r="G398" s="54"/>
      <c r="H398" s="56"/>
      <c r="I398" s="57"/>
      <c r="J398" s="51" t="str">
        <f t="shared" si="64"/>
        <v>-</v>
      </c>
      <c r="K398" s="26" t="str">
        <f t="shared" si="65"/>
        <v/>
      </c>
      <c r="L398" s="26" t="str">
        <f t="shared" si="72"/>
        <v/>
      </c>
      <c r="M398" s="26" t="str">
        <f t="shared" si="66"/>
        <v/>
      </c>
      <c r="N398" s="26" t="str">
        <f t="shared" si="67"/>
        <v/>
      </c>
      <c r="O398" s="26" t="str">
        <f t="shared" si="68"/>
        <v/>
      </c>
      <c r="P398" s="26" t="str">
        <f t="shared" si="69"/>
        <v/>
      </c>
      <c r="Q398" s="26" t="str">
        <f t="shared" si="70"/>
        <v/>
      </c>
      <c r="R398" s="50" t="str">
        <f>IF(OR(ISBLANK(Livraison!$B$15),N398&lt;&gt;TRUE),"",IF(AND((Livraison!$B$15-YEAR(G398))&gt;=20,(Livraison!$B$15-YEAR(G398))&lt;=67),TRUE,FALSE))</f>
        <v/>
      </c>
      <c r="S398" s="50" t="str">
        <f>IF(OR(Q398&lt;&gt;TRUE,R398&lt;&gt;TRUE),"",IF((Livraison!$B$15-YEAR(G398)-19)&gt;=I398,TRUE,FALSE))</f>
        <v/>
      </c>
      <c r="T398" s="26" t="str">
        <f>IF(ISBLANK(E398),"",IF(COUNTIF(Activités!$N$12:$N$611,E398)&gt;0,TRUE,FALSE))</f>
        <v/>
      </c>
      <c r="U398" s="58" t="str">
        <f t="shared" si="71"/>
        <v/>
      </c>
    </row>
    <row r="399" spans="1:21">
      <c r="A399" s="42" t="str">
        <f t="shared" si="63"/>
        <v/>
      </c>
      <c r="B399" s="55"/>
      <c r="C399" s="55"/>
      <c r="D399" s="56"/>
      <c r="E399" s="53"/>
      <c r="F399" s="56"/>
      <c r="G399" s="54"/>
      <c r="H399" s="56"/>
      <c r="I399" s="57"/>
      <c r="J399" s="51" t="str">
        <f t="shared" si="64"/>
        <v>-</v>
      </c>
      <c r="K399" s="26" t="str">
        <f t="shared" si="65"/>
        <v/>
      </c>
      <c r="L399" s="26" t="str">
        <f t="shared" si="72"/>
        <v/>
      </c>
      <c r="M399" s="26" t="str">
        <f t="shared" si="66"/>
        <v/>
      </c>
      <c r="N399" s="26" t="str">
        <f t="shared" si="67"/>
        <v/>
      </c>
      <c r="O399" s="26" t="str">
        <f t="shared" si="68"/>
        <v/>
      </c>
      <c r="P399" s="26" t="str">
        <f t="shared" si="69"/>
        <v/>
      </c>
      <c r="Q399" s="26" t="str">
        <f t="shared" si="70"/>
        <v/>
      </c>
      <c r="R399" s="50" t="str">
        <f>IF(OR(ISBLANK(Livraison!$B$15),N399&lt;&gt;TRUE),"",IF(AND((Livraison!$B$15-YEAR(G399))&gt;=20,(Livraison!$B$15-YEAR(G399))&lt;=67),TRUE,FALSE))</f>
        <v/>
      </c>
      <c r="S399" s="50" t="str">
        <f>IF(OR(Q399&lt;&gt;TRUE,R399&lt;&gt;TRUE),"",IF((Livraison!$B$15-YEAR(G399)-19)&gt;=I399,TRUE,FALSE))</f>
        <v/>
      </c>
      <c r="T399" s="26" t="str">
        <f>IF(ISBLANK(E399),"",IF(COUNTIF(Activités!$N$12:$N$611,E399)&gt;0,TRUE,FALSE))</f>
        <v/>
      </c>
      <c r="U399" s="58" t="str">
        <f t="shared" si="71"/>
        <v/>
      </c>
    </row>
    <row r="400" spans="1:21">
      <c r="A400" s="42" t="str">
        <f t="shared" si="63"/>
        <v/>
      </c>
      <c r="B400" s="55"/>
      <c r="C400" s="55"/>
      <c r="D400" s="56"/>
      <c r="E400" s="53"/>
      <c r="F400" s="56"/>
      <c r="G400" s="54"/>
      <c r="H400" s="56"/>
      <c r="I400" s="57"/>
      <c r="J400" s="51" t="str">
        <f t="shared" si="64"/>
        <v>-</v>
      </c>
      <c r="K400" s="26" t="str">
        <f t="shared" si="65"/>
        <v/>
      </c>
      <c r="L400" s="26" t="str">
        <f t="shared" si="72"/>
        <v/>
      </c>
      <c r="M400" s="26" t="str">
        <f t="shared" si="66"/>
        <v/>
      </c>
      <c r="N400" s="26" t="str">
        <f t="shared" si="67"/>
        <v/>
      </c>
      <c r="O400" s="26" t="str">
        <f t="shared" si="68"/>
        <v/>
      </c>
      <c r="P400" s="26" t="str">
        <f t="shared" si="69"/>
        <v/>
      </c>
      <c r="Q400" s="26" t="str">
        <f t="shared" si="70"/>
        <v/>
      </c>
      <c r="R400" s="50" t="str">
        <f>IF(OR(ISBLANK(Livraison!$B$15),N400&lt;&gt;TRUE),"",IF(AND((Livraison!$B$15-YEAR(G400))&gt;=20,(Livraison!$B$15-YEAR(G400))&lt;=67),TRUE,FALSE))</f>
        <v/>
      </c>
      <c r="S400" s="50" t="str">
        <f>IF(OR(Q400&lt;&gt;TRUE,R400&lt;&gt;TRUE),"",IF((Livraison!$B$15-YEAR(G400)-19)&gt;=I400,TRUE,FALSE))</f>
        <v/>
      </c>
      <c r="T400" s="26" t="str">
        <f>IF(ISBLANK(E400),"",IF(COUNTIF(Activités!$N$12:$N$611,E400)&gt;0,TRUE,FALSE))</f>
        <v/>
      </c>
      <c r="U400" s="58" t="str">
        <f t="shared" si="71"/>
        <v/>
      </c>
    </row>
    <row r="401" spans="1:21">
      <c r="A401" s="42" t="str">
        <f t="shared" si="63"/>
        <v/>
      </c>
      <c r="B401" s="55"/>
      <c r="C401" s="55"/>
      <c r="D401" s="56"/>
      <c r="E401" s="53"/>
      <c r="F401" s="56"/>
      <c r="G401" s="54"/>
      <c r="H401" s="56"/>
      <c r="I401" s="57"/>
      <c r="J401" s="51" t="str">
        <f t="shared" si="64"/>
        <v>-</v>
      </c>
      <c r="K401" s="26" t="str">
        <f t="shared" si="65"/>
        <v/>
      </c>
      <c r="L401" s="26" t="str">
        <f t="shared" si="72"/>
        <v/>
      </c>
      <c r="M401" s="26" t="str">
        <f t="shared" si="66"/>
        <v/>
      </c>
      <c r="N401" s="26" t="str">
        <f t="shared" si="67"/>
        <v/>
      </c>
      <c r="O401" s="26" t="str">
        <f t="shared" si="68"/>
        <v/>
      </c>
      <c r="P401" s="26" t="str">
        <f t="shared" si="69"/>
        <v/>
      </c>
      <c r="Q401" s="26" t="str">
        <f t="shared" si="70"/>
        <v/>
      </c>
      <c r="R401" s="50" t="str">
        <f>IF(OR(ISBLANK(Livraison!$B$15),N401&lt;&gt;TRUE),"",IF(AND((Livraison!$B$15-YEAR(G401))&gt;=20,(Livraison!$B$15-YEAR(G401))&lt;=67),TRUE,FALSE))</f>
        <v/>
      </c>
      <c r="S401" s="50" t="str">
        <f>IF(OR(Q401&lt;&gt;TRUE,R401&lt;&gt;TRUE),"",IF((Livraison!$B$15-YEAR(G401)-19)&gt;=I401,TRUE,FALSE))</f>
        <v/>
      </c>
      <c r="T401" s="26" t="str">
        <f>IF(ISBLANK(E401),"",IF(COUNTIF(Activités!$N$12:$N$611,E401)&gt;0,TRUE,FALSE))</f>
        <v/>
      </c>
      <c r="U401" s="58" t="str">
        <f t="shared" si="71"/>
        <v/>
      </c>
    </row>
    <row r="402" spans="1:21">
      <c r="A402" s="42" t="str">
        <f t="shared" si="63"/>
        <v/>
      </c>
      <c r="B402" s="55"/>
      <c r="C402" s="55"/>
      <c r="D402" s="56"/>
      <c r="E402" s="53"/>
      <c r="F402" s="56"/>
      <c r="G402" s="54"/>
      <c r="H402" s="56"/>
      <c r="I402" s="57"/>
      <c r="J402" s="51" t="str">
        <f t="shared" si="64"/>
        <v>-</v>
      </c>
      <c r="K402" s="26" t="str">
        <f t="shared" si="65"/>
        <v/>
      </c>
      <c r="L402" s="26" t="str">
        <f t="shared" si="72"/>
        <v/>
      </c>
      <c r="M402" s="26" t="str">
        <f t="shared" si="66"/>
        <v/>
      </c>
      <c r="N402" s="26" t="str">
        <f t="shared" si="67"/>
        <v/>
      </c>
      <c r="O402" s="26" t="str">
        <f t="shared" si="68"/>
        <v/>
      </c>
      <c r="P402" s="26" t="str">
        <f t="shared" si="69"/>
        <v/>
      </c>
      <c r="Q402" s="26" t="str">
        <f t="shared" si="70"/>
        <v/>
      </c>
      <c r="R402" s="50" t="str">
        <f>IF(OR(ISBLANK(Livraison!$B$15),N402&lt;&gt;TRUE),"",IF(AND((Livraison!$B$15-YEAR(G402))&gt;=20,(Livraison!$B$15-YEAR(G402))&lt;=67),TRUE,FALSE))</f>
        <v/>
      </c>
      <c r="S402" s="50" t="str">
        <f>IF(OR(Q402&lt;&gt;TRUE,R402&lt;&gt;TRUE),"",IF((Livraison!$B$15-YEAR(G402)-19)&gt;=I402,TRUE,FALSE))</f>
        <v/>
      </c>
      <c r="T402" s="26" t="str">
        <f>IF(ISBLANK(E402),"",IF(COUNTIF(Activités!$N$12:$N$611,E402)&gt;0,TRUE,FALSE))</f>
        <v/>
      </c>
      <c r="U402" s="58" t="str">
        <f t="shared" si="71"/>
        <v/>
      </c>
    </row>
    <row r="403" spans="1:21">
      <c r="A403" s="42" t="str">
        <f t="shared" si="63"/>
        <v/>
      </c>
      <c r="B403" s="55"/>
      <c r="C403" s="55"/>
      <c r="D403" s="56"/>
      <c r="E403" s="53"/>
      <c r="F403" s="56"/>
      <c r="G403" s="54"/>
      <c r="H403" s="56"/>
      <c r="I403" s="57"/>
      <c r="J403" s="51" t="str">
        <f t="shared" si="64"/>
        <v>-</v>
      </c>
      <c r="K403" s="26" t="str">
        <f t="shared" si="65"/>
        <v/>
      </c>
      <c r="L403" s="26" t="str">
        <f t="shared" si="72"/>
        <v/>
      </c>
      <c r="M403" s="26" t="str">
        <f t="shared" si="66"/>
        <v/>
      </c>
      <c r="N403" s="26" t="str">
        <f t="shared" si="67"/>
        <v/>
      </c>
      <c r="O403" s="26" t="str">
        <f t="shared" si="68"/>
        <v/>
      </c>
      <c r="P403" s="26" t="str">
        <f t="shared" si="69"/>
        <v/>
      </c>
      <c r="Q403" s="26" t="str">
        <f t="shared" si="70"/>
        <v/>
      </c>
      <c r="R403" s="50" t="str">
        <f>IF(OR(ISBLANK(Livraison!$B$15),N403&lt;&gt;TRUE),"",IF(AND((Livraison!$B$15-YEAR(G403))&gt;=20,(Livraison!$B$15-YEAR(G403))&lt;=67),TRUE,FALSE))</f>
        <v/>
      </c>
      <c r="S403" s="50" t="str">
        <f>IF(OR(Q403&lt;&gt;TRUE,R403&lt;&gt;TRUE),"",IF((Livraison!$B$15-YEAR(G403)-19)&gt;=I403,TRUE,FALSE))</f>
        <v/>
      </c>
      <c r="T403" s="26" t="str">
        <f>IF(ISBLANK(E403),"",IF(COUNTIF(Activités!$N$12:$N$611,E403)&gt;0,TRUE,FALSE))</f>
        <v/>
      </c>
      <c r="U403" s="58" t="str">
        <f t="shared" si="71"/>
        <v/>
      </c>
    </row>
    <row r="404" spans="1:21">
      <c r="A404" s="42" t="str">
        <f t="shared" si="63"/>
        <v/>
      </c>
      <c r="B404" s="55"/>
      <c r="C404" s="55"/>
      <c r="D404" s="56"/>
      <c r="E404" s="53"/>
      <c r="F404" s="56"/>
      <c r="G404" s="54"/>
      <c r="H404" s="56"/>
      <c r="I404" s="57"/>
      <c r="J404" s="51" t="str">
        <f t="shared" si="64"/>
        <v>-</v>
      </c>
      <c r="K404" s="26" t="str">
        <f t="shared" si="65"/>
        <v/>
      </c>
      <c r="L404" s="26" t="str">
        <f t="shared" si="72"/>
        <v/>
      </c>
      <c r="M404" s="26" t="str">
        <f t="shared" si="66"/>
        <v/>
      </c>
      <c r="N404" s="26" t="str">
        <f t="shared" si="67"/>
        <v/>
      </c>
      <c r="O404" s="26" t="str">
        <f t="shared" si="68"/>
        <v/>
      </c>
      <c r="P404" s="26" t="str">
        <f t="shared" si="69"/>
        <v/>
      </c>
      <c r="Q404" s="26" t="str">
        <f t="shared" si="70"/>
        <v/>
      </c>
      <c r="R404" s="50" t="str">
        <f>IF(OR(ISBLANK(Livraison!$B$15),N404&lt;&gt;TRUE),"",IF(AND((Livraison!$B$15-YEAR(G404))&gt;=20,(Livraison!$B$15-YEAR(G404))&lt;=67),TRUE,FALSE))</f>
        <v/>
      </c>
      <c r="S404" s="50" t="str">
        <f>IF(OR(Q404&lt;&gt;TRUE,R404&lt;&gt;TRUE),"",IF((Livraison!$B$15-YEAR(G404)-19)&gt;=I404,TRUE,FALSE))</f>
        <v/>
      </c>
      <c r="T404" s="26" t="str">
        <f>IF(ISBLANK(E404),"",IF(COUNTIF(Activités!$N$12:$N$611,E404)&gt;0,TRUE,FALSE))</f>
        <v/>
      </c>
      <c r="U404" s="58" t="str">
        <f t="shared" si="71"/>
        <v/>
      </c>
    </row>
    <row r="405" spans="1:21">
      <c r="A405" s="42" t="str">
        <f t="shared" si="63"/>
        <v/>
      </c>
      <c r="B405" s="55"/>
      <c r="C405" s="55"/>
      <c r="D405" s="56"/>
      <c r="E405" s="53"/>
      <c r="F405" s="56"/>
      <c r="G405" s="54"/>
      <c r="H405" s="56"/>
      <c r="I405" s="57"/>
      <c r="J405" s="51" t="str">
        <f t="shared" si="64"/>
        <v>-</v>
      </c>
      <c r="K405" s="26" t="str">
        <f t="shared" si="65"/>
        <v/>
      </c>
      <c r="L405" s="26" t="str">
        <f t="shared" si="72"/>
        <v/>
      </c>
      <c r="M405" s="26" t="str">
        <f t="shared" si="66"/>
        <v/>
      </c>
      <c r="N405" s="26" t="str">
        <f t="shared" si="67"/>
        <v/>
      </c>
      <c r="O405" s="26" t="str">
        <f t="shared" si="68"/>
        <v/>
      </c>
      <c r="P405" s="26" t="str">
        <f t="shared" si="69"/>
        <v/>
      </c>
      <c r="Q405" s="26" t="str">
        <f t="shared" si="70"/>
        <v/>
      </c>
      <c r="R405" s="50" t="str">
        <f>IF(OR(ISBLANK(Livraison!$B$15),N405&lt;&gt;TRUE),"",IF(AND((Livraison!$B$15-YEAR(G405))&gt;=20,(Livraison!$B$15-YEAR(G405))&lt;=67),TRUE,FALSE))</f>
        <v/>
      </c>
      <c r="S405" s="50" t="str">
        <f>IF(OR(Q405&lt;&gt;TRUE,R405&lt;&gt;TRUE),"",IF((Livraison!$B$15-YEAR(G405)-19)&gt;=I405,TRUE,FALSE))</f>
        <v/>
      </c>
      <c r="T405" s="26" t="str">
        <f>IF(ISBLANK(E405),"",IF(COUNTIF(Activités!$N$12:$N$611,E405)&gt;0,TRUE,FALSE))</f>
        <v/>
      </c>
      <c r="U405" s="58" t="str">
        <f t="shared" si="71"/>
        <v/>
      </c>
    </row>
    <row r="406" spans="1:21">
      <c r="A406" s="42" t="str">
        <f t="shared" si="63"/>
        <v/>
      </c>
      <c r="B406" s="55"/>
      <c r="C406" s="55"/>
      <c r="D406" s="56"/>
      <c r="E406" s="53"/>
      <c r="F406" s="56"/>
      <c r="G406" s="54"/>
      <c r="H406" s="56"/>
      <c r="I406" s="57"/>
      <c r="J406" s="51" t="str">
        <f t="shared" si="64"/>
        <v>-</v>
      </c>
      <c r="K406" s="26" t="str">
        <f t="shared" si="65"/>
        <v/>
      </c>
      <c r="L406" s="26" t="str">
        <f t="shared" si="72"/>
        <v/>
      </c>
      <c r="M406" s="26" t="str">
        <f t="shared" si="66"/>
        <v/>
      </c>
      <c r="N406" s="26" t="str">
        <f t="shared" si="67"/>
        <v/>
      </c>
      <c r="O406" s="26" t="str">
        <f t="shared" si="68"/>
        <v/>
      </c>
      <c r="P406" s="26" t="str">
        <f t="shared" si="69"/>
        <v/>
      </c>
      <c r="Q406" s="26" t="str">
        <f t="shared" si="70"/>
        <v/>
      </c>
      <c r="R406" s="50" t="str">
        <f>IF(OR(ISBLANK(Livraison!$B$15),N406&lt;&gt;TRUE),"",IF(AND((Livraison!$B$15-YEAR(G406))&gt;=20,(Livraison!$B$15-YEAR(G406))&lt;=67),TRUE,FALSE))</f>
        <v/>
      </c>
      <c r="S406" s="50" t="str">
        <f>IF(OR(Q406&lt;&gt;TRUE,R406&lt;&gt;TRUE),"",IF((Livraison!$B$15-YEAR(G406)-19)&gt;=I406,TRUE,FALSE))</f>
        <v/>
      </c>
      <c r="T406" s="26" t="str">
        <f>IF(ISBLANK(E406),"",IF(COUNTIF(Activités!$N$12:$N$611,E406)&gt;0,TRUE,FALSE))</f>
        <v/>
      </c>
      <c r="U406" s="58" t="str">
        <f t="shared" si="71"/>
        <v/>
      </c>
    </row>
    <row r="407" spans="1:21">
      <c r="A407" s="42" t="str">
        <f t="shared" si="63"/>
        <v/>
      </c>
      <c r="B407" s="55"/>
      <c r="C407" s="55"/>
      <c r="D407" s="56"/>
      <c r="E407" s="53"/>
      <c r="F407" s="56"/>
      <c r="G407" s="54"/>
      <c r="H407" s="56"/>
      <c r="I407" s="57"/>
      <c r="J407" s="51" t="str">
        <f t="shared" si="64"/>
        <v>-</v>
      </c>
      <c r="K407" s="26" t="str">
        <f t="shared" si="65"/>
        <v/>
      </c>
      <c r="L407" s="26" t="str">
        <f t="shared" si="72"/>
        <v/>
      </c>
      <c r="M407" s="26" t="str">
        <f t="shared" si="66"/>
        <v/>
      </c>
      <c r="N407" s="26" t="str">
        <f t="shared" si="67"/>
        <v/>
      </c>
      <c r="O407" s="26" t="str">
        <f t="shared" si="68"/>
        <v/>
      </c>
      <c r="P407" s="26" t="str">
        <f t="shared" si="69"/>
        <v/>
      </c>
      <c r="Q407" s="26" t="str">
        <f t="shared" si="70"/>
        <v/>
      </c>
      <c r="R407" s="50" t="str">
        <f>IF(OR(ISBLANK(Livraison!$B$15),N407&lt;&gt;TRUE),"",IF(AND((Livraison!$B$15-YEAR(G407))&gt;=20,(Livraison!$B$15-YEAR(G407))&lt;=67),TRUE,FALSE))</f>
        <v/>
      </c>
      <c r="S407" s="50" t="str">
        <f>IF(OR(Q407&lt;&gt;TRUE,R407&lt;&gt;TRUE),"",IF((Livraison!$B$15-YEAR(G407)-19)&gt;=I407,TRUE,FALSE))</f>
        <v/>
      </c>
      <c r="T407" s="26" t="str">
        <f>IF(ISBLANK(E407),"",IF(COUNTIF(Activités!$N$12:$N$611,E407)&gt;0,TRUE,FALSE))</f>
        <v/>
      </c>
      <c r="U407" s="58" t="str">
        <f t="shared" si="71"/>
        <v/>
      </c>
    </row>
    <row r="408" spans="1:21">
      <c r="A408" s="42" t="str">
        <f t="shared" si="63"/>
        <v/>
      </c>
      <c r="B408" s="55"/>
      <c r="C408" s="55"/>
      <c r="D408" s="56"/>
      <c r="E408" s="53"/>
      <c r="F408" s="56"/>
      <c r="G408" s="54"/>
      <c r="H408" s="56"/>
      <c r="I408" s="57"/>
      <c r="J408" s="51" t="str">
        <f t="shared" si="64"/>
        <v>-</v>
      </c>
      <c r="K408" s="26" t="str">
        <f t="shared" si="65"/>
        <v/>
      </c>
      <c r="L408" s="26" t="str">
        <f t="shared" si="72"/>
        <v/>
      </c>
      <c r="M408" s="26" t="str">
        <f t="shared" si="66"/>
        <v/>
      </c>
      <c r="N408" s="26" t="str">
        <f t="shared" si="67"/>
        <v/>
      </c>
      <c r="O408" s="26" t="str">
        <f t="shared" si="68"/>
        <v/>
      </c>
      <c r="P408" s="26" t="str">
        <f t="shared" si="69"/>
        <v/>
      </c>
      <c r="Q408" s="26" t="str">
        <f t="shared" si="70"/>
        <v/>
      </c>
      <c r="R408" s="50" t="str">
        <f>IF(OR(ISBLANK(Livraison!$B$15),N408&lt;&gt;TRUE),"",IF(AND((Livraison!$B$15-YEAR(G408))&gt;=20,(Livraison!$B$15-YEAR(G408))&lt;=67),TRUE,FALSE))</f>
        <v/>
      </c>
      <c r="S408" s="50" t="str">
        <f>IF(OR(Q408&lt;&gt;TRUE,R408&lt;&gt;TRUE),"",IF((Livraison!$B$15-YEAR(G408)-19)&gt;=I408,TRUE,FALSE))</f>
        <v/>
      </c>
      <c r="T408" s="26" t="str">
        <f>IF(ISBLANK(E408),"",IF(COUNTIF(Activités!$N$12:$N$611,E408)&gt;0,TRUE,FALSE))</f>
        <v/>
      </c>
      <c r="U408" s="58" t="str">
        <f t="shared" si="71"/>
        <v/>
      </c>
    </row>
    <row r="409" spans="1:21">
      <c r="A409" s="42" t="str">
        <f t="shared" si="63"/>
        <v/>
      </c>
      <c r="B409" s="55"/>
      <c r="C409" s="55"/>
      <c r="D409" s="56"/>
      <c r="E409" s="53"/>
      <c r="F409" s="56"/>
      <c r="G409" s="54"/>
      <c r="H409" s="56"/>
      <c r="I409" s="57"/>
      <c r="J409" s="51" t="str">
        <f t="shared" si="64"/>
        <v>-</v>
      </c>
      <c r="K409" s="26" t="str">
        <f t="shared" si="65"/>
        <v/>
      </c>
      <c r="L409" s="26" t="str">
        <f t="shared" si="72"/>
        <v/>
      </c>
      <c r="M409" s="26" t="str">
        <f t="shared" si="66"/>
        <v/>
      </c>
      <c r="N409" s="26" t="str">
        <f t="shared" si="67"/>
        <v/>
      </c>
      <c r="O409" s="26" t="str">
        <f t="shared" si="68"/>
        <v/>
      </c>
      <c r="P409" s="26" t="str">
        <f t="shared" si="69"/>
        <v/>
      </c>
      <c r="Q409" s="26" t="str">
        <f t="shared" si="70"/>
        <v/>
      </c>
      <c r="R409" s="50" t="str">
        <f>IF(OR(ISBLANK(Livraison!$B$15),N409&lt;&gt;TRUE),"",IF(AND((Livraison!$B$15-YEAR(G409))&gt;=20,(Livraison!$B$15-YEAR(G409))&lt;=67),TRUE,FALSE))</f>
        <v/>
      </c>
      <c r="S409" s="50" t="str">
        <f>IF(OR(Q409&lt;&gt;TRUE,R409&lt;&gt;TRUE),"",IF((Livraison!$B$15-YEAR(G409)-19)&gt;=I409,TRUE,FALSE))</f>
        <v/>
      </c>
      <c r="T409" s="26" t="str">
        <f>IF(ISBLANK(E409),"",IF(COUNTIF(Activités!$N$12:$N$611,E409)&gt;0,TRUE,FALSE))</f>
        <v/>
      </c>
      <c r="U409" s="58" t="str">
        <f t="shared" si="71"/>
        <v/>
      </c>
    </row>
    <row r="410" spans="1:21">
      <c r="A410" s="42" t="str">
        <f t="shared" si="63"/>
        <v/>
      </c>
      <c r="B410" s="55"/>
      <c r="C410" s="55"/>
      <c r="D410" s="56"/>
      <c r="E410" s="53"/>
      <c r="F410" s="56"/>
      <c r="G410" s="54"/>
      <c r="H410" s="56"/>
      <c r="I410" s="57"/>
      <c r="J410" s="51" t="str">
        <f t="shared" si="64"/>
        <v>-</v>
      </c>
      <c r="K410" s="26" t="str">
        <f t="shared" si="65"/>
        <v/>
      </c>
      <c r="L410" s="26" t="str">
        <f t="shared" si="72"/>
        <v/>
      </c>
      <c r="M410" s="26" t="str">
        <f t="shared" si="66"/>
        <v/>
      </c>
      <c r="N410" s="26" t="str">
        <f t="shared" si="67"/>
        <v/>
      </c>
      <c r="O410" s="26" t="str">
        <f t="shared" si="68"/>
        <v/>
      </c>
      <c r="P410" s="26" t="str">
        <f t="shared" si="69"/>
        <v/>
      </c>
      <c r="Q410" s="26" t="str">
        <f t="shared" si="70"/>
        <v/>
      </c>
      <c r="R410" s="50" t="str">
        <f>IF(OR(ISBLANK(Livraison!$B$15),N410&lt;&gt;TRUE),"",IF(AND((Livraison!$B$15-YEAR(G410))&gt;=20,(Livraison!$B$15-YEAR(G410))&lt;=67),TRUE,FALSE))</f>
        <v/>
      </c>
      <c r="S410" s="50" t="str">
        <f>IF(OR(Q410&lt;&gt;TRUE,R410&lt;&gt;TRUE),"",IF((Livraison!$B$15-YEAR(G410)-19)&gt;=I410,TRUE,FALSE))</f>
        <v/>
      </c>
      <c r="T410" s="26" t="str">
        <f>IF(ISBLANK(E410),"",IF(COUNTIF(Activités!$N$12:$N$611,E410)&gt;0,TRUE,FALSE))</f>
        <v/>
      </c>
      <c r="U410" s="58" t="str">
        <f t="shared" si="71"/>
        <v/>
      </c>
    </row>
    <row r="411" spans="1:21">
      <c r="A411" s="42" t="str">
        <f t="shared" si="63"/>
        <v/>
      </c>
      <c r="B411" s="55"/>
      <c r="C411" s="55"/>
      <c r="D411" s="56"/>
      <c r="E411" s="53"/>
      <c r="F411" s="56"/>
      <c r="G411" s="54"/>
      <c r="H411" s="56"/>
      <c r="I411" s="57"/>
      <c r="J411" s="51" t="str">
        <f t="shared" si="64"/>
        <v>-</v>
      </c>
      <c r="K411" s="26" t="str">
        <f t="shared" si="65"/>
        <v/>
      </c>
      <c r="L411" s="26" t="str">
        <f t="shared" si="72"/>
        <v/>
      </c>
      <c r="M411" s="26" t="str">
        <f t="shared" si="66"/>
        <v/>
      </c>
      <c r="N411" s="26" t="str">
        <f t="shared" si="67"/>
        <v/>
      </c>
      <c r="O411" s="26" t="str">
        <f t="shared" si="68"/>
        <v/>
      </c>
      <c r="P411" s="26" t="str">
        <f t="shared" si="69"/>
        <v/>
      </c>
      <c r="Q411" s="26" t="str">
        <f t="shared" si="70"/>
        <v/>
      </c>
      <c r="R411" s="50" t="str">
        <f>IF(OR(ISBLANK(Livraison!$B$15),N411&lt;&gt;TRUE),"",IF(AND((Livraison!$B$15-YEAR(G411))&gt;=20,(Livraison!$B$15-YEAR(G411))&lt;=67),TRUE,FALSE))</f>
        <v/>
      </c>
      <c r="S411" s="50" t="str">
        <f>IF(OR(Q411&lt;&gt;TRUE,R411&lt;&gt;TRUE),"",IF((Livraison!$B$15-YEAR(G411)-19)&gt;=I411,TRUE,FALSE))</f>
        <v/>
      </c>
      <c r="T411" s="26" t="str">
        <f>IF(ISBLANK(E411),"",IF(COUNTIF(Activités!$N$12:$N$611,E411)&gt;0,TRUE,FALSE))</f>
        <v/>
      </c>
      <c r="U411" s="58" t="str">
        <f t="shared" si="71"/>
        <v/>
      </c>
    </row>
  </sheetData>
  <sheetProtection algorithmName="SHA-512" hashValue="YNct+rgDDL3V4JRsOLaDuvvZiWmZ0fBn35nMGEvjJ8FWhsu26DPUf8rqYOJiuKDrd451rRMPO1G245RQOjgBMA==" saltValue="XAhsonTQkomdHQTBW2LCIw==" spinCount="100000" sheet="1" objects="1" scenarios="1"/>
  <phoneticPr fontId="2" type="noConversion"/>
  <conditionalFormatting sqref="D11:D111">
    <cfRule type="expression" dxfId="53" priority="12" stopIfTrue="1">
      <formula>NOT(M11)</formula>
    </cfRule>
  </conditionalFormatting>
  <conditionalFormatting sqref="E12:E111">
    <cfRule type="expression" dxfId="52" priority="13" stopIfTrue="1">
      <formula>NOT(K12)</formula>
    </cfRule>
    <cfRule type="expression" dxfId="51" priority="14" stopIfTrue="1">
      <formula>NOT(L12)</formula>
    </cfRule>
  </conditionalFormatting>
  <conditionalFormatting sqref="H12:H111">
    <cfRule type="expression" dxfId="50" priority="15" stopIfTrue="1">
      <formula>NOT(P12)</formula>
    </cfRule>
  </conditionalFormatting>
  <conditionalFormatting sqref="A11">
    <cfRule type="cellIs" dxfId="49" priority="16" stopIfTrue="1" operator="equal">
      <formula>"OK"</formula>
    </cfRule>
    <cfRule type="cellIs" dxfId="48" priority="17" stopIfTrue="1" operator="equal">
      <formula>"x"</formula>
    </cfRule>
  </conditionalFormatting>
  <conditionalFormatting sqref="G12:G111">
    <cfRule type="expression" dxfId="47" priority="18" stopIfTrue="1">
      <formula>OR(N12=FALSE,R12=FALSE,S12=FALSE)</formula>
    </cfRule>
  </conditionalFormatting>
  <conditionalFormatting sqref="I12:I111">
    <cfRule type="expression" dxfId="46" priority="19" stopIfTrue="1">
      <formula>OR(Q12=FALSE,S12=FALSE)</formula>
    </cfRule>
  </conditionalFormatting>
  <conditionalFormatting sqref="A12:A111">
    <cfRule type="cellIs" dxfId="45" priority="20" stopIfTrue="1" operator="equal">
      <formula>"OK"</formula>
    </cfRule>
    <cfRule type="expression" dxfId="44" priority="21" stopIfTrue="1">
      <formula>OR(A12="Incomplet",A12="Erreur",A12="Pas utilisé")</formula>
    </cfRule>
    <cfRule type="expression" dxfId="43" priority="22" stopIfTrue="1">
      <formula>OR(A12="Attention")</formula>
    </cfRule>
  </conditionalFormatting>
  <conditionalFormatting sqref="F12:F111">
    <cfRule type="expression" dxfId="42" priority="11" stopIfTrue="1">
      <formula>NOT(O12)</formula>
    </cfRule>
  </conditionalFormatting>
  <conditionalFormatting sqref="D112:D411">
    <cfRule type="expression" dxfId="41" priority="10" stopIfTrue="1">
      <formula>NOT(M112)</formula>
    </cfRule>
  </conditionalFormatting>
  <conditionalFormatting sqref="E112:E411">
    <cfRule type="expression" dxfId="40" priority="8" stopIfTrue="1">
      <formula>NOT(K112)</formula>
    </cfRule>
    <cfRule type="expression" dxfId="39" priority="9" stopIfTrue="1">
      <formula>NOT(L112)</formula>
    </cfRule>
  </conditionalFormatting>
  <conditionalFormatting sqref="H112:H411">
    <cfRule type="expression" dxfId="38" priority="7" stopIfTrue="1">
      <formula>NOT(P112)</formula>
    </cfRule>
  </conditionalFormatting>
  <conditionalFormatting sqref="G112:G411">
    <cfRule type="expression" dxfId="37" priority="6" stopIfTrue="1">
      <formula>OR(N112=FALSE,R112=FALSE,S112=FALSE)</formula>
    </cfRule>
  </conditionalFormatting>
  <conditionalFormatting sqref="I112:I411">
    <cfRule type="expression" dxfId="36" priority="5" stopIfTrue="1">
      <formula>OR(Q112=FALSE,S112=FALSE)</formula>
    </cfRule>
  </conditionalFormatting>
  <conditionalFormatting sqref="A112:A411">
    <cfRule type="cellIs" dxfId="35" priority="2" stopIfTrue="1" operator="equal">
      <formula>"OK"</formula>
    </cfRule>
    <cfRule type="expression" dxfId="34" priority="3" stopIfTrue="1">
      <formula>OR(A112="Incomplet",A112="Erreur",A112="Pas utilisé")</formula>
    </cfRule>
    <cfRule type="expression" dxfId="33" priority="4" stopIfTrue="1">
      <formula>OR(A112="Attention")</formula>
    </cfRule>
  </conditionalFormatting>
  <conditionalFormatting sqref="F112:F411">
    <cfRule type="expression" dxfId="32" priority="1" stopIfTrue="1">
      <formula>NOT(O112)</formula>
    </cfRule>
  </conditionalFormatting>
  <dataValidations count="16">
    <dataValidation type="textLength" allowBlank="1" showInputMessage="1" showErrorMessage="1" error="Le format de la valeur introduite n'est pas correct." sqref="B12:C411">
      <formula1>1</formula1>
      <formula2>256</formula2>
    </dataValidation>
    <dataValidation type="list" allowBlank="1" showInputMessage="1" showErrorMessage="1" error="La valeur saisie n'est pas valide, veuillez consulter la liste des valeurs possibles dans l'onglet &quot;CatID&quot;" sqref="D12:D411">
      <formula1>codecatidpers</formula1>
    </dataValidation>
    <dataValidation type="list" allowBlank="1" showInputMessage="1" showErrorMessage="1" error="La valeur saisie n'est pas valide, veuillez consulter la liste des valeurs possibles dans l'onglet &quot;Sexe&quot;" sqref="F12:F411">
      <formula1>libsex</formula1>
    </dataValidation>
    <dataValidation type="list" allowBlank="1" showInputMessage="1" showErrorMessage="1" error="La valeur saisie n'est pas valide, veuillez consulter la liste des valeurs possibles dans l'onglet &quot;Nat&quot;" sqref="H12:H411">
      <formula1>libnat</formula1>
    </dataValidation>
    <dataValidation type="date" allowBlank="1" showInputMessage="1" showErrorMessage="1" error="Le format de la date introduite n'est pas correct" sqref="G12:G411">
      <formula1>9133</formula1>
      <formula2>73051</formula2>
    </dataValidation>
    <dataValidation allowBlank="1" showInputMessage="1" showErrorMessage="1" prompt="Catégorie d'identificateur utilisée concernant l'identification de la personne" sqref="D11"/>
    <dataValidation allowBlank="1" showInputMessage="1" showErrorMessage="1" prompt="Identificateur de la personne" sqref="E11"/>
    <dataValidation allowBlank="1" showInputMessage="1" showErrorMessage="1" prompt="Sexe de la personne (M/F)" sqref="F11"/>
    <dataValidation allowBlank="1" showInputMessage="1" showErrorMessage="1" prompt="Date de naissance de la personne au format JJ-MM-AA(AA)" sqref="G11"/>
    <dataValidation allowBlank="1" showInputMessage="1" showErrorMessage="1" prompt="Nationalité de la personne, à sélectionner dans la liste proposée" sqref="H11"/>
    <dataValidation allowBlank="1" showInputMessage="1" showErrorMessage="1" prompt="Nombre d'année de service effectuées dans le canton dans l'enseignement resp. dans la pédagogie spécialisée. Il dépend de la date de naissance de la personne. La règle veut que la personne ne commence pas à enseigner avant d'avoir 20 ans." sqref="I11"/>
    <dataValidation allowBlank="1" showInputMessage="1" showErrorMessage="1" prompt="Nom de la personne. Cette valeur facultative sert à se repérer plus facilement dans le formulaire. Elle n'est pas transmise avec les données lorsque la saisie est terminée." sqref="B11"/>
    <dataValidation allowBlank="1" showInputMessage="1" showErrorMessage="1" prompt="Cet indicateur peut prendre 5 valeurs: _x000a_OK_x000a_INCOMPLET: des valeurs manquent_x000a_ATTENTION: une valeur (en orange) est hors des limites habituelles_x000a_ERREUR: une valeur (en rouge) n'est pas correcte_x000a_PAS UTILISE: cette personne n'est pas liée à une activité" sqref="A11"/>
    <dataValidation allowBlank="1" showInputMessage="1" showErrorMessage="1" prompt="Prénom de la personne. Cette valeur facultative sert à se repérer plus facilement dans le formulaire. Elle n'est pas transmise avec les données lorsque la saisie est terminée." sqref="C11"/>
    <dataValidation type="decimal" allowBlank="1" showInputMessage="1" showErrorMessage="1" error="Valeur non valide (0&lt;=Valeur&lt;=47)" sqref="I12:I411">
      <formula1>0</formula1>
      <formula2>47</formula2>
    </dataValidation>
    <dataValidation type="whole" allowBlank="1" showInputMessage="1" showErrorMessage="1" error="Le format de la valeur n'est pas correct" sqref="E12:E411">
      <formula1>0</formula1>
      <formula2>9999999999999</formula2>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indexed="51"/>
  </sheetPr>
  <dimension ref="A9:AM611"/>
  <sheetViews>
    <sheetView showGridLines="0" showRowColHeaders="0" workbookViewId="0">
      <pane xSplit="13" ySplit="11" topLeftCell="N12" activePane="bottomRight" state="frozen"/>
      <selection pane="topRight" activeCell="N1" sqref="N1"/>
      <selection pane="bottomLeft" activeCell="A12" sqref="A12"/>
      <selection pane="bottomRight" activeCell="N12" sqref="N12"/>
    </sheetView>
  </sheetViews>
  <sheetFormatPr baseColWidth="10" defaultColWidth="11.453125" defaultRowHeight="12.5"/>
  <cols>
    <col min="1" max="1" width="10.81640625" style="46" customWidth="1"/>
    <col min="2" max="2" width="10.81640625" style="46" hidden="1" customWidth="1"/>
    <col min="3" max="3" width="11.54296875" style="60" hidden="1" customWidth="1"/>
    <col min="4" max="5" width="10" style="60" hidden="1" customWidth="1"/>
    <col min="6" max="6" width="12.1796875" style="60" hidden="1" customWidth="1"/>
    <col min="7" max="7" width="15.81640625" style="47" hidden="1" customWidth="1"/>
    <col min="8" max="8" width="7.54296875" style="60" hidden="1" customWidth="1"/>
    <col min="9" max="10" width="12.54296875" style="60" hidden="1" customWidth="1"/>
    <col min="11" max="11" width="16.81640625" style="60" hidden="1" customWidth="1"/>
    <col min="12" max="12" width="14" style="47" customWidth="1"/>
    <col min="13" max="13" width="13.453125" style="47" customWidth="1"/>
    <col min="14" max="14" width="26.54296875" style="46" customWidth="1"/>
    <col min="15" max="15" width="7.54296875" style="46" customWidth="1"/>
    <col min="16" max="16" width="37.1796875" style="46" customWidth="1"/>
    <col min="17" max="17" width="34.1796875" style="46" customWidth="1"/>
    <col min="18" max="18" width="51.54296875" style="46" customWidth="1"/>
    <col min="19" max="19" width="68.81640625" style="46" customWidth="1"/>
    <col min="20" max="21" width="11.453125" style="46"/>
    <col min="22" max="22" width="63.453125" style="46" customWidth="1"/>
    <col min="23" max="23" width="22.1796875" style="46" customWidth="1"/>
    <col min="24" max="24" width="13.54296875" style="46" hidden="1" customWidth="1"/>
    <col min="25" max="33" width="11.453125" style="46" hidden="1" customWidth="1"/>
    <col min="34" max="35" width="14.1796875" style="46" hidden="1" customWidth="1"/>
    <col min="36" max="36" width="12.54296875" style="46" hidden="1" customWidth="1"/>
    <col min="37" max="37" width="11.453125" style="60" hidden="1" customWidth="1"/>
    <col min="38" max="39" width="11.453125" style="46" hidden="1" customWidth="1"/>
    <col min="40" max="16384" width="11.453125" style="46"/>
  </cols>
  <sheetData>
    <row r="9" spans="1:39" ht="15.5">
      <c r="A9" s="48" t="s">
        <v>94</v>
      </c>
      <c r="B9" s="48"/>
      <c r="C9" s="59"/>
    </row>
    <row r="11" spans="1:39" ht="25.5" customHeight="1">
      <c r="A11" s="8" t="s">
        <v>86</v>
      </c>
      <c r="B11" s="8"/>
      <c r="C11" s="36" t="s">
        <v>9</v>
      </c>
      <c r="D11" s="37" t="s">
        <v>11</v>
      </c>
      <c r="E11" s="37" t="s">
        <v>65</v>
      </c>
      <c r="F11" s="36" t="s">
        <v>12</v>
      </c>
      <c r="G11" s="35" t="s">
        <v>13</v>
      </c>
      <c r="H11" s="36" t="s">
        <v>78</v>
      </c>
      <c r="I11" s="36" t="s">
        <v>7</v>
      </c>
      <c r="J11" s="36" t="s">
        <v>323</v>
      </c>
      <c r="K11" s="36" t="s">
        <v>73</v>
      </c>
      <c r="L11" s="34" t="s">
        <v>87</v>
      </c>
      <c r="M11" s="117" t="s">
        <v>309</v>
      </c>
      <c r="N11" s="138" t="s">
        <v>89</v>
      </c>
      <c r="O11" s="120" t="s">
        <v>95</v>
      </c>
      <c r="P11" s="9" t="s">
        <v>96</v>
      </c>
      <c r="Q11" s="9" t="s">
        <v>97</v>
      </c>
      <c r="R11" s="9" t="s">
        <v>98</v>
      </c>
      <c r="S11" s="9" t="s">
        <v>99</v>
      </c>
      <c r="T11" s="9" t="s">
        <v>100</v>
      </c>
      <c r="U11" s="9" t="s">
        <v>101</v>
      </c>
      <c r="V11" s="9" t="s">
        <v>102</v>
      </c>
      <c r="W11" s="121" t="s">
        <v>103</v>
      </c>
      <c r="X11" s="43" t="s">
        <v>74</v>
      </c>
      <c r="Y11" s="38" t="s">
        <v>67</v>
      </c>
      <c r="Z11" s="38" t="s">
        <v>68</v>
      </c>
      <c r="AA11" s="38" t="s">
        <v>69</v>
      </c>
      <c r="AB11" s="38" t="s">
        <v>70</v>
      </c>
      <c r="AC11" s="38" t="s">
        <v>71</v>
      </c>
      <c r="AD11" s="38" t="s">
        <v>72</v>
      </c>
      <c r="AE11" s="38" t="s">
        <v>77</v>
      </c>
      <c r="AF11" s="38" t="s">
        <v>320</v>
      </c>
      <c r="AG11" s="38" t="s">
        <v>321</v>
      </c>
      <c r="AH11" s="38" t="s">
        <v>79</v>
      </c>
      <c r="AI11" s="38" t="s">
        <v>322</v>
      </c>
      <c r="AJ11" s="38" t="s">
        <v>317</v>
      </c>
      <c r="AK11" s="108" t="s">
        <v>82</v>
      </c>
      <c r="AL11" s="108" t="s">
        <v>83</v>
      </c>
      <c r="AM11" s="38" t="s">
        <v>313</v>
      </c>
    </row>
    <row r="12" spans="1:39">
      <c r="A12" s="42" t="str">
        <f>IF(ISBLANK(N12),"",IF(ISNA(MATCH(P12,libperskat,0)),"Incomplet",IF((COUNTA(N12:V12)+(INDEX(codeperskat,MATCH(P12,libperskat,0))=20)+AND(U12="",AJ12=TRUE))&lt;9,"Incomplet",IF(OR(COUNTIF(X12:AE12,FALSE)&gt;0,COUNTIF(AH12:AI12,FALSE)&gt;0,COUNTIF(X12:AI12,#N/A)&gt;0),"Erreur",IF(COUNTIF(AF12:AG12,FALSE)&gt;0,"Attention","OK")))))</f>
        <v/>
      </c>
      <c r="B12" s="42" t="str">
        <f t="shared" ref="B12:B75" si="0">IF(N12&lt;&gt;"",IF(ISNA(MATCH(N12,pid,0)),"",IF(MATCH(N12,pid,0)=0,"",MATCH(N12,pid,0))),"")</f>
        <v/>
      </c>
      <c r="C12" s="61" t="str">
        <f t="shared" ref="C12:C75" si="1">IF(B12&lt;&gt;"",INDEX(pkatid,B12),"")</f>
        <v/>
      </c>
      <c r="D12" s="62" t="str">
        <f>IF(B12&lt;&gt;"",IF(INDEX(psex,B12)&lt;&gt;"",INDEX(psex,B12),""),"")</f>
        <v/>
      </c>
      <c r="E12" s="62" t="str">
        <f>IF(B12&lt;&gt;"",INDEX(ctrlsex,B12),"")</f>
        <v/>
      </c>
      <c r="F12" s="63" t="str">
        <f>IF(B12&lt;&gt;"",IF(INDEX(pgebdat,B12)&lt;&gt;"",INDEX(pgebdat,B12),""),"")</f>
        <v/>
      </c>
      <c r="G12" s="64" t="str">
        <f>IF(B12&lt;&gt;"",IF(INDEX(pnat,B12)&gt;0,INDEX(pnat,B12),""),"")</f>
        <v/>
      </c>
      <c r="H12" s="62" t="str">
        <f>IF(B12&lt;&gt;"",INDEX(ctrlnat,B12),"")</f>
        <v/>
      </c>
      <c r="I12" s="62" t="str">
        <f>IF(B12&lt;&gt;"",IF(INDEX(pjis,B12)&lt;&gt;"",INDEX(pjis,B12),""),"")</f>
        <v/>
      </c>
      <c r="J12" s="131" t="str">
        <f t="shared" ref="J12:J75" si="2">IF(B12&lt;&gt;"",IF(INDEX(pid,B12)&gt;0,INDEX(pid,B12),""),"")</f>
        <v/>
      </c>
      <c r="K12" s="136" t="str">
        <f>CONCATENATE(N12,O12)</f>
        <v/>
      </c>
      <c r="L12" s="122" t="str">
        <f t="shared" ref="L12:L75" si="3">IF(B12&lt;&gt;"",IF(INDEX(pname,B12)&gt;0,INDEX(pname,B12),""),"")</f>
        <v/>
      </c>
      <c r="M12" s="122" t="str">
        <f t="shared" ref="M12:M75" si="4">IF(B12&lt;&gt;"",IF(INDEX(psurname,B12)&gt;0,INDEX(psurname,B12),""),"")</f>
        <v/>
      </c>
      <c r="N12" s="137"/>
      <c r="O12" s="118"/>
      <c r="P12" s="118"/>
      <c r="Q12" s="118"/>
      <c r="R12" s="118"/>
      <c r="S12" s="118"/>
      <c r="T12" s="118"/>
      <c r="U12" s="118"/>
      <c r="V12" s="118"/>
      <c r="W12" s="119"/>
      <c r="X12" s="66" t="str">
        <f>IF(K12="","",NOT(COUNTIF($K$12:$K$611,$K12)&gt;1))</f>
        <v/>
      </c>
      <c r="Y12" s="26" t="str">
        <f t="shared" ref="Y12:Y75" si="5">IF(ISBLANK(N12),"",IF(OR(ISNA(MATCH(N12,pid,0)),N12="-"),FALSE,TRUE))</f>
        <v/>
      </c>
      <c r="Z12" s="26" t="str">
        <f t="shared" ref="Z12:Z75" si="6">IF(ISBLANK(P12),"",IF(OR(ISNA(MATCH(P12,libperskat,0)),P12="-"),FALSE,TRUE))</f>
        <v/>
      </c>
      <c r="AA12" s="66" t="str">
        <f t="shared" ref="AA12:AA75" si="7">IF(ISBLANK(Q12),"",IF(OR(ISNA(MATCH(Q12,libaav,0)),Q12="-"),FALSE,TRUE))</f>
        <v/>
      </c>
      <c r="AB12" s="26" t="str">
        <f>IF(ISBLANK(R12),"",IF(OR(ISNA(MATCH(R12,libdipqual,0)),R12="-"),FALSE,IF(INDEX(codedipqual,MATCH(R12,libdipqual,0))=0,FALSE,TRUE)))</f>
        <v/>
      </c>
      <c r="AC12" s="26" t="str">
        <f t="shared" ref="AC12:AC75" si="8">IF(ISBLANK(S12),"",IF(OR(ISNA(MATCH(S12,libinst,0)),S12="-"),FALSE,TRUE))</f>
        <v/>
      </c>
      <c r="AD12" s="26" t="str">
        <f t="shared" ref="AD12:AD75" si="9">IF(ISBLANK(V12),"",IF(OR(ISNA(MATCH(V12,libschartkla,0)),V12="-",INDEX(codeschartkla,MATCH(V12,libschartkla,0))=0),FALSE,TRUE))</f>
        <v/>
      </c>
      <c r="AE12" s="26" t="str">
        <f>IF(OR(ISBLANK(T12),ISBLANK(U12)),"",IF(T12&lt;=U12,TRUE,FALSE))</f>
        <v/>
      </c>
      <c r="AF12" s="26" t="str">
        <f t="shared" ref="AF12:AF75" si="10">IF(OR(AD12&lt;&gt;TRUE,ISBLANK(U12)),"",IF(INDEX(codeperskat,MATCH(P12,libperskat,0))=20,"",IF(OR(INDEX(valbvzmin,MATCH(V12,libschartkla,0))="-",INDEX(valbvzmax,MATCH(V12,libschartkla,0))="-",AND(U12&gt;=INDEX(valbvzmin,MATCH(V12,libschartkla,0)),U12&lt;=INDEX(valbvzmax,MATCH(V12,libschartkla,0)))),TRUE,FALSE)))</f>
        <v/>
      </c>
      <c r="AG12" s="26" t="str">
        <f>IF(OR(Z12&lt;&gt;TRUE,AB12&lt;&gt;TRUE,,ISBLANK(U12)),"",IF(INDEX(codeperskat,MATCH(P12,libperskat,0))=20,IF(OR(U12&lt;Nomen.complète!W$4,U12&gt;Nomen.complète!X$4),FALSE,TRUE),""))</f>
        <v/>
      </c>
      <c r="AH12" s="26" t="str">
        <f t="shared" ref="AH12:AH75" si="11">IF(Z12=TRUE,IF(ISLOGICAL(AD12),IF(OR(AD12=FALSE,AND(INDEX(codeperskat,MATCH(P12,libperskat,0))&gt;=31,INDEX(codeperskat,MATCH(P12,libperskat,0))&lt;=43,AND(INDEX(codeschartkla,MATCH(V12,libschartkla,0))&lt;&gt;10090000,INDEX(codeschartkla,MATCH(V12,libschartkla,0))&lt;&gt;10090500,INDEX(codeschartkla,MATCH(V12,libschartkla,0))&lt;&gt;10190000,INDEX(codeschartkla,MATCH(V12,libschartkla,0))&lt;&gt;10190500,INDEX(codeschartkla,MATCH(V12,libschartkla,0))&lt;&gt;10290000,INDEX(codeschartkla,MATCH(V12,libschartkla,0))&lt;&gt;10290500)),INDEX(codeperskat,MATCH(P12,libperskat,0))=20),FALSE,TRUE),IF(INDEX(codeperskat,MATCH(P12,libperskat,0))=20,TRUE,FALSE)),"")</f>
        <v/>
      </c>
      <c r="AI12" s="26" t="str">
        <f t="shared" ref="AI12:AI75" si="12">IF(OR(Z12&lt;&gt;TRUE,AB12&lt;&gt;TRUE),"",IF(OR(AND(OR(INDEX(codeperskat,MATCH(P12,libperskat,0))=10,INDEX(codeperskat,MATCH(P12,libperskat,0))=31,INDEX(codeperskat,MATCH(P12,libperskat,0))=32),OR(INDEX(codedipqual,MATCH(R12,libdipqual,0))&lt;11,INDEX(codedipqual,MATCH(R12,libdipqual,0))&gt;15)),AND(INDEX(codeperskat,MATCH(P12,libperskat,0))=20,OR(INDEX(codedipqual,MATCH(R12,libdipqual,0))&lt;21,INDEX(codedipqual,MATCH(R12,libdipqual,0))&gt;24)),AND(INDEX(codeperskat,MATCH(P12,libperskat,0))&gt;=41,INDEX(codeperskat,MATCH(P12,libperskat,0))&lt;=43,OR(INDEX(codedipqual,MATCH(R12,libdipqual,0))&lt;31,INDEX(codedipqual,MATCH(R12,libdipqual,0))&gt;32)),),FALSE,TRUE))</f>
        <v/>
      </c>
      <c r="AJ12" s="26" t="str">
        <f t="shared" ref="AJ12:AJ75" si="13">IF(V12&lt;&gt;"",IF(NOT(ISNA(V12)),IF(AND(INDEX(codeschartkla,MATCH(V12,libschartkla,0))&gt;=55000000,INDEX(codeschartkla,MATCH(V12,libschartkla,0))&lt;55100000),TRUE,FALSE),""),"")</f>
        <v/>
      </c>
      <c r="AK12" s="58" t="str">
        <f>IF(A12="","",1)</f>
        <v/>
      </c>
      <c r="AL12" s="26" t="str">
        <f>IF(AE12&lt;&gt;TRUE,"",T12/U12)</f>
        <v/>
      </c>
      <c r="AM12" s="66" t="str">
        <f>IF(AC12=TRUE,INDEX(codeinst,MATCH(S12,libinst,0)),IF(AC13=TRUE,INDEX(codeinst,MATCH(S13,libinst,0)),IF(AC14=TRUE,INDEX(codeinst,MATCH(S14,libinst,0)),"ID")))</f>
        <v>ID</v>
      </c>
    </row>
    <row r="13" spans="1:39">
      <c r="A13" s="42" t="str">
        <f t="shared" ref="A13:A75" si="14">IF(ISBLANK(N13),"",IF(ISNA(MATCH(P13,libperskat,0)),"Incomplet",IF((COUNTA(N13:V13)+(INDEX(codeperskat,MATCH(P13,libperskat,0))=20)+AND(U13="",AJ13=TRUE))&lt;9,"Incomplet",IF(OR(COUNTIF(X13:AE13,FALSE)&gt;0,COUNTIF(AH13,FALSE)&gt;0,COUNTIF(X13:AH13,#N/A)&gt;0),"Erreur",IF(AF13=FALSE,"Attention","OK")))))</f>
        <v/>
      </c>
      <c r="B13" s="42" t="str">
        <f t="shared" si="0"/>
        <v/>
      </c>
      <c r="C13" s="139" t="str">
        <f t="shared" si="1"/>
        <v/>
      </c>
      <c r="D13" s="58" t="str">
        <f t="shared" ref="D13:D76" si="15">IF(B13&lt;&gt;"",IF(INDEX(psex,B13)&lt;&gt;"",INDEX(psex,B13),""),"")</f>
        <v/>
      </c>
      <c r="E13" s="58" t="str">
        <f t="shared" ref="E13:E76" si="16">IF(B13&lt;&gt;"",INDEX(ctrlsex,B13),"")</f>
        <v/>
      </c>
      <c r="F13" s="140" t="str">
        <f t="shared" ref="F13:F76" si="17">IF(B13&lt;&gt;"",IF(INDEX(pgebdat,B13)&lt;&gt;"",INDEX(pgebdat,B13),""),"")</f>
        <v/>
      </c>
      <c r="G13" s="141" t="str">
        <f t="shared" ref="G13:G76" si="18">IF(B13&lt;&gt;"",IF(INDEX(pnat,B13)&gt;0,INDEX(pnat,B13),""),"")</f>
        <v/>
      </c>
      <c r="H13" s="58" t="str">
        <f t="shared" ref="H13:H76" si="19">IF(B13&lt;&gt;"",INDEX(ctrlnat,B13),"")</f>
        <v/>
      </c>
      <c r="I13" s="58" t="str">
        <f t="shared" ref="I13:I76" si="20">IF(B13&lt;&gt;"",IF(INDEX(pjis,B13)&lt;&gt;"",INDEX(pjis,B13),""),"")</f>
        <v/>
      </c>
      <c r="J13" s="131" t="str">
        <f t="shared" si="2"/>
        <v/>
      </c>
      <c r="K13" s="65" t="str">
        <f t="shared" ref="K13:K76" si="21">CONCATENATE(N13,O13)</f>
        <v/>
      </c>
      <c r="L13" s="123" t="str">
        <f t="shared" si="3"/>
        <v/>
      </c>
      <c r="M13" s="122" t="str">
        <f t="shared" si="4"/>
        <v/>
      </c>
      <c r="N13" s="137"/>
      <c r="O13" s="118"/>
      <c r="P13" s="118"/>
      <c r="Q13" s="118"/>
      <c r="R13" s="118"/>
      <c r="S13" s="118"/>
      <c r="T13" s="118"/>
      <c r="U13" s="118"/>
      <c r="V13" s="118"/>
      <c r="W13" s="119"/>
      <c r="X13" s="66" t="str">
        <f t="shared" ref="X13:X76" si="22">IF(K13="","",NOT(COUNTIF($K$12:$K$611,$K13)&gt;1))</f>
        <v/>
      </c>
      <c r="Y13" s="26" t="str">
        <f t="shared" si="5"/>
        <v/>
      </c>
      <c r="Z13" s="26" t="str">
        <f t="shared" si="6"/>
        <v/>
      </c>
      <c r="AA13" s="66" t="str">
        <f t="shared" si="7"/>
        <v/>
      </c>
      <c r="AB13" s="26" t="str">
        <f t="shared" ref="AB13:AB76" si="23">IF(ISBLANK(R13),"",IF(OR(ISNA(MATCH(R13,libdipqual,0)),R13="-"),FALSE,IF(INDEX(codedipqual,MATCH(R13,libdipqual,0))=0,FALSE,TRUE)))</f>
        <v/>
      </c>
      <c r="AC13" s="26" t="str">
        <f t="shared" si="8"/>
        <v/>
      </c>
      <c r="AD13" s="26" t="str">
        <f t="shared" si="9"/>
        <v/>
      </c>
      <c r="AE13" s="26" t="str">
        <f t="shared" ref="AE13:AE76" si="24">IF(OR(ISBLANK(T13),ISBLANK(U13)),"",IF(T13&lt;=U13,TRUE,FALSE))</f>
        <v/>
      </c>
      <c r="AF13" s="26" t="str">
        <f t="shared" si="10"/>
        <v/>
      </c>
      <c r="AG13" s="26" t="str">
        <f>IF(OR(Z13&lt;&gt;TRUE,AB13&lt;&gt;TRUE,,ISBLANK(U13)),"",IF(INDEX(codeperskat,MATCH(P13,libperskat,0))=20,IF(OR(U13&lt;Nomen.complète!W$4,U13&gt;Nomen.complète!X$4),FALSE,TRUE),""))</f>
        <v/>
      </c>
      <c r="AH13" s="26" t="str">
        <f t="shared" si="11"/>
        <v/>
      </c>
      <c r="AI13" s="26" t="str">
        <f t="shared" si="12"/>
        <v/>
      </c>
      <c r="AJ13" s="26" t="str">
        <f t="shared" si="13"/>
        <v/>
      </c>
      <c r="AK13" s="58" t="str">
        <f t="shared" ref="AK13:AK76" si="25">IF(A13="","",1)</f>
        <v/>
      </c>
      <c r="AL13" s="26" t="str">
        <f t="shared" ref="AL13:AL76" si="26">IF(AE13&lt;&gt;TRUE,"",T13/U13)</f>
        <v/>
      </c>
    </row>
    <row r="14" spans="1:39">
      <c r="A14" s="42" t="str">
        <f t="shared" si="14"/>
        <v/>
      </c>
      <c r="B14" s="42" t="str">
        <f t="shared" si="0"/>
        <v/>
      </c>
      <c r="C14" s="139" t="str">
        <f t="shared" si="1"/>
        <v/>
      </c>
      <c r="D14" s="58" t="str">
        <f t="shared" si="15"/>
        <v/>
      </c>
      <c r="E14" s="58" t="str">
        <f t="shared" si="16"/>
        <v/>
      </c>
      <c r="F14" s="140" t="str">
        <f t="shared" si="17"/>
        <v/>
      </c>
      <c r="G14" s="141" t="str">
        <f t="shared" si="18"/>
        <v/>
      </c>
      <c r="H14" s="58" t="str">
        <f t="shared" si="19"/>
        <v/>
      </c>
      <c r="I14" s="58" t="str">
        <f t="shared" si="20"/>
        <v/>
      </c>
      <c r="J14" s="131" t="str">
        <f t="shared" si="2"/>
        <v/>
      </c>
      <c r="K14" s="65" t="str">
        <f t="shared" si="21"/>
        <v/>
      </c>
      <c r="L14" s="123" t="str">
        <f t="shared" si="3"/>
        <v/>
      </c>
      <c r="M14" s="122" t="str">
        <f t="shared" si="4"/>
        <v/>
      </c>
      <c r="N14" s="137"/>
      <c r="O14" s="118"/>
      <c r="P14" s="118"/>
      <c r="Q14" s="118"/>
      <c r="R14" s="118"/>
      <c r="S14" s="118"/>
      <c r="T14" s="118"/>
      <c r="U14" s="118"/>
      <c r="V14" s="118"/>
      <c r="W14" s="119"/>
      <c r="X14" s="66" t="str">
        <f t="shared" si="22"/>
        <v/>
      </c>
      <c r="Y14" s="26" t="str">
        <f t="shared" si="5"/>
        <v/>
      </c>
      <c r="Z14" s="26" t="str">
        <f t="shared" si="6"/>
        <v/>
      </c>
      <c r="AA14" s="66" t="str">
        <f t="shared" si="7"/>
        <v/>
      </c>
      <c r="AB14" s="26" t="str">
        <f t="shared" si="23"/>
        <v/>
      </c>
      <c r="AC14" s="26" t="str">
        <f t="shared" si="8"/>
        <v/>
      </c>
      <c r="AD14" s="26" t="str">
        <f t="shared" si="9"/>
        <v/>
      </c>
      <c r="AE14" s="26" t="str">
        <f t="shared" si="24"/>
        <v/>
      </c>
      <c r="AF14" s="26" t="str">
        <f t="shared" si="10"/>
        <v/>
      </c>
      <c r="AG14" s="26" t="str">
        <f>IF(OR(Z14&lt;&gt;TRUE,AB14&lt;&gt;TRUE,,ISBLANK(U14)),"",IF(INDEX(codeperskat,MATCH(P14,libperskat,0))=20,IF(OR(U14&lt;Nomen.complète!W$4,U14&gt;Nomen.complète!X$4),FALSE,TRUE),""))</f>
        <v/>
      </c>
      <c r="AH14" s="26" t="str">
        <f t="shared" si="11"/>
        <v/>
      </c>
      <c r="AI14" s="26" t="str">
        <f t="shared" si="12"/>
        <v/>
      </c>
      <c r="AJ14" s="26" t="str">
        <f t="shared" si="13"/>
        <v/>
      </c>
      <c r="AK14" s="58" t="str">
        <f t="shared" si="25"/>
        <v/>
      </c>
      <c r="AL14" s="26" t="str">
        <f t="shared" si="26"/>
        <v/>
      </c>
    </row>
    <row r="15" spans="1:39">
      <c r="A15" s="42" t="str">
        <f t="shared" si="14"/>
        <v/>
      </c>
      <c r="B15" s="42" t="str">
        <f t="shared" si="0"/>
        <v/>
      </c>
      <c r="C15" s="139" t="str">
        <f t="shared" si="1"/>
        <v/>
      </c>
      <c r="D15" s="58" t="str">
        <f t="shared" si="15"/>
        <v/>
      </c>
      <c r="E15" s="58" t="str">
        <f t="shared" si="16"/>
        <v/>
      </c>
      <c r="F15" s="140" t="str">
        <f t="shared" si="17"/>
        <v/>
      </c>
      <c r="G15" s="141" t="str">
        <f t="shared" si="18"/>
        <v/>
      </c>
      <c r="H15" s="58" t="str">
        <f t="shared" si="19"/>
        <v/>
      </c>
      <c r="I15" s="58" t="str">
        <f t="shared" si="20"/>
        <v/>
      </c>
      <c r="J15" s="131" t="str">
        <f t="shared" si="2"/>
        <v/>
      </c>
      <c r="K15" s="65" t="str">
        <f t="shared" si="21"/>
        <v/>
      </c>
      <c r="L15" s="123" t="str">
        <f t="shared" si="3"/>
        <v/>
      </c>
      <c r="M15" s="122" t="str">
        <f t="shared" si="4"/>
        <v/>
      </c>
      <c r="N15" s="137"/>
      <c r="O15" s="118"/>
      <c r="P15" s="118"/>
      <c r="Q15" s="118"/>
      <c r="R15" s="118"/>
      <c r="S15" s="118"/>
      <c r="T15" s="118"/>
      <c r="U15" s="118"/>
      <c r="V15" s="118"/>
      <c r="W15" s="119"/>
      <c r="X15" s="66" t="str">
        <f t="shared" si="22"/>
        <v/>
      </c>
      <c r="Y15" s="26" t="str">
        <f t="shared" si="5"/>
        <v/>
      </c>
      <c r="Z15" s="26" t="str">
        <f t="shared" si="6"/>
        <v/>
      </c>
      <c r="AA15" s="66" t="str">
        <f t="shared" si="7"/>
        <v/>
      </c>
      <c r="AB15" s="26" t="str">
        <f t="shared" si="23"/>
        <v/>
      </c>
      <c r="AC15" s="26" t="str">
        <f t="shared" si="8"/>
        <v/>
      </c>
      <c r="AD15" s="26" t="str">
        <f t="shared" si="9"/>
        <v/>
      </c>
      <c r="AE15" s="26" t="str">
        <f t="shared" si="24"/>
        <v/>
      </c>
      <c r="AF15" s="26" t="str">
        <f t="shared" si="10"/>
        <v/>
      </c>
      <c r="AG15" s="26" t="str">
        <f>IF(OR(Z15&lt;&gt;TRUE,AB15&lt;&gt;TRUE,,ISBLANK(U15)),"",IF(INDEX(codeperskat,MATCH(P15,libperskat,0))=20,IF(OR(U15&lt;Nomen.complète!W$4,U15&gt;Nomen.complète!X$4),FALSE,TRUE),""))</f>
        <v/>
      </c>
      <c r="AH15" s="26" t="str">
        <f t="shared" si="11"/>
        <v/>
      </c>
      <c r="AI15" s="26" t="str">
        <f t="shared" si="12"/>
        <v/>
      </c>
      <c r="AJ15" s="26" t="str">
        <f t="shared" si="13"/>
        <v/>
      </c>
      <c r="AK15" s="58" t="str">
        <f t="shared" si="25"/>
        <v/>
      </c>
      <c r="AL15" s="26" t="str">
        <f t="shared" si="26"/>
        <v/>
      </c>
    </row>
    <row r="16" spans="1:39">
      <c r="A16" s="42" t="str">
        <f t="shared" si="14"/>
        <v/>
      </c>
      <c r="B16" s="42" t="str">
        <f t="shared" si="0"/>
        <v/>
      </c>
      <c r="C16" s="139" t="str">
        <f t="shared" si="1"/>
        <v/>
      </c>
      <c r="D16" s="58" t="str">
        <f t="shared" si="15"/>
        <v/>
      </c>
      <c r="E16" s="58" t="str">
        <f t="shared" si="16"/>
        <v/>
      </c>
      <c r="F16" s="140" t="str">
        <f t="shared" si="17"/>
        <v/>
      </c>
      <c r="G16" s="141" t="str">
        <f t="shared" si="18"/>
        <v/>
      </c>
      <c r="H16" s="58" t="str">
        <f t="shared" si="19"/>
        <v/>
      </c>
      <c r="I16" s="58" t="str">
        <f t="shared" si="20"/>
        <v/>
      </c>
      <c r="J16" s="131" t="str">
        <f t="shared" si="2"/>
        <v/>
      </c>
      <c r="K16" s="65" t="str">
        <f t="shared" si="21"/>
        <v/>
      </c>
      <c r="L16" s="123" t="str">
        <f t="shared" si="3"/>
        <v/>
      </c>
      <c r="M16" s="122" t="str">
        <f t="shared" si="4"/>
        <v/>
      </c>
      <c r="N16" s="137"/>
      <c r="O16" s="118"/>
      <c r="P16" s="118"/>
      <c r="Q16" s="118"/>
      <c r="R16" s="118"/>
      <c r="S16" s="118"/>
      <c r="T16" s="118"/>
      <c r="U16" s="118"/>
      <c r="V16" s="118"/>
      <c r="W16" s="119"/>
      <c r="X16" s="66" t="str">
        <f t="shared" si="22"/>
        <v/>
      </c>
      <c r="Y16" s="26" t="str">
        <f t="shared" si="5"/>
        <v/>
      </c>
      <c r="Z16" s="26" t="str">
        <f t="shared" si="6"/>
        <v/>
      </c>
      <c r="AA16" s="66" t="str">
        <f t="shared" si="7"/>
        <v/>
      </c>
      <c r="AB16" s="26" t="str">
        <f t="shared" si="23"/>
        <v/>
      </c>
      <c r="AC16" s="26" t="str">
        <f t="shared" si="8"/>
        <v/>
      </c>
      <c r="AD16" s="26" t="str">
        <f t="shared" si="9"/>
        <v/>
      </c>
      <c r="AE16" s="26" t="str">
        <f t="shared" si="24"/>
        <v/>
      </c>
      <c r="AF16" s="26" t="str">
        <f t="shared" si="10"/>
        <v/>
      </c>
      <c r="AG16" s="26" t="str">
        <f>IF(OR(Z16&lt;&gt;TRUE,AB16&lt;&gt;TRUE,,ISBLANK(U16)),"",IF(INDEX(codeperskat,MATCH(P16,libperskat,0))=20,IF(OR(U16&lt;Nomen.complète!W$4,U16&gt;Nomen.complète!X$4),FALSE,TRUE),""))</f>
        <v/>
      </c>
      <c r="AH16" s="26" t="str">
        <f t="shared" si="11"/>
        <v/>
      </c>
      <c r="AI16" s="26" t="str">
        <f t="shared" si="12"/>
        <v/>
      </c>
      <c r="AJ16" s="26" t="str">
        <f t="shared" si="13"/>
        <v/>
      </c>
      <c r="AK16" s="58" t="str">
        <f t="shared" si="25"/>
        <v/>
      </c>
      <c r="AL16" s="26" t="str">
        <f t="shared" si="26"/>
        <v/>
      </c>
    </row>
    <row r="17" spans="1:38">
      <c r="A17" s="42" t="str">
        <f t="shared" si="14"/>
        <v/>
      </c>
      <c r="B17" s="42" t="str">
        <f t="shared" si="0"/>
        <v/>
      </c>
      <c r="C17" s="139" t="str">
        <f t="shared" si="1"/>
        <v/>
      </c>
      <c r="D17" s="58" t="str">
        <f t="shared" si="15"/>
        <v/>
      </c>
      <c r="E17" s="58" t="str">
        <f t="shared" si="16"/>
        <v/>
      </c>
      <c r="F17" s="140" t="str">
        <f t="shared" si="17"/>
        <v/>
      </c>
      <c r="G17" s="141" t="str">
        <f t="shared" si="18"/>
        <v/>
      </c>
      <c r="H17" s="58" t="str">
        <f t="shared" si="19"/>
        <v/>
      </c>
      <c r="I17" s="58" t="str">
        <f t="shared" si="20"/>
        <v/>
      </c>
      <c r="J17" s="131" t="str">
        <f t="shared" si="2"/>
        <v/>
      </c>
      <c r="K17" s="65" t="str">
        <f t="shared" si="21"/>
        <v/>
      </c>
      <c r="L17" s="123" t="str">
        <f t="shared" si="3"/>
        <v/>
      </c>
      <c r="M17" s="122" t="str">
        <f t="shared" si="4"/>
        <v/>
      </c>
      <c r="N17" s="137"/>
      <c r="O17" s="118"/>
      <c r="P17" s="118"/>
      <c r="Q17" s="118"/>
      <c r="R17" s="118"/>
      <c r="S17" s="118"/>
      <c r="T17" s="118"/>
      <c r="U17" s="118"/>
      <c r="V17" s="118"/>
      <c r="W17" s="119"/>
      <c r="X17" s="66" t="str">
        <f t="shared" si="22"/>
        <v/>
      </c>
      <c r="Y17" s="26" t="str">
        <f t="shared" si="5"/>
        <v/>
      </c>
      <c r="Z17" s="26" t="str">
        <f t="shared" si="6"/>
        <v/>
      </c>
      <c r="AA17" s="66" t="str">
        <f t="shared" si="7"/>
        <v/>
      </c>
      <c r="AB17" s="26" t="str">
        <f t="shared" si="23"/>
        <v/>
      </c>
      <c r="AC17" s="26" t="str">
        <f t="shared" si="8"/>
        <v/>
      </c>
      <c r="AD17" s="26" t="str">
        <f t="shared" si="9"/>
        <v/>
      </c>
      <c r="AE17" s="26" t="str">
        <f t="shared" si="24"/>
        <v/>
      </c>
      <c r="AF17" s="26" t="str">
        <f t="shared" si="10"/>
        <v/>
      </c>
      <c r="AG17" s="26" t="str">
        <f>IF(OR(Z17&lt;&gt;TRUE,AB17&lt;&gt;TRUE,,ISBLANK(U17)),"",IF(INDEX(codeperskat,MATCH(P17,libperskat,0))=20,IF(OR(U17&lt;Nomen.complète!W$4,U17&gt;Nomen.complète!X$4),FALSE,TRUE),""))</f>
        <v/>
      </c>
      <c r="AH17" s="26" t="str">
        <f t="shared" si="11"/>
        <v/>
      </c>
      <c r="AI17" s="26" t="str">
        <f t="shared" si="12"/>
        <v/>
      </c>
      <c r="AJ17" s="26" t="str">
        <f t="shared" si="13"/>
        <v/>
      </c>
      <c r="AK17" s="58" t="str">
        <f t="shared" si="25"/>
        <v/>
      </c>
      <c r="AL17" s="26" t="str">
        <f t="shared" si="26"/>
        <v/>
      </c>
    </row>
    <row r="18" spans="1:38">
      <c r="A18" s="42" t="str">
        <f t="shared" si="14"/>
        <v/>
      </c>
      <c r="B18" s="42" t="str">
        <f t="shared" si="0"/>
        <v/>
      </c>
      <c r="C18" s="139" t="str">
        <f t="shared" si="1"/>
        <v/>
      </c>
      <c r="D18" s="58" t="str">
        <f t="shared" si="15"/>
        <v/>
      </c>
      <c r="E18" s="58" t="str">
        <f t="shared" si="16"/>
        <v/>
      </c>
      <c r="F18" s="140" t="str">
        <f t="shared" si="17"/>
        <v/>
      </c>
      <c r="G18" s="141" t="str">
        <f t="shared" si="18"/>
        <v/>
      </c>
      <c r="H18" s="58" t="str">
        <f t="shared" si="19"/>
        <v/>
      </c>
      <c r="I18" s="58" t="str">
        <f t="shared" si="20"/>
        <v/>
      </c>
      <c r="J18" s="131" t="str">
        <f t="shared" si="2"/>
        <v/>
      </c>
      <c r="K18" s="65" t="str">
        <f t="shared" si="21"/>
        <v/>
      </c>
      <c r="L18" s="123" t="str">
        <f t="shared" si="3"/>
        <v/>
      </c>
      <c r="M18" s="122" t="str">
        <f t="shared" si="4"/>
        <v/>
      </c>
      <c r="N18" s="137"/>
      <c r="O18" s="118"/>
      <c r="P18" s="118"/>
      <c r="Q18" s="118"/>
      <c r="R18" s="118"/>
      <c r="S18" s="118"/>
      <c r="T18" s="118"/>
      <c r="U18" s="118"/>
      <c r="V18" s="118"/>
      <c r="W18" s="119"/>
      <c r="X18" s="66" t="str">
        <f t="shared" si="22"/>
        <v/>
      </c>
      <c r="Y18" s="26" t="str">
        <f t="shared" si="5"/>
        <v/>
      </c>
      <c r="Z18" s="26" t="str">
        <f t="shared" si="6"/>
        <v/>
      </c>
      <c r="AA18" s="66" t="str">
        <f t="shared" si="7"/>
        <v/>
      </c>
      <c r="AB18" s="26" t="str">
        <f t="shared" si="23"/>
        <v/>
      </c>
      <c r="AC18" s="26" t="str">
        <f t="shared" si="8"/>
        <v/>
      </c>
      <c r="AD18" s="26" t="str">
        <f t="shared" si="9"/>
        <v/>
      </c>
      <c r="AE18" s="26" t="str">
        <f t="shared" si="24"/>
        <v/>
      </c>
      <c r="AF18" s="26" t="str">
        <f t="shared" si="10"/>
        <v/>
      </c>
      <c r="AG18" s="26" t="str">
        <f>IF(OR(Z18&lt;&gt;TRUE,AB18&lt;&gt;TRUE,,ISBLANK(U18)),"",IF(INDEX(codeperskat,MATCH(P18,libperskat,0))=20,IF(OR(U18&lt;Nomen.complète!W$4,U18&gt;Nomen.complète!X$4),FALSE,TRUE),""))</f>
        <v/>
      </c>
      <c r="AH18" s="26" t="str">
        <f t="shared" si="11"/>
        <v/>
      </c>
      <c r="AI18" s="26" t="str">
        <f t="shared" si="12"/>
        <v/>
      </c>
      <c r="AJ18" s="26" t="str">
        <f t="shared" si="13"/>
        <v/>
      </c>
      <c r="AK18" s="58" t="str">
        <f t="shared" si="25"/>
        <v/>
      </c>
      <c r="AL18" s="26" t="str">
        <f t="shared" si="26"/>
        <v/>
      </c>
    </row>
    <row r="19" spans="1:38">
      <c r="A19" s="42" t="str">
        <f t="shared" si="14"/>
        <v/>
      </c>
      <c r="B19" s="42" t="str">
        <f t="shared" si="0"/>
        <v/>
      </c>
      <c r="C19" s="139" t="str">
        <f t="shared" si="1"/>
        <v/>
      </c>
      <c r="D19" s="58" t="str">
        <f t="shared" si="15"/>
        <v/>
      </c>
      <c r="E19" s="58" t="str">
        <f t="shared" si="16"/>
        <v/>
      </c>
      <c r="F19" s="140" t="str">
        <f t="shared" si="17"/>
        <v/>
      </c>
      <c r="G19" s="141" t="str">
        <f t="shared" si="18"/>
        <v/>
      </c>
      <c r="H19" s="58" t="str">
        <f t="shared" si="19"/>
        <v/>
      </c>
      <c r="I19" s="58" t="str">
        <f t="shared" si="20"/>
        <v/>
      </c>
      <c r="J19" s="131" t="str">
        <f t="shared" si="2"/>
        <v/>
      </c>
      <c r="K19" s="65" t="str">
        <f t="shared" si="21"/>
        <v/>
      </c>
      <c r="L19" s="123" t="str">
        <f t="shared" si="3"/>
        <v/>
      </c>
      <c r="M19" s="122" t="str">
        <f t="shared" si="4"/>
        <v/>
      </c>
      <c r="N19" s="137"/>
      <c r="O19" s="118"/>
      <c r="P19" s="118"/>
      <c r="Q19" s="118"/>
      <c r="R19" s="118"/>
      <c r="S19" s="118"/>
      <c r="T19" s="118"/>
      <c r="U19" s="118"/>
      <c r="V19" s="118"/>
      <c r="W19" s="119"/>
      <c r="X19" s="66" t="str">
        <f t="shared" si="22"/>
        <v/>
      </c>
      <c r="Y19" s="26" t="str">
        <f t="shared" si="5"/>
        <v/>
      </c>
      <c r="Z19" s="26" t="str">
        <f t="shared" si="6"/>
        <v/>
      </c>
      <c r="AA19" s="66" t="str">
        <f t="shared" si="7"/>
        <v/>
      </c>
      <c r="AB19" s="26" t="str">
        <f t="shared" si="23"/>
        <v/>
      </c>
      <c r="AC19" s="26" t="str">
        <f t="shared" si="8"/>
        <v/>
      </c>
      <c r="AD19" s="26" t="str">
        <f t="shared" si="9"/>
        <v/>
      </c>
      <c r="AE19" s="26" t="str">
        <f t="shared" si="24"/>
        <v/>
      </c>
      <c r="AF19" s="26" t="str">
        <f t="shared" si="10"/>
        <v/>
      </c>
      <c r="AG19" s="26" t="str">
        <f>IF(OR(Z19&lt;&gt;TRUE,AB19&lt;&gt;TRUE,,ISBLANK(U19)),"",IF(INDEX(codeperskat,MATCH(P19,libperskat,0))=20,IF(OR(U19&lt;Nomen.complète!W$4,U19&gt;Nomen.complète!X$4),FALSE,TRUE),""))</f>
        <v/>
      </c>
      <c r="AH19" s="26" t="str">
        <f t="shared" si="11"/>
        <v/>
      </c>
      <c r="AI19" s="26" t="str">
        <f t="shared" si="12"/>
        <v/>
      </c>
      <c r="AJ19" s="26" t="str">
        <f t="shared" si="13"/>
        <v/>
      </c>
      <c r="AK19" s="58" t="str">
        <f t="shared" si="25"/>
        <v/>
      </c>
      <c r="AL19" s="26" t="str">
        <f t="shared" si="26"/>
        <v/>
      </c>
    </row>
    <row r="20" spans="1:38">
      <c r="A20" s="42" t="str">
        <f t="shared" si="14"/>
        <v/>
      </c>
      <c r="B20" s="42" t="str">
        <f t="shared" si="0"/>
        <v/>
      </c>
      <c r="C20" s="139" t="str">
        <f t="shared" si="1"/>
        <v/>
      </c>
      <c r="D20" s="58" t="str">
        <f t="shared" si="15"/>
        <v/>
      </c>
      <c r="E20" s="58" t="str">
        <f t="shared" si="16"/>
        <v/>
      </c>
      <c r="F20" s="140" t="str">
        <f t="shared" si="17"/>
        <v/>
      </c>
      <c r="G20" s="141" t="str">
        <f t="shared" si="18"/>
        <v/>
      </c>
      <c r="H20" s="58" t="str">
        <f t="shared" si="19"/>
        <v/>
      </c>
      <c r="I20" s="58" t="str">
        <f t="shared" si="20"/>
        <v/>
      </c>
      <c r="J20" s="131" t="str">
        <f t="shared" si="2"/>
        <v/>
      </c>
      <c r="K20" s="65" t="str">
        <f t="shared" si="21"/>
        <v/>
      </c>
      <c r="L20" s="123" t="str">
        <f t="shared" si="3"/>
        <v/>
      </c>
      <c r="M20" s="122" t="str">
        <f t="shared" si="4"/>
        <v/>
      </c>
      <c r="N20" s="137"/>
      <c r="O20" s="118"/>
      <c r="P20" s="118"/>
      <c r="Q20" s="118"/>
      <c r="R20" s="118"/>
      <c r="S20" s="118"/>
      <c r="T20" s="118"/>
      <c r="U20" s="118"/>
      <c r="V20" s="118"/>
      <c r="W20" s="119"/>
      <c r="X20" s="66" t="str">
        <f t="shared" si="22"/>
        <v/>
      </c>
      <c r="Y20" s="26" t="str">
        <f t="shared" si="5"/>
        <v/>
      </c>
      <c r="Z20" s="26" t="str">
        <f t="shared" si="6"/>
        <v/>
      </c>
      <c r="AA20" s="66" t="str">
        <f t="shared" si="7"/>
        <v/>
      </c>
      <c r="AB20" s="26" t="str">
        <f t="shared" si="23"/>
        <v/>
      </c>
      <c r="AC20" s="26" t="str">
        <f t="shared" si="8"/>
        <v/>
      </c>
      <c r="AD20" s="26" t="str">
        <f t="shared" si="9"/>
        <v/>
      </c>
      <c r="AE20" s="26" t="str">
        <f t="shared" si="24"/>
        <v/>
      </c>
      <c r="AF20" s="26" t="str">
        <f t="shared" si="10"/>
        <v/>
      </c>
      <c r="AG20" s="26" t="str">
        <f>IF(OR(Z20&lt;&gt;TRUE,AB20&lt;&gt;TRUE,,ISBLANK(U20)),"",IF(INDEX(codeperskat,MATCH(P20,libperskat,0))=20,IF(OR(U20&lt;Nomen.complète!W$4,U20&gt;Nomen.complète!X$4),FALSE,TRUE),""))</f>
        <v/>
      </c>
      <c r="AH20" s="26" t="str">
        <f t="shared" si="11"/>
        <v/>
      </c>
      <c r="AI20" s="26" t="str">
        <f t="shared" si="12"/>
        <v/>
      </c>
      <c r="AJ20" s="26" t="str">
        <f t="shared" si="13"/>
        <v/>
      </c>
      <c r="AK20" s="58" t="str">
        <f t="shared" si="25"/>
        <v/>
      </c>
      <c r="AL20" s="26" t="str">
        <f t="shared" si="26"/>
        <v/>
      </c>
    </row>
    <row r="21" spans="1:38">
      <c r="A21" s="42" t="str">
        <f t="shared" si="14"/>
        <v/>
      </c>
      <c r="B21" s="42" t="str">
        <f t="shared" si="0"/>
        <v/>
      </c>
      <c r="C21" s="139" t="str">
        <f t="shared" si="1"/>
        <v/>
      </c>
      <c r="D21" s="58" t="str">
        <f t="shared" si="15"/>
        <v/>
      </c>
      <c r="E21" s="58" t="str">
        <f t="shared" si="16"/>
        <v/>
      </c>
      <c r="F21" s="140" t="str">
        <f t="shared" si="17"/>
        <v/>
      </c>
      <c r="G21" s="141" t="str">
        <f t="shared" si="18"/>
        <v/>
      </c>
      <c r="H21" s="58" t="str">
        <f t="shared" si="19"/>
        <v/>
      </c>
      <c r="I21" s="58" t="str">
        <f t="shared" si="20"/>
        <v/>
      </c>
      <c r="J21" s="131" t="str">
        <f t="shared" si="2"/>
        <v/>
      </c>
      <c r="K21" s="65" t="str">
        <f t="shared" si="21"/>
        <v/>
      </c>
      <c r="L21" s="123" t="str">
        <f t="shared" si="3"/>
        <v/>
      </c>
      <c r="M21" s="122" t="str">
        <f t="shared" si="4"/>
        <v/>
      </c>
      <c r="N21" s="137"/>
      <c r="O21" s="118"/>
      <c r="P21" s="118"/>
      <c r="Q21" s="118"/>
      <c r="R21" s="118"/>
      <c r="S21" s="118"/>
      <c r="T21" s="118"/>
      <c r="U21" s="118"/>
      <c r="V21" s="118"/>
      <c r="W21" s="119"/>
      <c r="X21" s="66" t="str">
        <f t="shared" si="22"/>
        <v/>
      </c>
      <c r="Y21" s="26" t="str">
        <f t="shared" si="5"/>
        <v/>
      </c>
      <c r="Z21" s="26" t="str">
        <f t="shared" si="6"/>
        <v/>
      </c>
      <c r="AA21" s="66" t="str">
        <f t="shared" si="7"/>
        <v/>
      </c>
      <c r="AB21" s="26" t="str">
        <f t="shared" si="23"/>
        <v/>
      </c>
      <c r="AC21" s="26" t="str">
        <f t="shared" si="8"/>
        <v/>
      </c>
      <c r="AD21" s="26" t="str">
        <f t="shared" si="9"/>
        <v/>
      </c>
      <c r="AE21" s="26" t="str">
        <f t="shared" si="24"/>
        <v/>
      </c>
      <c r="AF21" s="26" t="str">
        <f t="shared" si="10"/>
        <v/>
      </c>
      <c r="AG21" s="26" t="str">
        <f>IF(OR(Z21&lt;&gt;TRUE,AB21&lt;&gt;TRUE,,ISBLANK(U21)),"",IF(INDEX(codeperskat,MATCH(P21,libperskat,0))=20,IF(OR(U21&lt;Nomen.complète!W$4,U21&gt;Nomen.complète!X$4),FALSE,TRUE),""))</f>
        <v/>
      </c>
      <c r="AH21" s="26" t="str">
        <f t="shared" si="11"/>
        <v/>
      </c>
      <c r="AI21" s="26" t="str">
        <f t="shared" si="12"/>
        <v/>
      </c>
      <c r="AJ21" s="26" t="str">
        <f t="shared" si="13"/>
        <v/>
      </c>
      <c r="AK21" s="58" t="str">
        <f t="shared" si="25"/>
        <v/>
      </c>
      <c r="AL21" s="26" t="str">
        <f t="shared" si="26"/>
        <v/>
      </c>
    </row>
    <row r="22" spans="1:38">
      <c r="A22" s="42" t="str">
        <f t="shared" si="14"/>
        <v/>
      </c>
      <c r="B22" s="42" t="str">
        <f t="shared" si="0"/>
        <v/>
      </c>
      <c r="C22" s="139" t="str">
        <f t="shared" si="1"/>
        <v/>
      </c>
      <c r="D22" s="58" t="str">
        <f t="shared" si="15"/>
        <v/>
      </c>
      <c r="E22" s="58" t="str">
        <f t="shared" si="16"/>
        <v/>
      </c>
      <c r="F22" s="140" t="str">
        <f t="shared" si="17"/>
        <v/>
      </c>
      <c r="G22" s="141" t="str">
        <f t="shared" si="18"/>
        <v/>
      </c>
      <c r="H22" s="58" t="str">
        <f t="shared" si="19"/>
        <v/>
      </c>
      <c r="I22" s="58" t="str">
        <f t="shared" si="20"/>
        <v/>
      </c>
      <c r="J22" s="131" t="str">
        <f t="shared" si="2"/>
        <v/>
      </c>
      <c r="K22" s="65" t="str">
        <f t="shared" si="21"/>
        <v/>
      </c>
      <c r="L22" s="123" t="str">
        <f t="shared" si="3"/>
        <v/>
      </c>
      <c r="M22" s="122" t="str">
        <f t="shared" si="4"/>
        <v/>
      </c>
      <c r="N22" s="137"/>
      <c r="O22" s="118"/>
      <c r="P22" s="118"/>
      <c r="Q22" s="118"/>
      <c r="R22" s="118"/>
      <c r="S22" s="118"/>
      <c r="T22" s="118"/>
      <c r="U22" s="118"/>
      <c r="V22" s="118"/>
      <c r="W22" s="119"/>
      <c r="X22" s="66" t="str">
        <f t="shared" si="22"/>
        <v/>
      </c>
      <c r="Y22" s="26" t="str">
        <f t="shared" si="5"/>
        <v/>
      </c>
      <c r="Z22" s="26" t="str">
        <f t="shared" si="6"/>
        <v/>
      </c>
      <c r="AA22" s="66" t="str">
        <f t="shared" si="7"/>
        <v/>
      </c>
      <c r="AB22" s="26" t="str">
        <f t="shared" si="23"/>
        <v/>
      </c>
      <c r="AC22" s="26" t="str">
        <f t="shared" si="8"/>
        <v/>
      </c>
      <c r="AD22" s="26" t="str">
        <f t="shared" si="9"/>
        <v/>
      </c>
      <c r="AE22" s="26" t="str">
        <f t="shared" si="24"/>
        <v/>
      </c>
      <c r="AF22" s="26" t="str">
        <f t="shared" si="10"/>
        <v/>
      </c>
      <c r="AG22" s="26" t="str">
        <f>IF(OR(Z22&lt;&gt;TRUE,AB22&lt;&gt;TRUE,,ISBLANK(U22)),"",IF(INDEX(codeperskat,MATCH(P22,libperskat,0))=20,IF(OR(U22&lt;Nomen.complète!W$4,U22&gt;Nomen.complète!X$4),FALSE,TRUE),""))</f>
        <v/>
      </c>
      <c r="AH22" s="26" t="str">
        <f t="shared" si="11"/>
        <v/>
      </c>
      <c r="AI22" s="26" t="str">
        <f t="shared" si="12"/>
        <v/>
      </c>
      <c r="AJ22" s="26" t="str">
        <f t="shared" si="13"/>
        <v/>
      </c>
      <c r="AK22" s="58" t="str">
        <f t="shared" si="25"/>
        <v/>
      </c>
      <c r="AL22" s="26" t="str">
        <f t="shared" si="26"/>
        <v/>
      </c>
    </row>
    <row r="23" spans="1:38">
      <c r="A23" s="42" t="str">
        <f t="shared" si="14"/>
        <v/>
      </c>
      <c r="B23" s="42" t="str">
        <f t="shared" si="0"/>
        <v/>
      </c>
      <c r="C23" s="139" t="str">
        <f t="shared" si="1"/>
        <v/>
      </c>
      <c r="D23" s="58" t="str">
        <f t="shared" si="15"/>
        <v/>
      </c>
      <c r="E23" s="58" t="str">
        <f t="shared" si="16"/>
        <v/>
      </c>
      <c r="F23" s="140" t="str">
        <f t="shared" si="17"/>
        <v/>
      </c>
      <c r="G23" s="141" t="str">
        <f t="shared" si="18"/>
        <v/>
      </c>
      <c r="H23" s="58" t="str">
        <f t="shared" si="19"/>
        <v/>
      </c>
      <c r="I23" s="58" t="str">
        <f t="shared" si="20"/>
        <v/>
      </c>
      <c r="J23" s="131" t="str">
        <f t="shared" si="2"/>
        <v/>
      </c>
      <c r="K23" s="65" t="str">
        <f t="shared" si="21"/>
        <v/>
      </c>
      <c r="L23" s="123" t="str">
        <f t="shared" si="3"/>
        <v/>
      </c>
      <c r="M23" s="122" t="str">
        <f t="shared" si="4"/>
        <v/>
      </c>
      <c r="N23" s="137"/>
      <c r="O23" s="118"/>
      <c r="P23" s="118"/>
      <c r="Q23" s="118"/>
      <c r="R23" s="118"/>
      <c r="S23" s="118"/>
      <c r="T23" s="118"/>
      <c r="U23" s="118"/>
      <c r="V23" s="118"/>
      <c r="W23" s="119"/>
      <c r="X23" s="66" t="str">
        <f t="shared" si="22"/>
        <v/>
      </c>
      <c r="Y23" s="26" t="str">
        <f t="shared" si="5"/>
        <v/>
      </c>
      <c r="Z23" s="26" t="str">
        <f t="shared" si="6"/>
        <v/>
      </c>
      <c r="AA23" s="66" t="str">
        <f t="shared" si="7"/>
        <v/>
      </c>
      <c r="AB23" s="26" t="str">
        <f t="shared" si="23"/>
        <v/>
      </c>
      <c r="AC23" s="26" t="str">
        <f t="shared" si="8"/>
        <v/>
      </c>
      <c r="AD23" s="26" t="str">
        <f t="shared" si="9"/>
        <v/>
      </c>
      <c r="AE23" s="26" t="str">
        <f t="shared" si="24"/>
        <v/>
      </c>
      <c r="AF23" s="26" t="str">
        <f t="shared" si="10"/>
        <v/>
      </c>
      <c r="AG23" s="26" t="str">
        <f>IF(OR(Z23&lt;&gt;TRUE,AB23&lt;&gt;TRUE,,ISBLANK(U23)),"",IF(INDEX(codeperskat,MATCH(P23,libperskat,0))=20,IF(OR(U23&lt;Nomen.complète!W$4,U23&gt;Nomen.complète!X$4),FALSE,TRUE),""))</f>
        <v/>
      </c>
      <c r="AH23" s="26" t="str">
        <f t="shared" si="11"/>
        <v/>
      </c>
      <c r="AI23" s="26" t="str">
        <f t="shared" si="12"/>
        <v/>
      </c>
      <c r="AJ23" s="26" t="str">
        <f t="shared" si="13"/>
        <v/>
      </c>
      <c r="AK23" s="58" t="str">
        <f t="shared" si="25"/>
        <v/>
      </c>
      <c r="AL23" s="26" t="str">
        <f t="shared" si="26"/>
        <v/>
      </c>
    </row>
    <row r="24" spans="1:38">
      <c r="A24" s="42" t="str">
        <f t="shared" si="14"/>
        <v/>
      </c>
      <c r="B24" s="42" t="str">
        <f t="shared" si="0"/>
        <v/>
      </c>
      <c r="C24" s="139" t="str">
        <f t="shared" si="1"/>
        <v/>
      </c>
      <c r="D24" s="58" t="str">
        <f t="shared" si="15"/>
        <v/>
      </c>
      <c r="E24" s="58" t="str">
        <f t="shared" si="16"/>
        <v/>
      </c>
      <c r="F24" s="140" t="str">
        <f t="shared" si="17"/>
        <v/>
      </c>
      <c r="G24" s="141" t="str">
        <f t="shared" si="18"/>
        <v/>
      </c>
      <c r="H24" s="58" t="str">
        <f t="shared" si="19"/>
        <v/>
      </c>
      <c r="I24" s="58" t="str">
        <f t="shared" si="20"/>
        <v/>
      </c>
      <c r="J24" s="131" t="str">
        <f t="shared" si="2"/>
        <v/>
      </c>
      <c r="K24" s="65" t="str">
        <f t="shared" si="21"/>
        <v/>
      </c>
      <c r="L24" s="123" t="str">
        <f t="shared" si="3"/>
        <v/>
      </c>
      <c r="M24" s="122" t="str">
        <f t="shared" si="4"/>
        <v/>
      </c>
      <c r="N24" s="137"/>
      <c r="O24" s="118"/>
      <c r="P24" s="118"/>
      <c r="Q24" s="118"/>
      <c r="R24" s="118"/>
      <c r="S24" s="118"/>
      <c r="T24" s="118"/>
      <c r="U24" s="118"/>
      <c r="V24" s="118"/>
      <c r="W24" s="119"/>
      <c r="X24" s="66" t="str">
        <f t="shared" si="22"/>
        <v/>
      </c>
      <c r="Y24" s="26" t="str">
        <f t="shared" si="5"/>
        <v/>
      </c>
      <c r="Z24" s="26" t="str">
        <f t="shared" si="6"/>
        <v/>
      </c>
      <c r="AA24" s="66" t="str">
        <f t="shared" si="7"/>
        <v/>
      </c>
      <c r="AB24" s="26" t="str">
        <f t="shared" si="23"/>
        <v/>
      </c>
      <c r="AC24" s="26" t="str">
        <f t="shared" si="8"/>
        <v/>
      </c>
      <c r="AD24" s="26" t="str">
        <f t="shared" si="9"/>
        <v/>
      </c>
      <c r="AE24" s="26" t="str">
        <f t="shared" si="24"/>
        <v/>
      </c>
      <c r="AF24" s="26" t="str">
        <f t="shared" si="10"/>
        <v/>
      </c>
      <c r="AG24" s="26" t="str">
        <f>IF(OR(Z24&lt;&gt;TRUE,AB24&lt;&gt;TRUE,,ISBLANK(U24)),"",IF(INDEX(codeperskat,MATCH(P24,libperskat,0))=20,IF(OR(U24&lt;Nomen.complète!W$4,U24&gt;Nomen.complète!X$4),FALSE,TRUE),""))</f>
        <v/>
      </c>
      <c r="AH24" s="26" t="str">
        <f t="shared" si="11"/>
        <v/>
      </c>
      <c r="AI24" s="26" t="str">
        <f t="shared" si="12"/>
        <v/>
      </c>
      <c r="AJ24" s="26" t="str">
        <f t="shared" si="13"/>
        <v/>
      </c>
      <c r="AK24" s="58" t="str">
        <f t="shared" si="25"/>
        <v/>
      </c>
      <c r="AL24" s="26" t="str">
        <f t="shared" si="26"/>
        <v/>
      </c>
    </row>
    <row r="25" spans="1:38">
      <c r="A25" s="42" t="str">
        <f t="shared" si="14"/>
        <v/>
      </c>
      <c r="B25" s="42" t="str">
        <f t="shared" si="0"/>
        <v/>
      </c>
      <c r="C25" s="139" t="str">
        <f t="shared" si="1"/>
        <v/>
      </c>
      <c r="D25" s="58" t="str">
        <f t="shared" si="15"/>
        <v/>
      </c>
      <c r="E25" s="58" t="str">
        <f t="shared" si="16"/>
        <v/>
      </c>
      <c r="F25" s="140" t="str">
        <f t="shared" si="17"/>
        <v/>
      </c>
      <c r="G25" s="141" t="str">
        <f t="shared" si="18"/>
        <v/>
      </c>
      <c r="H25" s="58" t="str">
        <f t="shared" si="19"/>
        <v/>
      </c>
      <c r="I25" s="58" t="str">
        <f t="shared" si="20"/>
        <v/>
      </c>
      <c r="J25" s="131" t="str">
        <f t="shared" si="2"/>
        <v/>
      </c>
      <c r="K25" s="65" t="str">
        <f t="shared" si="21"/>
        <v/>
      </c>
      <c r="L25" s="123" t="str">
        <f t="shared" si="3"/>
        <v/>
      </c>
      <c r="M25" s="122" t="str">
        <f t="shared" si="4"/>
        <v/>
      </c>
      <c r="N25" s="137"/>
      <c r="O25" s="118"/>
      <c r="P25" s="118"/>
      <c r="Q25" s="118"/>
      <c r="R25" s="118"/>
      <c r="S25" s="118"/>
      <c r="T25" s="118"/>
      <c r="U25" s="118"/>
      <c r="V25" s="118"/>
      <c r="W25" s="119"/>
      <c r="X25" s="66" t="str">
        <f t="shared" si="22"/>
        <v/>
      </c>
      <c r="Y25" s="26" t="str">
        <f t="shared" si="5"/>
        <v/>
      </c>
      <c r="Z25" s="26" t="str">
        <f t="shared" si="6"/>
        <v/>
      </c>
      <c r="AA25" s="66" t="str">
        <f t="shared" si="7"/>
        <v/>
      </c>
      <c r="AB25" s="26" t="str">
        <f t="shared" si="23"/>
        <v/>
      </c>
      <c r="AC25" s="26" t="str">
        <f t="shared" si="8"/>
        <v/>
      </c>
      <c r="AD25" s="26" t="str">
        <f t="shared" si="9"/>
        <v/>
      </c>
      <c r="AE25" s="26" t="str">
        <f t="shared" si="24"/>
        <v/>
      </c>
      <c r="AF25" s="26" t="str">
        <f t="shared" si="10"/>
        <v/>
      </c>
      <c r="AG25" s="26" t="str">
        <f>IF(OR(Z25&lt;&gt;TRUE,AB25&lt;&gt;TRUE,,ISBLANK(U25)),"",IF(INDEX(codeperskat,MATCH(P25,libperskat,0))=20,IF(OR(U25&lt;Nomen.complète!W$4,U25&gt;Nomen.complète!X$4),FALSE,TRUE),""))</f>
        <v/>
      </c>
      <c r="AH25" s="26" t="str">
        <f t="shared" si="11"/>
        <v/>
      </c>
      <c r="AI25" s="26" t="str">
        <f t="shared" si="12"/>
        <v/>
      </c>
      <c r="AJ25" s="26" t="str">
        <f t="shared" si="13"/>
        <v/>
      </c>
      <c r="AK25" s="58" t="str">
        <f t="shared" si="25"/>
        <v/>
      </c>
      <c r="AL25" s="26" t="str">
        <f t="shared" si="26"/>
        <v/>
      </c>
    </row>
    <row r="26" spans="1:38">
      <c r="A26" s="42" t="str">
        <f t="shared" si="14"/>
        <v/>
      </c>
      <c r="B26" s="42" t="str">
        <f t="shared" si="0"/>
        <v/>
      </c>
      <c r="C26" s="139" t="str">
        <f t="shared" si="1"/>
        <v/>
      </c>
      <c r="D26" s="58" t="str">
        <f t="shared" si="15"/>
        <v/>
      </c>
      <c r="E26" s="58" t="str">
        <f t="shared" si="16"/>
        <v/>
      </c>
      <c r="F26" s="140" t="str">
        <f t="shared" si="17"/>
        <v/>
      </c>
      <c r="G26" s="141" t="str">
        <f t="shared" si="18"/>
        <v/>
      </c>
      <c r="H26" s="58" t="str">
        <f t="shared" si="19"/>
        <v/>
      </c>
      <c r="I26" s="58" t="str">
        <f t="shared" si="20"/>
        <v/>
      </c>
      <c r="J26" s="131" t="str">
        <f t="shared" si="2"/>
        <v/>
      </c>
      <c r="K26" s="65" t="str">
        <f t="shared" si="21"/>
        <v/>
      </c>
      <c r="L26" s="123" t="str">
        <f t="shared" si="3"/>
        <v/>
      </c>
      <c r="M26" s="122" t="str">
        <f t="shared" si="4"/>
        <v/>
      </c>
      <c r="N26" s="137"/>
      <c r="O26" s="118"/>
      <c r="P26" s="118"/>
      <c r="Q26" s="118"/>
      <c r="R26" s="118"/>
      <c r="S26" s="118"/>
      <c r="T26" s="118"/>
      <c r="U26" s="118"/>
      <c r="V26" s="118"/>
      <c r="W26" s="119"/>
      <c r="X26" s="66" t="str">
        <f t="shared" si="22"/>
        <v/>
      </c>
      <c r="Y26" s="26" t="str">
        <f t="shared" si="5"/>
        <v/>
      </c>
      <c r="Z26" s="26" t="str">
        <f t="shared" si="6"/>
        <v/>
      </c>
      <c r="AA26" s="66" t="str">
        <f t="shared" si="7"/>
        <v/>
      </c>
      <c r="AB26" s="26" t="str">
        <f t="shared" si="23"/>
        <v/>
      </c>
      <c r="AC26" s="26" t="str">
        <f t="shared" si="8"/>
        <v/>
      </c>
      <c r="AD26" s="26" t="str">
        <f t="shared" si="9"/>
        <v/>
      </c>
      <c r="AE26" s="26" t="str">
        <f t="shared" si="24"/>
        <v/>
      </c>
      <c r="AF26" s="26" t="str">
        <f t="shared" si="10"/>
        <v/>
      </c>
      <c r="AG26" s="26" t="str">
        <f>IF(OR(Z26&lt;&gt;TRUE,AB26&lt;&gt;TRUE,,ISBLANK(U26)),"",IF(INDEX(codeperskat,MATCH(P26,libperskat,0))=20,IF(OR(U26&lt;Nomen.complète!W$4,U26&gt;Nomen.complète!X$4),FALSE,TRUE),""))</f>
        <v/>
      </c>
      <c r="AH26" s="26" t="str">
        <f t="shared" si="11"/>
        <v/>
      </c>
      <c r="AI26" s="26" t="str">
        <f t="shared" si="12"/>
        <v/>
      </c>
      <c r="AJ26" s="26" t="str">
        <f t="shared" si="13"/>
        <v/>
      </c>
      <c r="AK26" s="58" t="str">
        <f t="shared" si="25"/>
        <v/>
      </c>
      <c r="AL26" s="26" t="str">
        <f t="shared" si="26"/>
        <v/>
      </c>
    </row>
    <row r="27" spans="1:38">
      <c r="A27" s="42" t="str">
        <f t="shared" si="14"/>
        <v/>
      </c>
      <c r="B27" s="42" t="str">
        <f t="shared" si="0"/>
        <v/>
      </c>
      <c r="C27" s="139" t="str">
        <f t="shared" si="1"/>
        <v/>
      </c>
      <c r="D27" s="58" t="str">
        <f t="shared" si="15"/>
        <v/>
      </c>
      <c r="E27" s="58" t="str">
        <f t="shared" si="16"/>
        <v/>
      </c>
      <c r="F27" s="140" t="str">
        <f t="shared" si="17"/>
        <v/>
      </c>
      <c r="G27" s="141" t="str">
        <f t="shared" si="18"/>
        <v/>
      </c>
      <c r="H27" s="58" t="str">
        <f t="shared" si="19"/>
        <v/>
      </c>
      <c r="I27" s="58" t="str">
        <f t="shared" si="20"/>
        <v/>
      </c>
      <c r="J27" s="131" t="str">
        <f t="shared" si="2"/>
        <v/>
      </c>
      <c r="K27" s="65" t="str">
        <f t="shared" si="21"/>
        <v/>
      </c>
      <c r="L27" s="123" t="str">
        <f t="shared" si="3"/>
        <v/>
      </c>
      <c r="M27" s="122" t="str">
        <f t="shared" si="4"/>
        <v/>
      </c>
      <c r="N27" s="137"/>
      <c r="O27" s="118"/>
      <c r="P27" s="118"/>
      <c r="Q27" s="118"/>
      <c r="R27" s="118"/>
      <c r="S27" s="118"/>
      <c r="T27" s="118"/>
      <c r="U27" s="118"/>
      <c r="V27" s="118"/>
      <c r="W27" s="119"/>
      <c r="X27" s="66" t="str">
        <f t="shared" si="22"/>
        <v/>
      </c>
      <c r="Y27" s="26" t="str">
        <f t="shared" si="5"/>
        <v/>
      </c>
      <c r="Z27" s="26" t="str">
        <f t="shared" si="6"/>
        <v/>
      </c>
      <c r="AA27" s="66" t="str">
        <f t="shared" si="7"/>
        <v/>
      </c>
      <c r="AB27" s="26" t="str">
        <f t="shared" si="23"/>
        <v/>
      </c>
      <c r="AC27" s="26" t="str">
        <f t="shared" si="8"/>
        <v/>
      </c>
      <c r="AD27" s="26" t="str">
        <f t="shared" si="9"/>
        <v/>
      </c>
      <c r="AE27" s="26" t="str">
        <f t="shared" si="24"/>
        <v/>
      </c>
      <c r="AF27" s="26" t="str">
        <f t="shared" si="10"/>
        <v/>
      </c>
      <c r="AG27" s="26" t="str">
        <f>IF(OR(Z27&lt;&gt;TRUE,AB27&lt;&gt;TRUE,,ISBLANK(U27)),"",IF(INDEX(codeperskat,MATCH(P27,libperskat,0))=20,IF(OR(U27&lt;Nomen.complète!W$4,U27&gt;Nomen.complète!X$4),FALSE,TRUE),""))</f>
        <v/>
      </c>
      <c r="AH27" s="26" t="str">
        <f t="shared" si="11"/>
        <v/>
      </c>
      <c r="AI27" s="26" t="str">
        <f t="shared" si="12"/>
        <v/>
      </c>
      <c r="AJ27" s="26" t="str">
        <f t="shared" si="13"/>
        <v/>
      </c>
      <c r="AK27" s="58" t="str">
        <f t="shared" si="25"/>
        <v/>
      </c>
      <c r="AL27" s="26" t="str">
        <f t="shared" si="26"/>
        <v/>
      </c>
    </row>
    <row r="28" spans="1:38">
      <c r="A28" s="42" t="str">
        <f t="shared" si="14"/>
        <v/>
      </c>
      <c r="B28" s="42" t="str">
        <f t="shared" si="0"/>
        <v/>
      </c>
      <c r="C28" s="139" t="str">
        <f t="shared" si="1"/>
        <v/>
      </c>
      <c r="D28" s="58" t="str">
        <f t="shared" si="15"/>
        <v/>
      </c>
      <c r="E28" s="58" t="str">
        <f t="shared" si="16"/>
        <v/>
      </c>
      <c r="F28" s="140" t="str">
        <f t="shared" si="17"/>
        <v/>
      </c>
      <c r="G28" s="141" t="str">
        <f t="shared" si="18"/>
        <v/>
      </c>
      <c r="H28" s="58" t="str">
        <f t="shared" si="19"/>
        <v/>
      </c>
      <c r="I28" s="58" t="str">
        <f t="shared" si="20"/>
        <v/>
      </c>
      <c r="J28" s="131" t="str">
        <f t="shared" si="2"/>
        <v/>
      </c>
      <c r="K28" s="65" t="str">
        <f t="shared" si="21"/>
        <v/>
      </c>
      <c r="L28" s="123" t="str">
        <f t="shared" si="3"/>
        <v/>
      </c>
      <c r="M28" s="122" t="str">
        <f t="shared" si="4"/>
        <v/>
      </c>
      <c r="N28" s="137"/>
      <c r="O28" s="118"/>
      <c r="P28" s="118"/>
      <c r="Q28" s="118"/>
      <c r="R28" s="118"/>
      <c r="S28" s="118"/>
      <c r="T28" s="118"/>
      <c r="U28" s="118"/>
      <c r="V28" s="118"/>
      <c r="W28" s="119"/>
      <c r="X28" s="66" t="str">
        <f t="shared" si="22"/>
        <v/>
      </c>
      <c r="Y28" s="26" t="str">
        <f t="shared" si="5"/>
        <v/>
      </c>
      <c r="Z28" s="26" t="str">
        <f t="shared" si="6"/>
        <v/>
      </c>
      <c r="AA28" s="66" t="str">
        <f t="shared" si="7"/>
        <v/>
      </c>
      <c r="AB28" s="26" t="str">
        <f t="shared" si="23"/>
        <v/>
      </c>
      <c r="AC28" s="26" t="str">
        <f t="shared" si="8"/>
        <v/>
      </c>
      <c r="AD28" s="26" t="str">
        <f t="shared" si="9"/>
        <v/>
      </c>
      <c r="AE28" s="26" t="str">
        <f t="shared" si="24"/>
        <v/>
      </c>
      <c r="AF28" s="26" t="str">
        <f t="shared" si="10"/>
        <v/>
      </c>
      <c r="AG28" s="26" t="str">
        <f>IF(OR(Z28&lt;&gt;TRUE,AB28&lt;&gt;TRUE,,ISBLANK(U28)),"",IF(INDEX(codeperskat,MATCH(P28,libperskat,0))=20,IF(OR(U28&lt;Nomen.complète!W$4,U28&gt;Nomen.complète!X$4),FALSE,TRUE),""))</f>
        <v/>
      </c>
      <c r="AH28" s="26" t="str">
        <f t="shared" si="11"/>
        <v/>
      </c>
      <c r="AI28" s="26" t="str">
        <f t="shared" si="12"/>
        <v/>
      </c>
      <c r="AJ28" s="26" t="str">
        <f t="shared" si="13"/>
        <v/>
      </c>
      <c r="AK28" s="58" t="str">
        <f t="shared" si="25"/>
        <v/>
      </c>
      <c r="AL28" s="26" t="str">
        <f t="shared" si="26"/>
        <v/>
      </c>
    </row>
    <row r="29" spans="1:38">
      <c r="A29" s="42" t="str">
        <f t="shared" si="14"/>
        <v/>
      </c>
      <c r="B29" s="42" t="str">
        <f t="shared" si="0"/>
        <v/>
      </c>
      <c r="C29" s="139" t="str">
        <f t="shared" si="1"/>
        <v/>
      </c>
      <c r="D29" s="58" t="str">
        <f t="shared" si="15"/>
        <v/>
      </c>
      <c r="E29" s="58" t="str">
        <f t="shared" si="16"/>
        <v/>
      </c>
      <c r="F29" s="140" t="str">
        <f t="shared" si="17"/>
        <v/>
      </c>
      <c r="G29" s="141" t="str">
        <f t="shared" si="18"/>
        <v/>
      </c>
      <c r="H29" s="58" t="str">
        <f t="shared" si="19"/>
        <v/>
      </c>
      <c r="I29" s="58" t="str">
        <f t="shared" si="20"/>
        <v/>
      </c>
      <c r="J29" s="131" t="str">
        <f t="shared" si="2"/>
        <v/>
      </c>
      <c r="K29" s="65" t="str">
        <f t="shared" si="21"/>
        <v/>
      </c>
      <c r="L29" s="123" t="str">
        <f t="shared" si="3"/>
        <v/>
      </c>
      <c r="M29" s="122" t="str">
        <f t="shared" si="4"/>
        <v/>
      </c>
      <c r="N29" s="137"/>
      <c r="O29" s="118"/>
      <c r="P29" s="118"/>
      <c r="Q29" s="118"/>
      <c r="R29" s="118"/>
      <c r="S29" s="118"/>
      <c r="T29" s="118"/>
      <c r="U29" s="118"/>
      <c r="V29" s="118"/>
      <c r="W29" s="119"/>
      <c r="X29" s="66" t="str">
        <f t="shared" si="22"/>
        <v/>
      </c>
      <c r="Y29" s="26" t="str">
        <f t="shared" si="5"/>
        <v/>
      </c>
      <c r="Z29" s="26" t="str">
        <f t="shared" si="6"/>
        <v/>
      </c>
      <c r="AA29" s="66" t="str">
        <f t="shared" si="7"/>
        <v/>
      </c>
      <c r="AB29" s="26" t="str">
        <f t="shared" si="23"/>
        <v/>
      </c>
      <c r="AC29" s="26" t="str">
        <f t="shared" si="8"/>
        <v/>
      </c>
      <c r="AD29" s="26" t="str">
        <f t="shared" si="9"/>
        <v/>
      </c>
      <c r="AE29" s="26" t="str">
        <f t="shared" si="24"/>
        <v/>
      </c>
      <c r="AF29" s="26" t="str">
        <f t="shared" si="10"/>
        <v/>
      </c>
      <c r="AG29" s="26" t="str">
        <f>IF(OR(Z29&lt;&gt;TRUE,AB29&lt;&gt;TRUE,,ISBLANK(U29)),"",IF(INDEX(codeperskat,MATCH(P29,libperskat,0))=20,IF(OR(U29&lt;Nomen.complète!W$4,U29&gt;Nomen.complète!X$4),FALSE,TRUE),""))</f>
        <v/>
      </c>
      <c r="AH29" s="26" t="str">
        <f t="shared" si="11"/>
        <v/>
      </c>
      <c r="AI29" s="26" t="str">
        <f t="shared" si="12"/>
        <v/>
      </c>
      <c r="AJ29" s="26" t="str">
        <f t="shared" si="13"/>
        <v/>
      </c>
      <c r="AK29" s="58" t="str">
        <f t="shared" si="25"/>
        <v/>
      </c>
      <c r="AL29" s="26" t="str">
        <f t="shared" si="26"/>
        <v/>
      </c>
    </row>
    <row r="30" spans="1:38">
      <c r="A30" s="42" t="str">
        <f t="shared" si="14"/>
        <v/>
      </c>
      <c r="B30" s="42" t="str">
        <f t="shared" si="0"/>
        <v/>
      </c>
      <c r="C30" s="139" t="str">
        <f t="shared" si="1"/>
        <v/>
      </c>
      <c r="D30" s="58" t="str">
        <f t="shared" si="15"/>
        <v/>
      </c>
      <c r="E30" s="58" t="str">
        <f t="shared" si="16"/>
        <v/>
      </c>
      <c r="F30" s="140" t="str">
        <f t="shared" si="17"/>
        <v/>
      </c>
      <c r="G30" s="141" t="str">
        <f t="shared" si="18"/>
        <v/>
      </c>
      <c r="H30" s="58" t="str">
        <f t="shared" si="19"/>
        <v/>
      </c>
      <c r="I30" s="58" t="str">
        <f t="shared" si="20"/>
        <v/>
      </c>
      <c r="J30" s="131" t="str">
        <f t="shared" si="2"/>
        <v/>
      </c>
      <c r="K30" s="65" t="str">
        <f t="shared" si="21"/>
        <v/>
      </c>
      <c r="L30" s="123" t="str">
        <f t="shared" si="3"/>
        <v/>
      </c>
      <c r="M30" s="122" t="str">
        <f t="shared" si="4"/>
        <v/>
      </c>
      <c r="N30" s="137"/>
      <c r="O30" s="118"/>
      <c r="P30" s="118"/>
      <c r="Q30" s="118"/>
      <c r="R30" s="118"/>
      <c r="S30" s="118"/>
      <c r="T30" s="118"/>
      <c r="U30" s="118"/>
      <c r="V30" s="118"/>
      <c r="W30" s="119"/>
      <c r="X30" s="66" t="str">
        <f t="shared" si="22"/>
        <v/>
      </c>
      <c r="Y30" s="26" t="str">
        <f t="shared" si="5"/>
        <v/>
      </c>
      <c r="Z30" s="26" t="str">
        <f t="shared" si="6"/>
        <v/>
      </c>
      <c r="AA30" s="66" t="str">
        <f t="shared" si="7"/>
        <v/>
      </c>
      <c r="AB30" s="26" t="str">
        <f t="shared" si="23"/>
        <v/>
      </c>
      <c r="AC30" s="26" t="str">
        <f t="shared" si="8"/>
        <v/>
      </c>
      <c r="AD30" s="26" t="str">
        <f t="shared" si="9"/>
        <v/>
      </c>
      <c r="AE30" s="26" t="str">
        <f t="shared" si="24"/>
        <v/>
      </c>
      <c r="AF30" s="26" t="str">
        <f t="shared" si="10"/>
        <v/>
      </c>
      <c r="AG30" s="26" t="str">
        <f>IF(OR(Z30&lt;&gt;TRUE,AB30&lt;&gt;TRUE,,ISBLANK(U30)),"",IF(INDEX(codeperskat,MATCH(P30,libperskat,0))=20,IF(OR(U30&lt;Nomen.complète!W$4,U30&gt;Nomen.complète!X$4),FALSE,TRUE),""))</f>
        <v/>
      </c>
      <c r="AH30" s="26" t="str">
        <f t="shared" si="11"/>
        <v/>
      </c>
      <c r="AI30" s="26" t="str">
        <f t="shared" si="12"/>
        <v/>
      </c>
      <c r="AJ30" s="26" t="str">
        <f t="shared" si="13"/>
        <v/>
      </c>
      <c r="AK30" s="58" t="str">
        <f t="shared" si="25"/>
        <v/>
      </c>
      <c r="AL30" s="26" t="str">
        <f t="shared" si="26"/>
        <v/>
      </c>
    </row>
    <row r="31" spans="1:38">
      <c r="A31" s="42" t="str">
        <f t="shared" si="14"/>
        <v/>
      </c>
      <c r="B31" s="42" t="str">
        <f t="shared" si="0"/>
        <v/>
      </c>
      <c r="C31" s="139" t="str">
        <f t="shared" si="1"/>
        <v/>
      </c>
      <c r="D31" s="58" t="str">
        <f t="shared" si="15"/>
        <v/>
      </c>
      <c r="E31" s="58" t="str">
        <f t="shared" si="16"/>
        <v/>
      </c>
      <c r="F31" s="140" t="str">
        <f t="shared" si="17"/>
        <v/>
      </c>
      <c r="G31" s="141" t="str">
        <f t="shared" si="18"/>
        <v/>
      </c>
      <c r="H31" s="58" t="str">
        <f t="shared" si="19"/>
        <v/>
      </c>
      <c r="I31" s="58" t="str">
        <f t="shared" si="20"/>
        <v/>
      </c>
      <c r="J31" s="131" t="str">
        <f t="shared" si="2"/>
        <v/>
      </c>
      <c r="K31" s="65" t="str">
        <f t="shared" si="21"/>
        <v/>
      </c>
      <c r="L31" s="123" t="str">
        <f t="shared" si="3"/>
        <v/>
      </c>
      <c r="M31" s="122" t="str">
        <f t="shared" si="4"/>
        <v/>
      </c>
      <c r="N31" s="137"/>
      <c r="O31" s="118"/>
      <c r="P31" s="118"/>
      <c r="Q31" s="118"/>
      <c r="R31" s="118"/>
      <c r="S31" s="118"/>
      <c r="T31" s="118"/>
      <c r="U31" s="118"/>
      <c r="V31" s="118"/>
      <c r="W31" s="119"/>
      <c r="X31" s="66" t="str">
        <f t="shared" si="22"/>
        <v/>
      </c>
      <c r="Y31" s="26" t="str">
        <f t="shared" si="5"/>
        <v/>
      </c>
      <c r="Z31" s="26" t="str">
        <f t="shared" si="6"/>
        <v/>
      </c>
      <c r="AA31" s="66" t="str">
        <f t="shared" si="7"/>
        <v/>
      </c>
      <c r="AB31" s="26" t="str">
        <f t="shared" si="23"/>
        <v/>
      </c>
      <c r="AC31" s="26" t="str">
        <f t="shared" si="8"/>
        <v/>
      </c>
      <c r="AD31" s="26" t="str">
        <f t="shared" si="9"/>
        <v/>
      </c>
      <c r="AE31" s="26" t="str">
        <f t="shared" si="24"/>
        <v/>
      </c>
      <c r="AF31" s="26" t="str">
        <f t="shared" si="10"/>
        <v/>
      </c>
      <c r="AG31" s="26" t="str">
        <f>IF(OR(Z31&lt;&gt;TRUE,AB31&lt;&gt;TRUE,,ISBLANK(U31)),"",IF(INDEX(codeperskat,MATCH(P31,libperskat,0))=20,IF(OR(U31&lt;Nomen.complète!W$4,U31&gt;Nomen.complète!X$4),FALSE,TRUE),""))</f>
        <v/>
      </c>
      <c r="AH31" s="26" t="str">
        <f t="shared" si="11"/>
        <v/>
      </c>
      <c r="AI31" s="26" t="str">
        <f t="shared" si="12"/>
        <v/>
      </c>
      <c r="AJ31" s="26" t="str">
        <f t="shared" si="13"/>
        <v/>
      </c>
      <c r="AK31" s="58" t="str">
        <f t="shared" si="25"/>
        <v/>
      </c>
      <c r="AL31" s="26" t="str">
        <f t="shared" si="26"/>
        <v/>
      </c>
    </row>
    <row r="32" spans="1:38">
      <c r="A32" s="42" t="str">
        <f t="shared" si="14"/>
        <v/>
      </c>
      <c r="B32" s="42" t="str">
        <f t="shared" si="0"/>
        <v/>
      </c>
      <c r="C32" s="139" t="str">
        <f t="shared" si="1"/>
        <v/>
      </c>
      <c r="D32" s="58" t="str">
        <f t="shared" si="15"/>
        <v/>
      </c>
      <c r="E32" s="58" t="str">
        <f t="shared" si="16"/>
        <v/>
      </c>
      <c r="F32" s="140" t="str">
        <f t="shared" si="17"/>
        <v/>
      </c>
      <c r="G32" s="141" t="str">
        <f t="shared" si="18"/>
        <v/>
      </c>
      <c r="H32" s="58" t="str">
        <f t="shared" si="19"/>
        <v/>
      </c>
      <c r="I32" s="58" t="str">
        <f t="shared" si="20"/>
        <v/>
      </c>
      <c r="J32" s="131" t="str">
        <f t="shared" si="2"/>
        <v/>
      </c>
      <c r="K32" s="65" t="str">
        <f t="shared" si="21"/>
        <v/>
      </c>
      <c r="L32" s="123" t="str">
        <f t="shared" si="3"/>
        <v/>
      </c>
      <c r="M32" s="122" t="str">
        <f t="shared" si="4"/>
        <v/>
      </c>
      <c r="N32" s="137"/>
      <c r="O32" s="118"/>
      <c r="P32" s="118"/>
      <c r="Q32" s="118"/>
      <c r="R32" s="118"/>
      <c r="S32" s="118"/>
      <c r="T32" s="118"/>
      <c r="U32" s="118"/>
      <c r="V32" s="118"/>
      <c r="W32" s="119"/>
      <c r="X32" s="66" t="str">
        <f t="shared" si="22"/>
        <v/>
      </c>
      <c r="Y32" s="26" t="str">
        <f t="shared" si="5"/>
        <v/>
      </c>
      <c r="Z32" s="26" t="str">
        <f t="shared" si="6"/>
        <v/>
      </c>
      <c r="AA32" s="66" t="str">
        <f t="shared" si="7"/>
        <v/>
      </c>
      <c r="AB32" s="26" t="str">
        <f t="shared" si="23"/>
        <v/>
      </c>
      <c r="AC32" s="26" t="str">
        <f t="shared" si="8"/>
        <v/>
      </c>
      <c r="AD32" s="26" t="str">
        <f t="shared" si="9"/>
        <v/>
      </c>
      <c r="AE32" s="26" t="str">
        <f t="shared" si="24"/>
        <v/>
      </c>
      <c r="AF32" s="26" t="str">
        <f t="shared" si="10"/>
        <v/>
      </c>
      <c r="AG32" s="26" t="str">
        <f>IF(OR(Z32&lt;&gt;TRUE,AB32&lt;&gt;TRUE,,ISBLANK(U32)),"",IF(INDEX(codeperskat,MATCH(P32,libperskat,0))=20,IF(OR(U32&lt;Nomen.complète!W$4,U32&gt;Nomen.complète!X$4),FALSE,TRUE),""))</f>
        <v/>
      </c>
      <c r="AH32" s="26" t="str">
        <f t="shared" si="11"/>
        <v/>
      </c>
      <c r="AI32" s="26" t="str">
        <f t="shared" si="12"/>
        <v/>
      </c>
      <c r="AJ32" s="26" t="str">
        <f t="shared" si="13"/>
        <v/>
      </c>
      <c r="AK32" s="58" t="str">
        <f t="shared" si="25"/>
        <v/>
      </c>
      <c r="AL32" s="26" t="str">
        <f t="shared" si="26"/>
        <v/>
      </c>
    </row>
    <row r="33" spans="1:38">
      <c r="A33" s="42" t="str">
        <f t="shared" si="14"/>
        <v/>
      </c>
      <c r="B33" s="42" t="str">
        <f t="shared" si="0"/>
        <v/>
      </c>
      <c r="C33" s="139" t="str">
        <f t="shared" si="1"/>
        <v/>
      </c>
      <c r="D33" s="58" t="str">
        <f t="shared" si="15"/>
        <v/>
      </c>
      <c r="E33" s="58" t="str">
        <f t="shared" si="16"/>
        <v/>
      </c>
      <c r="F33" s="140" t="str">
        <f t="shared" si="17"/>
        <v/>
      </c>
      <c r="G33" s="141" t="str">
        <f t="shared" si="18"/>
        <v/>
      </c>
      <c r="H33" s="58" t="str">
        <f t="shared" si="19"/>
        <v/>
      </c>
      <c r="I33" s="58" t="str">
        <f t="shared" si="20"/>
        <v/>
      </c>
      <c r="J33" s="131" t="str">
        <f t="shared" si="2"/>
        <v/>
      </c>
      <c r="K33" s="65" t="str">
        <f t="shared" si="21"/>
        <v/>
      </c>
      <c r="L33" s="123" t="str">
        <f t="shared" si="3"/>
        <v/>
      </c>
      <c r="M33" s="122" t="str">
        <f t="shared" si="4"/>
        <v/>
      </c>
      <c r="N33" s="137"/>
      <c r="O33" s="118"/>
      <c r="P33" s="118"/>
      <c r="Q33" s="118"/>
      <c r="R33" s="118"/>
      <c r="S33" s="118"/>
      <c r="T33" s="118"/>
      <c r="U33" s="118"/>
      <c r="V33" s="118"/>
      <c r="W33" s="119"/>
      <c r="X33" s="66" t="str">
        <f t="shared" si="22"/>
        <v/>
      </c>
      <c r="Y33" s="26" t="str">
        <f t="shared" si="5"/>
        <v/>
      </c>
      <c r="Z33" s="26" t="str">
        <f t="shared" si="6"/>
        <v/>
      </c>
      <c r="AA33" s="66" t="str">
        <f t="shared" si="7"/>
        <v/>
      </c>
      <c r="AB33" s="26" t="str">
        <f t="shared" si="23"/>
        <v/>
      </c>
      <c r="AC33" s="26" t="str">
        <f t="shared" si="8"/>
        <v/>
      </c>
      <c r="AD33" s="26" t="str">
        <f t="shared" si="9"/>
        <v/>
      </c>
      <c r="AE33" s="26" t="str">
        <f t="shared" si="24"/>
        <v/>
      </c>
      <c r="AF33" s="26" t="str">
        <f t="shared" si="10"/>
        <v/>
      </c>
      <c r="AG33" s="26" t="str">
        <f>IF(OR(Z33&lt;&gt;TRUE,AB33&lt;&gt;TRUE,,ISBLANK(U33)),"",IF(INDEX(codeperskat,MATCH(P33,libperskat,0))=20,IF(OR(U33&lt;Nomen.complète!W$4,U33&gt;Nomen.complète!X$4),FALSE,TRUE),""))</f>
        <v/>
      </c>
      <c r="AH33" s="26" t="str">
        <f t="shared" si="11"/>
        <v/>
      </c>
      <c r="AI33" s="26" t="str">
        <f t="shared" si="12"/>
        <v/>
      </c>
      <c r="AJ33" s="26" t="str">
        <f t="shared" si="13"/>
        <v/>
      </c>
      <c r="AK33" s="58" t="str">
        <f t="shared" si="25"/>
        <v/>
      </c>
      <c r="AL33" s="26" t="str">
        <f t="shared" si="26"/>
        <v/>
      </c>
    </row>
    <row r="34" spans="1:38">
      <c r="A34" s="42" t="str">
        <f t="shared" si="14"/>
        <v/>
      </c>
      <c r="B34" s="42" t="str">
        <f t="shared" si="0"/>
        <v/>
      </c>
      <c r="C34" s="139" t="str">
        <f t="shared" si="1"/>
        <v/>
      </c>
      <c r="D34" s="58" t="str">
        <f t="shared" si="15"/>
        <v/>
      </c>
      <c r="E34" s="58" t="str">
        <f t="shared" si="16"/>
        <v/>
      </c>
      <c r="F34" s="140" t="str">
        <f t="shared" si="17"/>
        <v/>
      </c>
      <c r="G34" s="141" t="str">
        <f t="shared" si="18"/>
        <v/>
      </c>
      <c r="H34" s="58" t="str">
        <f t="shared" si="19"/>
        <v/>
      </c>
      <c r="I34" s="58" t="str">
        <f t="shared" si="20"/>
        <v/>
      </c>
      <c r="J34" s="131" t="str">
        <f t="shared" si="2"/>
        <v/>
      </c>
      <c r="K34" s="65" t="str">
        <f t="shared" si="21"/>
        <v/>
      </c>
      <c r="L34" s="123" t="str">
        <f t="shared" si="3"/>
        <v/>
      </c>
      <c r="M34" s="122" t="str">
        <f t="shared" si="4"/>
        <v/>
      </c>
      <c r="N34" s="137"/>
      <c r="O34" s="118"/>
      <c r="P34" s="118"/>
      <c r="Q34" s="118"/>
      <c r="R34" s="118"/>
      <c r="S34" s="118"/>
      <c r="T34" s="118"/>
      <c r="U34" s="118"/>
      <c r="V34" s="118"/>
      <c r="W34" s="119"/>
      <c r="X34" s="66" t="str">
        <f t="shared" si="22"/>
        <v/>
      </c>
      <c r="Y34" s="26" t="str">
        <f t="shared" si="5"/>
        <v/>
      </c>
      <c r="Z34" s="26" t="str">
        <f t="shared" si="6"/>
        <v/>
      </c>
      <c r="AA34" s="66" t="str">
        <f t="shared" si="7"/>
        <v/>
      </c>
      <c r="AB34" s="26" t="str">
        <f t="shared" si="23"/>
        <v/>
      </c>
      <c r="AC34" s="26" t="str">
        <f t="shared" si="8"/>
        <v/>
      </c>
      <c r="AD34" s="26" t="str">
        <f t="shared" si="9"/>
        <v/>
      </c>
      <c r="AE34" s="26" t="str">
        <f t="shared" si="24"/>
        <v/>
      </c>
      <c r="AF34" s="26" t="str">
        <f t="shared" si="10"/>
        <v/>
      </c>
      <c r="AG34" s="26" t="str">
        <f>IF(OR(Z34&lt;&gt;TRUE,AB34&lt;&gt;TRUE,,ISBLANK(U34)),"",IF(INDEX(codeperskat,MATCH(P34,libperskat,0))=20,IF(OR(U34&lt;Nomen.complète!W$4,U34&gt;Nomen.complète!X$4),FALSE,TRUE),""))</f>
        <v/>
      </c>
      <c r="AH34" s="26" t="str">
        <f t="shared" si="11"/>
        <v/>
      </c>
      <c r="AI34" s="26" t="str">
        <f t="shared" si="12"/>
        <v/>
      </c>
      <c r="AJ34" s="26" t="str">
        <f t="shared" si="13"/>
        <v/>
      </c>
      <c r="AK34" s="58" t="str">
        <f t="shared" si="25"/>
        <v/>
      </c>
      <c r="AL34" s="26" t="str">
        <f t="shared" si="26"/>
        <v/>
      </c>
    </row>
    <row r="35" spans="1:38">
      <c r="A35" s="42" t="str">
        <f t="shared" si="14"/>
        <v/>
      </c>
      <c r="B35" s="42" t="str">
        <f t="shared" si="0"/>
        <v/>
      </c>
      <c r="C35" s="139" t="str">
        <f t="shared" si="1"/>
        <v/>
      </c>
      <c r="D35" s="58" t="str">
        <f t="shared" si="15"/>
        <v/>
      </c>
      <c r="E35" s="58" t="str">
        <f t="shared" si="16"/>
        <v/>
      </c>
      <c r="F35" s="140" t="str">
        <f t="shared" si="17"/>
        <v/>
      </c>
      <c r="G35" s="141" t="str">
        <f t="shared" si="18"/>
        <v/>
      </c>
      <c r="H35" s="58" t="str">
        <f t="shared" si="19"/>
        <v/>
      </c>
      <c r="I35" s="58" t="str">
        <f t="shared" si="20"/>
        <v/>
      </c>
      <c r="J35" s="131" t="str">
        <f t="shared" si="2"/>
        <v/>
      </c>
      <c r="K35" s="65" t="str">
        <f t="shared" si="21"/>
        <v/>
      </c>
      <c r="L35" s="123" t="str">
        <f t="shared" si="3"/>
        <v/>
      </c>
      <c r="M35" s="122" t="str">
        <f t="shared" si="4"/>
        <v/>
      </c>
      <c r="N35" s="137"/>
      <c r="O35" s="118"/>
      <c r="P35" s="118"/>
      <c r="Q35" s="118"/>
      <c r="R35" s="118"/>
      <c r="S35" s="118"/>
      <c r="T35" s="118"/>
      <c r="U35" s="118"/>
      <c r="V35" s="118"/>
      <c r="W35" s="119"/>
      <c r="X35" s="66" t="str">
        <f t="shared" si="22"/>
        <v/>
      </c>
      <c r="Y35" s="26" t="str">
        <f t="shared" si="5"/>
        <v/>
      </c>
      <c r="Z35" s="26" t="str">
        <f t="shared" si="6"/>
        <v/>
      </c>
      <c r="AA35" s="66" t="str">
        <f t="shared" si="7"/>
        <v/>
      </c>
      <c r="AB35" s="26" t="str">
        <f t="shared" si="23"/>
        <v/>
      </c>
      <c r="AC35" s="26" t="str">
        <f t="shared" si="8"/>
        <v/>
      </c>
      <c r="AD35" s="26" t="str">
        <f t="shared" si="9"/>
        <v/>
      </c>
      <c r="AE35" s="26" t="str">
        <f t="shared" si="24"/>
        <v/>
      </c>
      <c r="AF35" s="26" t="str">
        <f t="shared" si="10"/>
        <v/>
      </c>
      <c r="AG35" s="26" t="str">
        <f>IF(OR(Z35&lt;&gt;TRUE,AB35&lt;&gt;TRUE,,ISBLANK(U35)),"",IF(INDEX(codeperskat,MATCH(P35,libperskat,0))=20,IF(OR(U35&lt;Nomen.complète!W$4,U35&gt;Nomen.complète!X$4),FALSE,TRUE),""))</f>
        <v/>
      </c>
      <c r="AH35" s="26" t="str">
        <f t="shared" si="11"/>
        <v/>
      </c>
      <c r="AI35" s="26" t="str">
        <f t="shared" si="12"/>
        <v/>
      </c>
      <c r="AJ35" s="26" t="str">
        <f t="shared" si="13"/>
        <v/>
      </c>
      <c r="AK35" s="58" t="str">
        <f t="shared" si="25"/>
        <v/>
      </c>
      <c r="AL35" s="26" t="str">
        <f t="shared" si="26"/>
        <v/>
      </c>
    </row>
    <row r="36" spans="1:38">
      <c r="A36" s="42" t="str">
        <f t="shared" si="14"/>
        <v/>
      </c>
      <c r="B36" s="42" t="str">
        <f t="shared" si="0"/>
        <v/>
      </c>
      <c r="C36" s="139" t="str">
        <f t="shared" si="1"/>
        <v/>
      </c>
      <c r="D36" s="58" t="str">
        <f t="shared" si="15"/>
        <v/>
      </c>
      <c r="E36" s="58" t="str">
        <f t="shared" si="16"/>
        <v/>
      </c>
      <c r="F36" s="140" t="str">
        <f t="shared" si="17"/>
        <v/>
      </c>
      <c r="G36" s="141" t="str">
        <f t="shared" si="18"/>
        <v/>
      </c>
      <c r="H36" s="58" t="str">
        <f t="shared" si="19"/>
        <v/>
      </c>
      <c r="I36" s="58" t="str">
        <f t="shared" si="20"/>
        <v/>
      </c>
      <c r="J36" s="131" t="str">
        <f t="shared" si="2"/>
        <v/>
      </c>
      <c r="K36" s="65" t="str">
        <f t="shared" si="21"/>
        <v/>
      </c>
      <c r="L36" s="123" t="str">
        <f t="shared" si="3"/>
        <v/>
      </c>
      <c r="M36" s="122" t="str">
        <f t="shared" si="4"/>
        <v/>
      </c>
      <c r="N36" s="137"/>
      <c r="O36" s="118"/>
      <c r="P36" s="118"/>
      <c r="Q36" s="118"/>
      <c r="R36" s="118"/>
      <c r="S36" s="118"/>
      <c r="T36" s="118"/>
      <c r="U36" s="118"/>
      <c r="V36" s="118"/>
      <c r="W36" s="119"/>
      <c r="X36" s="66" t="str">
        <f t="shared" si="22"/>
        <v/>
      </c>
      <c r="Y36" s="26" t="str">
        <f t="shared" si="5"/>
        <v/>
      </c>
      <c r="Z36" s="26" t="str">
        <f t="shared" si="6"/>
        <v/>
      </c>
      <c r="AA36" s="66" t="str">
        <f t="shared" si="7"/>
        <v/>
      </c>
      <c r="AB36" s="26" t="str">
        <f t="shared" si="23"/>
        <v/>
      </c>
      <c r="AC36" s="26" t="str">
        <f t="shared" si="8"/>
        <v/>
      </c>
      <c r="AD36" s="26" t="str">
        <f t="shared" si="9"/>
        <v/>
      </c>
      <c r="AE36" s="26" t="str">
        <f t="shared" si="24"/>
        <v/>
      </c>
      <c r="AF36" s="26" t="str">
        <f t="shared" si="10"/>
        <v/>
      </c>
      <c r="AG36" s="26" t="str">
        <f>IF(OR(Z36&lt;&gt;TRUE,AB36&lt;&gt;TRUE,,ISBLANK(U36)),"",IF(INDEX(codeperskat,MATCH(P36,libperskat,0))=20,IF(OR(U36&lt;Nomen.complète!W$4,U36&gt;Nomen.complète!X$4),FALSE,TRUE),""))</f>
        <v/>
      </c>
      <c r="AH36" s="26" t="str">
        <f t="shared" si="11"/>
        <v/>
      </c>
      <c r="AI36" s="26" t="str">
        <f t="shared" si="12"/>
        <v/>
      </c>
      <c r="AJ36" s="26" t="str">
        <f t="shared" si="13"/>
        <v/>
      </c>
      <c r="AK36" s="58" t="str">
        <f t="shared" si="25"/>
        <v/>
      </c>
      <c r="AL36" s="26" t="str">
        <f t="shared" si="26"/>
        <v/>
      </c>
    </row>
    <row r="37" spans="1:38">
      <c r="A37" s="42" t="str">
        <f t="shared" si="14"/>
        <v/>
      </c>
      <c r="B37" s="42" t="str">
        <f t="shared" si="0"/>
        <v/>
      </c>
      <c r="C37" s="139" t="str">
        <f t="shared" si="1"/>
        <v/>
      </c>
      <c r="D37" s="58" t="str">
        <f t="shared" si="15"/>
        <v/>
      </c>
      <c r="E37" s="58" t="str">
        <f t="shared" si="16"/>
        <v/>
      </c>
      <c r="F37" s="140" t="str">
        <f t="shared" si="17"/>
        <v/>
      </c>
      <c r="G37" s="141" t="str">
        <f t="shared" si="18"/>
        <v/>
      </c>
      <c r="H37" s="58" t="str">
        <f t="shared" si="19"/>
        <v/>
      </c>
      <c r="I37" s="58" t="str">
        <f t="shared" si="20"/>
        <v/>
      </c>
      <c r="J37" s="131" t="str">
        <f t="shared" si="2"/>
        <v/>
      </c>
      <c r="K37" s="65" t="str">
        <f t="shared" si="21"/>
        <v/>
      </c>
      <c r="L37" s="123" t="str">
        <f t="shared" si="3"/>
        <v/>
      </c>
      <c r="M37" s="122" t="str">
        <f t="shared" si="4"/>
        <v/>
      </c>
      <c r="N37" s="137"/>
      <c r="O37" s="118"/>
      <c r="P37" s="118"/>
      <c r="Q37" s="118"/>
      <c r="R37" s="118"/>
      <c r="S37" s="118"/>
      <c r="T37" s="118"/>
      <c r="U37" s="118"/>
      <c r="V37" s="118"/>
      <c r="W37" s="119"/>
      <c r="X37" s="66" t="str">
        <f t="shared" si="22"/>
        <v/>
      </c>
      <c r="Y37" s="26" t="str">
        <f t="shared" si="5"/>
        <v/>
      </c>
      <c r="Z37" s="26" t="str">
        <f t="shared" si="6"/>
        <v/>
      </c>
      <c r="AA37" s="66" t="str">
        <f t="shared" si="7"/>
        <v/>
      </c>
      <c r="AB37" s="26" t="str">
        <f t="shared" si="23"/>
        <v/>
      </c>
      <c r="AC37" s="26" t="str">
        <f t="shared" si="8"/>
        <v/>
      </c>
      <c r="AD37" s="26" t="str">
        <f t="shared" si="9"/>
        <v/>
      </c>
      <c r="AE37" s="26" t="str">
        <f t="shared" si="24"/>
        <v/>
      </c>
      <c r="AF37" s="26" t="str">
        <f t="shared" si="10"/>
        <v/>
      </c>
      <c r="AG37" s="26" t="str">
        <f>IF(OR(Z37&lt;&gt;TRUE,AB37&lt;&gt;TRUE,,ISBLANK(U37)),"",IF(INDEX(codeperskat,MATCH(P37,libperskat,0))=20,IF(OR(U37&lt;Nomen.complète!W$4,U37&gt;Nomen.complète!X$4),FALSE,TRUE),""))</f>
        <v/>
      </c>
      <c r="AH37" s="26" t="str">
        <f t="shared" si="11"/>
        <v/>
      </c>
      <c r="AI37" s="26" t="str">
        <f t="shared" si="12"/>
        <v/>
      </c>
      <c r="AJ37" s="26" t="str">
        <f t="shared" si="13"/>
        <v/>
      </c>
      <c r="AK37" s="58" t="str">
        <f t="shared" si="25"/>
        <v/>
      </c>
      <c r="AL37" s="26" t="str">
        <f t="shared" si="26"/>
        <v/>
      </c>
    </row>
    <row r="38" spans="1:38">
      <c r="A38" s="42" t="str">
        <f t="shared" si="14"/>
        <v/>
      </c>
      <c r="B38" s="42" t="str">
        <f t="shared" si="0"/>
        <v/>
      </c>
      <c r="C38" s="139" t="str">
        <f t="shared" si="1"/>
        <v/>
      </c>
      <c r="D38" s="58" t="str">
        <f t="shared" si="15"/>
        <v/>
      </c>
      <c r="E38" s="58" t="str">
        <f t="shared" si="16"/>
        <v/>
      </c>
      <c r="F38" s="140" t="str">
        <f t="shared" si="17"/>
        <v/>
      </c>
      <c r="G38" s="141" t="str">
        <f t="shared" si="18"/>
        <v/>
      </c>
      <c r="H38" s="58" t="str">
        <f t="shared" si="19"/>
        <v/>
      </c>
      <c r="I38" s="58" t="str">
        <f t="shared" si="20"/>
        <v/>
      </c>
      <c r="J38" s="131" t="str">
        <f t="shared" si="2"/>
        <v/>
      </c>
      <c r="K38" s="65" t="str">
        <f t="shared" si="21"/>
        <v/>
      </c>
      <c r="L38" s="123" t="str">
        <f t="shared" si="3"/>
        <v/>
      </c>
      <c r="M38" s="122" t="str">
        <f t="shared" si="4"/>
        <v/>
      </c>
      <c r="N38" s="137"/>
      <c r="O38" s="118"/>
      <c r="P38" s="118"/>
      <c r="Q38" s="118"/>
      <c r="R38" s="118"/>
      <c r="S38" s="118"/>
      <c r="T38" s="118"/>
      <c r="U38" s="118"/>
      <c r="V38" s="118"/>
      <c r="W38" s="119"/>
      <c r="X38" s="66" t="str">
        <f t="shared" si="22"/>
        <v/>
      </c>
      <c r="Y38" s="26" t="str">
        <f t="shared" si="5"/>
        <v/>
      </c>
      <c r="Z38" s="26" t="str">
        <f t="shared" si="6"/>
        <v/>
      </c>
      <c r="AA38" s="66" t="str">
        <f t="shared" si="7"/>
        <v/>
      </c>
      <c r="AB38" s="26" t="str">
        <f t="shared" si="23"/>
        <v/>
      </c>
      <c r="AC38" s="26" t="str">
        <f t="shared" si="8"/>
        <v/>
      </c>
      <c r="AD38" s="26" t="str">
        <f t="shared" si="9"/>
        <v/>
      </c>
      <c r="AE38" s="26" t="str">
        <f t="shared" si="24"/>
        <v/>
      </c>
      <c r="AF38" s="26" t="str">
        <f t="shared" si="10"/>
        <v/>
      </c>
      <c r="AG38" s="26" t="str">
        <f>IF(OR(Z38&lt;&gt;TRUE,AB38&lt;&gt;TRUE,,ISBLANK(U38)),"",IF(INDEX(codeperskat,MATCH(P38,libperskat,0))=20,IF(OR(U38&lt;Nomen.complète!W$4,U38&gt;Nomen.complète!X$4),FALSE,TRUE),""))</f>
        <v/>
      </c>
      <c r="AH38" s="26" t="str">
        <f t="shared" si="11"/>
        <v/>
      </c>
      <c r="AI38" s="26" t="str">
        <f t="shared" si="12"/>
        <v/>
      </c>
      <c r="AJ38" s="26" t="str">
        <f t="shared" si="13"/>
        <v/>
      </c>
      <c r="AK38" s="58" t="str">
        <f t="shared" si="25"/>
        <v/>
      </c>
      <c r="AL38" s="26" t="str">
        <f t="shared" si="26"/>
        <v/>
      </c>
    </row>
    <row r="39" spans="1:38">
      <c r="A39" s="42" t="str">
        <f t="shared" si="14"/>
        <v/>
      </c>
      <c r="B39" s="42" t="str">
        <f t="shared" si="0"/>
        <v/>
      </c>
      <c r="C39" s="139" t="str">
        <f t="shared" si="1"/>
        <v/>
      </c>
      <c r="D39" s="58" t="str">
        <f t="shared" si="15"/>
        <v/>
      </c>
      <c r="E39" s="58" t="str">
        <f t="shared" si="16"/>
        <v/>
      </c>
      <c r="F39" s="140" t="str">
        <f t="shared" si="17"/>
        <v/>
      </c>
      <c r="G39" s="141" t="str">
        <f t="shared" si="18"/>
        <v/>
      </c>
      <c r="H39" s="58" t="str">
        <f t="shared" si="19"/>
        <v/>
      </c>
      <c r="I39" s="58" t="str">
        <f t="shared" si="20"/>
        <v/>
      </c>
      <c r="J39" s="131" t="str">
        <f t="shared" si="2"/>
        <v/>
      </c>
      <c r="K39" s="65" t="str">
        <f t="shared" si="21"/>
        <v/>
      </c>
      <c r="L39" s="123" t="str">
        <f t="shared" si="3"/>
        <v/>
      </c>
      <c r="M39" s="122" t="str">
        <f t="shared" si="4"/>
        <v/>
      </c>
      <c r="N39" s="137"/>
      <c r="O39" s="118"/>
      <c r="P39" s="118"/>
      <c r="Q39" s="118"/>
      <c r="R39" s="118"/>
      <c r="S39" s="118"/>
      <c r="T39" s="118"/>
      <c r="U39" s="118"/>
      <c r="V39" s="118"/>
      <c r="W39" s="119"/>
      <c r="X39" s="66" t="str">
        <f t="shared" si="22"/>
        <v/>
      </c>
      <c r="Y39" s="26" t="str">
        <f t="shared" si="5"/>
        <v/>
      </c>
      <c r="Z39" s="26" t="str">
        <f t="shared" si="6"/>
        <v/>
      </c>
      <c r="AA39" s="66" t="str">
        <f t="shared" si="7"/>
        <v/>
      </c>
      <c r="AB39" s="26" t="str">
        <f t="shared" si="23"/>
        <v/>
      </c>
      <c r="AC39" s="26" t="str">
        <f t="shared" si="8"/>
        <v/>
      </c>
      <c r="AD39" s="26" t="str">
        <f t="shared" si="9"/>
        <v/>
      </c>
      <c r="AE39" s="26" t="str">
        <f t="shared" si="24"/>
        <v/>
      </c>
      <c r="AF39" s="26" t="str">
        <f t="shared" si="10"/>
        <v/>
      </c>
      <c r="AG39" s="26" t="str">
        <f>IF(OR(Z39&lt;&gt;TRUE,AB39&lt;&gt;TRUE,,ISBLANK(U39)),"",IF(INDEX(codeperskat,MATCH(P39,libperskat,0))=20,IF(OR(U39&lt;Nomen.complète!W$4,U39&gt;Nomen.complète!X$4),FALSE,TRUE),""))</f>
        <v/>
      </c>
      <c r="AH39" s="26" t="str">
        <f t="shared" si="11"/>
        <v/>
      </c>
      <c r="AI39" s="26" t="str">
        <f t="shared" si="12"/>
        <v/>
      </c>
      <c r="AJ39" s="26" t="str">
        <f t="shared" si="13"/>
        <v/>
      </c>
      <c r="AK39" s="58" t="str">
        <f t="shared" si="25"/>
        <v/>
      </c>
      <c r="AL39" s="26" t="str">
        <f t="shared" si="26"/>
        <v/>
      </c>
    </row>
    <row r="40" spans="1:38">
      <c r="A40" s="42" t="str">
        <f t="shared" si="14"/>
        <v/>
      </c>
      <c r="B40" s="42" t="str">
        <f t="shared" si="0"/>
        <v/>
      </c>
      <c r="C40" s="139" t="str">
        <f t="shared" si="1"/>
        <v/>
      </c>
      <c r="D40" s="58" t="str">
        <f t="shared" si="15"/>
        <v/>
      </c>
      <c r="E40" s="58" t="str">
        <f t="shared" si="16"/>
        <v/>
      </c>
      <c r="F40" s="140" t="str">
        <f t="shared" si="17"/>
        <v/>
      </c>
      <c r="G40" s="141" t="str">
        <f t="shared" si="18"/>
        <v/>
      </c>
      <c r="H40" s="58" t="str">
        <f t="shared" si="19"/>
        <v/>
      </c>
      <c r="I40" s="58" t="str">
        <f t="shared" si="20"/>
        <v/>
      </c>
      <c r="J40" s="131" t="str">
        <f t="shared" si="2"/>
        <v/>
      </c>
      <c r="K40" s="65" t="str">
        <f t="shared" si="21"/>
        <v/>
      </c>
      <c r="L40" s="123" t="str">
        <f t="shared" si="3"/>
        <v/>
      </c>
      <c r="M40" s="122" t="str">
        <f t="shared" si="4"/>
        <v/>
      </c>
      <c r="N40" s="137"/>
      <c r="O40" s="118"/>
      <c r="P40" s="118"/>
      <c r="Q40" s="118"/>
      <c r="R40" s="118"/>
      <c r="S40" s="118"/>
      <c r="T40" s="118"/>
      <c r="U40" s="118"/>
      <c r="V40" s="118"/>
      <c r="W40" s="119"/>
      <c r="X40" s="66" t="str">
        <f t="shared" si="22"/>
        <v/>
      </c>
      <c r="Y40" s="26" t="str">
        <f t="shared" si="5"/>
        <v/>
      </c>
      <c r="Z40" s="26" t="str">
        <f t="shared" si="6"/>
        <v/>
      </c>
      <c r="AA40" s="66" t="str">
        <f t="shared" si="7"/>
        <v/>
      </c>
      <c r="AB40" s="26" t="str">
        <f t="shared" si="23"/>
        <v/>
      </c>
      <c r="AC40" s="26" t="str">
        <f t="shared" si="8"/>
        <v/>
      </c>
      <c r="AD40" s="26" t="str">
        <f t="shared" si="9"/>
        <v/>
      </c>
      <c r="AE40" s="26" t="str">
        <f t="shared" si="24"/>
        <v/>
      </c>
      <c r="AF40" s="26" t="str">
        <f t="shared" si="10"/>
        <v/>
      </c>
      <c r="AG40" s="26" t="str">
        <f>IF(OR(Z40&lt;&gt;TRUE,AB40&lt;&gt;TRUE,,ISBLANK(U40)),"",IF(INDEX(codeperskat,MATCH(P40,libperskat,0))=20,IF(OR(U40&lt;Nomen.complète!W$4,U40&gt;Nomen.complète!X$4),FALSE,TRUE),""))</f>
        <v/>
      </c>
      <c r="AH40" s="26" t="str">
        <f t="shared" si="11"/>
        <v/>
      </c>
      <c r="AI40" s="26" t="str">
        <f t="shared" si="12"/>
        <v/>
      </c>
      <c r="AJ40" s="26" t="str">
        <f t="shared" si="13"/>
        <v/>
      </c>
      <c r="AK40" s="58" t="str">
        <f t="shared" si="25"/>
        <v/>
      </c>
      <c r="AL40" s="26" t="str">
        <f t="shared" si="26"/>
        <v/>
      </c>
    </row>
    <row r="41" spans="1:38">
      <c r="A41" s="42" t="str">
        <f t="shared" si="14"/>
        <v/>
      </c>
      <c r="B41" s="42" t="str">
        <f t="shared" si="0"/>
        <v/>
      </c>
      <c r="C41" s="139" t="str">
        <f t="shared" si="1"/>
        <v/>
      </c>
      <c r="D41" s="58" t="str">
        <f t="shared" si="15"/>
        <v/>
      </c>
      <c r="E41" s="58" t="str">
        <f t="shared" si="16"/>
        <v/>
      </c>
      <c r="F41" s="140" t="str">
        <f t="shared" si="17"/>
        <v/>
      </c>
      <c r="G41" s="141" t="str">
        <f t="shared" si="18"/>
        <v/>
      </c>
      <c r="H41" s="58" t="str">
        <f t="shared" si="19"/>
        <v/>
      </c>
      <c r="I41" s="58" t="str">
        <f t="shared" si="20"/>
        <v/>
      </c>
      <c r="J41" s="131" t="str">
        <f t="shared" si="2"/>
        <v/>
      </c>
      <c r="K41" s="65" t="str">
        <f t="shared" si="21"/>
        <v/>
      </c>
      <c r="L41" s="123" t="str">
        <f t="shared" si="3"/>
        <v/>
      </c>
      <c r="M41" s="122" t="str">
        <f t="shared" si="4"/>
        <v/>
      </c>
      <c r="N41" s="137"/>
      <c r="O41" s="118"/>
      <c r="P41" s="118"/>
      <c r="Q41" s="118"/>
      <c r="R41" s="118"/>
      <c r="S41" s="118"/>
      <c r="T41" s="118"/>
      <c r="U41" s="118"/>
      <c r="V41" s="118"/>
      <c r="W41" s="119"/>
      <c r="X41" s="66" t="str">
        <f t="shared" si="22"/>
        <v/>
      </c>
      <c r="Y41" s="26" t="str">
        <f t="shared" si="5"/>
        <v/>
      </c>
      <c r="Z41" s="26" t="str">
        <f t="shared" si="6"/>
        <v/>
      </c>
      <c r="AA41" s="66" t="str">
        <f t="shared" si="7"/>
        <v/>
      </c>
      <c r="AB41" s="26" t="str">
        <f t="shared" si="23"/>
        <v/>
      </c>
      <c r="AC41" s="26" t="str">
        <f t="shared" si="8"/>
        <v/>
      </c>
      <c r="AD41" s="26" t="str">
        <f t="shared" si="9"/>
        <v/>
      </c>
      <c r="AE41" s="26" t="str">
        <f t="shared" si="24"/>
        <v/>
      </c>
      <c r="AF41" s="26" t="str">
        <f t="shared" si="10"/>
        <v/>
      </c>
      <c r="AG41" s="26" t="str">
        <f>IF(OR(Z41&lt;&gt;TRUE,AB41&lt;&gt;TRUE,,ISBLANK(U41)),"",IF(INDEX(codeperskat,MATCH(P41,libperskat,0))=20,IF(OR(U41&lt;Nomen.complète!W$4,U41&gt;Nomen.complète!X$4),FALSE,TRUE),""))</f>
        <v/>
      </c>
      <c r="AH41" s="26" t="str">
        <f t="shared" si="11"/>
        <v/>
      </c>
      <c r="AI41" s="26" t="str">
        <f t="shared" si="12"/>
        <v/>
      </c>
      <c r="AJ41" s="26" t="str">
        <f t="shared" si="13"/>
        <v/>
      </c>
      <c r="AK41" s="58" t="str">
        <f t="shared" si="25"/>
        <v/>
      </c>
      <c r="AL41" s="26" t="str">
        <f t="shared" si="26"/>
        <v/>
      </c>
    </row>
    <row r="42" spans="1:38">
      <c r="A42" s="42" t="str">
        <f t="shared" si="14"/>
        <v/>
      </c>
      <c r="B42" s="42" t="str">
        <f t="shared" si="0"/>
        <v/>
      </c>
      <c r="C42" s="139" t="str">
        <f t="shared" si="1"/>
        <v/>
      </c>
      <c r="D42" s="58" t="str">
        <f t="shared" si="15"/>
        <v/>
      </c>
      <c r="E42" s="58" t="str">
        <f t="shared" si="16"/>
        <v/>
      </c>
      <c r="F42" s="140" t="str">
        <f t="shared" si="17"/>
        <v/>
      </c>
      <c r="G42" s="141" t="str">
        <f t="shared" si="18"/>
        <v/>
      </c>
      <c r="H42" s="58" t="str">
        <f t="shared" si="19"/>
        <v/>
      </c>
      <c r="I42" s="58" t="str">
        <f t="shared" si="20"/>
        <v/>
      </c>
      <c r="J42" s="131" t="str">
        <f t="shared" si="2"/>
        <v/>
      </c>
      <c r="K42" s="65" t="str">
        <f t="shared" si="21"/>
        <v/>
      </c>
      <c r="L42" s="123" t="str">
        <f t="shared" si="3"/>
        <v/>
      </c>
      <c r="M42" s="122" t="str">
        <f t="shared" si="4"/>
        <v/>
      </c>
      <c r="N42" s="137"/>
      <c r="O42" s="118"/>
      <c r="P42" s="118"/>
      <c r="Q42" s="118"/>
      <c r="R42" s="118"/>
      <c r="S42" s="118"/>
      <c r="T42" s="118"/>
      <c r="U42" s="118"/>
      <c r="V42" s="118"/>
      <c r="W42" s="119"/>
      <c r="X42" s="66" t="str">
        <f t="shared" si="22"/>
        <v/>
      </c>
      <c r="Y42" s="26" t="str">
        <f t="shared" si="5"/>
        <v/>
      </c>
      <c r="Z42" s="26" t="str">
        <f t="shared" si="6"/>
        <v/>
      </c>
      <c r="AA42" s="66" t="str">
        <f t="shared" si="7"/>
        <v/>
      </c>
      <c r="AB42" s="26" t="str">
        <f t="shared" si="23"/>
        <v/>
      </c>
      <c r="AC42" s="26" t="str">
        <f t="shared" si="8"/>
        <v/>
      </c>
      <c r="AD42" s="26" t="str">
        <f t="shared" si="9"/>
        <v/>
      </c>
      <c r="AE42" s="26" t="str">
        <f t="shared" si="24"/>
        <v/>
      </c>
      <c r="AF42" s="26" t="str">
        <f t="shared" si="10"/>
        <v/>
      </c>
      <c r="AG42" s="26" t="str">
        <f>IF(OR(Z42&lt;&gt;TRUE,AB42&lt;&gt;TRUE,,ISBLANK(U42)),"",IF(INDEX(codeperskat,MATCH(P42,libperskat,0))=20,IF(OR(U42&lt;Nomen.complète!W$4,U42&gt;Nomen.complète!X$4),FALSE,TRUE),""))</f>
        <v/>
      </c>
      <c r="AH42" s="26" t="str">
        <f t="shared" si="11"/>
        <v/>
      </c>
      <c r="AI42" s="26" t="str">
        <f t="shared" si="12"/>
        <v/>
      </c>
      <c r="AJ42" s="26" t="str">
        <f t="shared" si="13"/>
        <v/>
      </c>
      <c r="AK42" s="58" t="str">
        <f t="shared" si="25"/>
        <v/>
      </c>
      <c r="AL42" s="26" t="str">
        <f t="shared" si="26"/>
        <v/>
      </c>
    </row>
    <row r="43" spans="1:38">
      <c r="A43" s="42" t="str">
        <f t="shared" si="14"/>
        <v/>
      </c>
      <c r="B43" s="42" t="str">
        <f t="shared" si="0"/>
        <v/>
      </c>
      <c r="C43" s="139" t="str">
        <f t="shared" si="1"/>
        <v/>
      </c>
      <c r="D43" s="58" t="str">
        <f t="shared" si="15"/>
        <v/>
      </c>
      <c r="E43" s="58" t="str">
        <f t="shared" si="16"/>
        <v/>
      </c>
      <c r="F43" s="140" t="str">
        <f t="shared" si="17"/>
        <v/>
      </c>
      <c r="G43" s="141" t="str">
        <f t="shared" si="18"/>
        <v/>
      </c>
      <c r="H43" s="58" t="str">
        <f t="shared" si="19"/>
        <v/>
      </c>
      <c r="I43" s="58" t="str">
        <f t="shared" si="20"/>
        <v/>
      </c>
      <c r="J43" s="131" t="str">
        <f t="shared" si="2"/>
        <v/>
      </c>
      <c r="K43" s="65" t="str">
        <f t="shared" si="21"/>
        <v/>
      </c>
      <c r="L43" s="123" t="str">
        <f t="shared" si="3"/>
        <v/>
      </c>
      <c r="M43" s="122" t="str">
        <f t="shared" si="4"/>
        <v/>
      </c>
      <c r="N43" s="137"/>
      <c r="O43" s="118"/>
      <c r="P43" s="118"/>
      <c r="Q43" s="118"/>
      <c r="R43" s="118"/>
      <c r="S43" s="118"/>
      <c r="T43" s="118"/>
      <c r="U43" s="118"/>
      <c r="V43" s="118"/>
      <c r="W43" s="119"/>
      <c r="X43" s="66" t="str">
        <f t="shared" si="22"/>
        <v/>
      </c>
      <c r="Y43" s="26" t="str">
        <f t="shared" si="5"/>
        <v/>
      </c>
      <c r="Z43" s="26" t="str">
        <f t="shared" si="6"/>
        <v/>
      </c>
      <c r="AA43" s="66" t="str">
        <f t="shared" si="7"/>
        <v/>
      </c>
      <c r="AB43" s="26" t="str">
        <f t="shared" si="23"/>
        <v/>
      </c>
      <c r="AC43" s="26" t="str">
        <f t="shared" si="8"/>
        <v/>
      </c>
      <c r="AD43" s="26" t="str">
        <f t="shared" si="9"/>
        <v/>
      </c>
      <c r="AE43" s="26" t="str">
        <f t="shared" si="24"/>
        <v/>
      </c>
      <c r="AF43" s="26" t="str">
        <f t="shared" si="10"/>
        <v/>
      </c>
      <c r="AG43" s="26" t="str">
        <f>IF(OR(Z43&lt;&gt;TRUE,AB43&lt;&gt;TRUE,,ISBLANK(U43)),"",IF(INDEX(codeperskat,MATCH(P43,libperskat,0))=20,IF(OR(U43&lt;Nomen.complète!W$4,U43&gt;Nomen.complète!X$4),FALSE,TRUE),""))</f>
        <v/>
      </c>
      <c r="AH43" s="26" t="str">
        <f t="shared" si="11"/>
        <v/>
      </c>
      <c r="AI43" s="26" t="str">
        <f t="shared" si="12"/>
        <v/>
      </c>
      <c r="AJ43" s="26" t="str">
        <f t="shared" si="13"/>
        <v/>
      </c>
      <c r="AK43" s="58" t="str">
        <f t="shared" si="25"/>
        <v/>
      </c>
      <c r="AL43" s="26" t="str">
        <f t="shared" si="26"/>
        <v/>
      </c>
    </row>
    <row r="44" spans="1:38">
      <c r="A44" s="42" t="str">
        <f t="shared" si="14"/>
        <v/>
      </c>
      <c r="B44" s="42" t="str">
        <f t="shared" si="0"/>
        <v/>
      </c>
      <c r="C44" s="139" t="str">
        <f t="shared" si="1"/>
        <v/>
      </c>
      <c r="D44" s="58" t="str">
        <f t="shared" si="15"/>
        <v/>
      </c>
      <c r="E44" s="58" t="str">
        <f t="shared" si="16"/>
        <v/>
      </c>
      <c r="F44" s="140" t="str">
        <f t="shared" si="17"/>
        <v/>
      </c>
      <c r="G44" s="141" t="str">
        <f t="shared" si="18"/>
        <v/>
      </c>
      <c r="H44" s="58" t="str">
        <f t="shared" si="19"/>
        <v/>
      </c>
      <c r="I44" s="58" t="str">
        <f t="shared" si="20"/>
        <v/>
      </c>
      <c r="J44" s="131" t="str">
        <f t="shared" si="2"/>
        <v/>
      </c>
      <c r="K44" s="65" t="str">
        <f t="shared" si="21"/>
        <v/>
      </c>
      <c r="L44" s="123" t="str">
        <f t="shared" si="3"/>
        <v/>
      </c>
      <c r="M44" s="122" t="str">
        <f t="shared" si="4"/>
        <v/>
      </c>
      <c r="N44" s="137"/>
      <c r="O44" s="118"/>
      <c r="P44" s="118"/>
      <c r="Q44" s="118"/>
      <c r="R44" s="118"/>
      <c r="S44" s="118"/>
      <c r="T44" s="118"/>
      <c r="U44" s="118"/>
      <c r="V44" s="118"/>
      <c r="W44" s="119"/>
      <c r="X44" s="66" t="str">
        <f t="shared" si="22"/>
        <v/>
      </c>
      <c r="Y44" s="26" t="str">
        <f t="shared" si="5"/>
        <v/>
      </c>
      <c r="Z44" s="26" t="str">
        <f t="shared" si="6"/>
        <v/>
      </c>
      <c r="AA44" s="66" t="str">
        <f t="shared" si="7"/>
        <v/>
      </c>
      <c r="AB44" s="26" t="str">
        <f t="shared" si="23"/>
        <v/>
      </c>
      <c r="AC44" s="26" t="str">
        <f t="shared" si="8"/>
        <v/>
      </c>
      <c r="AD44" s="26" t="str">
        <f t="shared" si="9"/>
        <v/>
      </c>
      <c r="AE44" s="26" t="str">
        <f t="shared" si="24"/>
        <v/>
      </c>
      <c r="AF44" s="26" t="str">
        <f t="shared" si="10"/>
        <v/>
      </c>
      <c r="AG44" s="26" t="str">
        <f>IF(OR(Z44&lt;&gt;TRUE,AB44&lt;&gt;TRUE,,ISBLANK(U44)),"",IF(INDEX(codeperskat,MATCH(P44,libperskat,0))=20,IF(OR(U44&lt;Nomen.complète!W$4,U44&gt;Nomen.complète!X$4),FALSE,TRUE),""))</f>
        <v/>
      </c>
      <c r="AH44" s="26" t="str">
        <f t="shared" si="11"/>
        <v/>
      </c>
      <c r="AI44" s="26" t="str">
        <f t="shared" si="12"/>
        <v/>
      </c>
      <c r="AJ44" s="26" t="str">
        <f t="shared" si="13"/>
        <v/>
      </c>
      <c r="AK44" s="58" t="str">
        <f t="shared" si="25"/>
        <v/>
      </c>
      <c r="AL44" s="26" t="str">
        <f t="shared" si="26"/>
        <v/>
      </c>
    </row>
    <row r="45" spans="1:38">
      <c r="A45" s="42" t="str">
        <f t="shared" si="14"/>
        <v/>
      </c>
      <c r="B45" s="42" t="str">
        <f t="shared" si="0"/>
        <v/>
      </c>
      <c r="C45" s="139" t="str">
        <f t="shared" si="1"/>
        <v/>
      </c>
      <c r="D45" s="58" t="str">
        <f t="shared" si="15"/>
        <v/>
      </c>
      <c r="E45" s="58" t="str">
        <f t="shared" si="16"/>
        <v/>
      </c>
      <c r="F45" s="140" t="str">
        <f t="shared" si="17"/>
        <v/>
      </c>
      <c r="G45" s="141" t="str">
        <f t="shared" si="18"/>
        <v/>
      </c>
      <c r="H45" s="58" t="str">
        <f t="shared" si="19"/>
        <v/>
      </c>
      <c r="I45" s="58" t="str">
        <f t="shared" si="20"/>
        <v/>
      </c>
      <c r="J45" s="131" t="str">
        <f t="shared" si="2"/>
        <v/>
      </c>
      <c r="K45" s="65" t="str">
        <f t="shared" si="21"/>
        <v/>
      </c>
      <c r="L45" s="123" t="str">
        <f t="shared" si="3"/>
        <v/>
      </c>
      <c r="M45" s="122" t="str">
        <f t="shared" si="4"/>
        <v/>
      </c>
      <c r="N45" s="137"/>
      <c r="O45" s="118"/>
      <c r="P45" s="118"/>
      <c r="Q45" s="118"/>
      <c r="R45" s="118"/>
      <c r="S45" s="118"/>
      <c r="T45" s="118"/>
      <c r="U45" s="118"/>
      <c r="V45" s="118"/>
      <c r="W45" s="119"/>
      <c r="X45" s="66" t="str">
        <f t="shared" si="22"/>
        <v/>
      </c>
      <c r="Y45" s="26" t="str">
        <f t="shared" si="5"/>
        <v/>
      </c>
      <c r="Z45" s="26" t="str">
        <f t="shared" si="6"/>
        <v/>
      </c>
      <c r="AA45" s="66" t="str">
        <f t="shared" si="7"/>
        <v/>
      </c>
      <c r="AB45" s="26" t="str">
        <f t="shared" si="23"/>
        <v/>
      </c>
      <c r="AC45" s="26" t="str">
        <f t="shared" si="8"/>
        <v/>
      </c>
      <c r="AD45" s="26" t="str">
        <f t="shared" si="9"/>
        <v/>
      </c>
      <c r="AE45" s="26" t="str">
        <f t="shared" si="24"/>
        <v/>
      </c>
      <c r="AF45" s="26" t="str">
        <f t="shared" si="10"/>
        <v/>
      </c>
      <c r="AG45" s="26" t="str">
        <f>IF(OR(Z45&lt;&gt;TRUE,AB45&lt;&gt;TRUE,,ISBLANK(U45)),"",IF(INDEX(codeperskat,MATCH(P45,libperskat,0))=20,IF(OR(U45&lt;Nomen.complète!W$4,U45&gt;Nomen.complète!X$4),FALSE,TRUE),""))</f>
        <v/>
      </c>
      <c r="AH45" s="26" t="str">
        <f t="shared" si="11"/>
        <v/>
      </c>
      <c r="AI45" s="26" t="str">
        <f t="shared" si="12"/>
        <v/>
      </c>
      <c r="AJ45" s="26" t="str">
        <f t="shared" si="13"/>
        <v/>
      </c>
      <c r="AK45" s="58" t="str">
        <f t="shared" si="25"/>
        <v/>
      </c>
      <c r="AL45" s="26" t="str">
        <f t="shared" si="26"/>
        <v/>
      </c>
    </row>
    <row r="46" spans="1:38">
      <c r="A46" s="42" t="str">
        <f t="shared" si="14"/>
        <v/>
      </c>
      <c r="B46" s="42" t="str">
        <f t="shared" si="0"/>
        <v/>
      </c>
      <c r="C46" s="139" t="str">
        <f t="shared" si="1"/>
        <v/>
      </c>
      <c r="D46" s="58" t="str">
        <f t="shared" si="15"/>
        <v/>
      </c>
      <c r="E46" s="58" t="str">
        <f t="shared" si="16"/>
        <v/>
      </c>
      <c r="F46" s="140" t="str">
        <f t="shared" si="17"/>
        <v/>
      </c>
      <c r="G46" s="141" t="str">
        <f t="shared" si="18"/>
        <v/>
      </c>
      <c r="H46" s="58" t="str">
        <f t="shared" si="19"/>
        <v/>
      </c>
      <c r="I46" s="58" t="str">
        <f t="shared" si="20"/>
        <v/>
      </c>
      <c r="J46" s="131" t="str">
        <f t="shared" si="2"/>
        <v/>
      </c>
      <c r="K46" s="65" t="str">
        <f t="shared" si="21"/>
        <v/>
      </c>
      <c r="L46" s="123" t="str">
        <f t="shared" si="3"/>
        <v/>
      </c>
      <c r="M46" s="122" t="str">
        <f t="shared" si="4"/>
        <v/>
      </c>
      <c r="N46" s="137"/>
      <c r="O46" s="118"/>
      <c r="P46" s="118"/>
      <c r="Q46" s="118"/>
      <c r="R46" s="118"/>
      <c r="S46" s="118"/>
      <c r="T46" s="118"/>
      <c r="U46" s="118"/>
      <c r="V46" s="118"/>
      <c r="W46" s="119"/>
      <c r="X46" s="66" t="str">
        <f t="shared" si="22"/>
        <v/>
      </c>
      <c r="Y46" s="26" t="str">
        <f t="shared" si="5"/>
        <v/>
      </c>
      <c r="Z46" s="26" t="str">
        <f t="shared" si="6"/>
        <v/>
      </c>
      <c r="AA46" s="66" t="str">
        <f t="shared" si="7"/>
        <v/>
      </c>
      <c r="AB46" s="26" t="str">
        <f t="shared" si="23"/>
        <v/>
      </c>
      <c r="AC46" s="26" t="str">
        <f t="shared" si="8"/>
        <v/>
      </c>
      <c r="AD46" s="26" t="str">
        <f t="shared" si="9"/>
        <v/>
      </c>
      <c r="AE46" s="26" t="str">
        <f t="shared" si="24"/>
        <v/>
      </c>
      <c r="AF46" s="26" t="str">
        <f t="shared" si="10"/>
        <v/>
      </c>
      <c r="AG46" s="26" t="str">
        <f>IF(OR(Z46&lt;&gt;TRUE,AB46&lt;&gt;TRUE,,ISBLANK(U46)),"",IF(INDEX(codeperskat,MATCH(P46,libperskat,0))=20,IF(OR(U46&lt;Nomen.complète!W$4,U46&gt;Nomen.complète!X$4),FALSE,TRUE),""))</f>
        <v/>
      </c>
      <c r="AH46" s="26" t="str">
        <f t="shared" si="11"/>
        <v/>
      </c>
      <c r="AI46" s="26" t="str">
        <f t="shared" si="12"/>
        <v/>
      </c>
      <c r="AJ46" s="26" t="str">
        <f t="shared" si="13"/>
        <v/>
      </c>
      <c r="AK46" s="58" t="str">
        <f t="shared" si="25"/>
        <v/>
      </c>
      <c r="AL46" s="26" t="str">
        <f t="shared" si="26"/>
        <v/>
      </c>
    </row>
    <row r="47" spans="1:38">
      <c r="A47" s="42" t="str">
        <f t="shared" si="14"/>
        <v/>
      </c>
      <c r="B47" s="42" t="str">
        <f t="shared" si="0"/>
        <v/>
      </c>
      <c r="C47" s="139" t="str">
        <f t="shared" si="1"/>
        <v/>
      </c>
      <c r="D47" s="58" t="str">
        <f t="shared" si="15"/>
        <v/>
      </c>
      <c r="E47" s="58" t="str">
        <f t="shared" si="16"/>
        <v/>
      </c>
      <c r="F47" s="140" t="str">
        <f t="shared" si="17"/>
        <v/>
      </c>
      <c r="G47" s="141" t="str">
        <f t="shared" si="18"/>
        <v/>
      </c>
      <c r="H47" s="58" t="str">
        <f t="shared" si="19"/>
        <v/>
      </c>
      <c r="I47" s="58" t="str">
        <f t="shared" si="20"/>
        <v/>
      </c>
      <c r="J47" s="131" t="str">
        <f t="shared" si="2"/>
        <v/>
      </c>
      <c r="K47" s="65" t="str">
        <f t="shared" si="21"/>
        <v/>
      </c>
      <c r="L47" s="123" t="str">
        <f t="shared" si="3"/>
        <v/>
      </c>
      <c r="M47" s="122" t="str">
        <f t="shared" si="4"/>
        <v/>
      </c>
      <c r="N47" s="137"/>
      <c r="O47" s="118"/>
      <c r="P47" s="118"/>
      <c r="Q47" s="118"/>
      <c r="R47" s="118"/>
      <c r="S47" s="118"/>
      <c r="T47" s="118"/>
      <c r="U47" s="118"/>
      <c r="V47" s="118"/>
      <c r="W47" s="119"/>
      <c r="X47" s="66" t="str">
        <f t="shared" si="22"/>
        <v/>
      </c>
      <c r="Y47" s="26" t="str">
        <f t="shared" si="5"/>
        <v/>
      </c>
      <c r="Z47" s="26" t="str">
        <f t="shared" si="6"/>
        <v/>
      </c>
      <c r="AA47" s="66" t="str">
        <f t="shared" si="7"/>
        <v/>
      </c>
      <c r="AB47" s="26" t="str">
        <f t="shared" si="23"/>
        <v/>
      </c>
      <c r="AC47" s="26" t="str">
        <f t="shared" si="8"/>
        <v/>
      </c>
      <c r="AD47" s="26" t="str">
        <f t="shared" si="9"/>
        <v/>
      </c>
      <c r="AE47" s="26" t="str">
        <f t="shared" si="24"/>
        <v/>
      </c>
      <c r="AF47" s="26" t="str">
        <f t="shared" si="10"/>
        <v/>
      </c>
      <c r="AG47" s="26" t="str">
        <f>IF(OR(Z47&lt;&gt;TRUE,AB47&lt;&gt;TRUE,,ISBLANK(U47)),"",IF(INDEX(codeperskat,MATCH(P47,libperskat,0))=20,IF(OR(U47&lt;Nomen.complète!W$4,U47&gt;Nomen.complète!X$4),FALSE,TRUE),""))</f>
        <v/>
      </c>
      <c r="AH47" s="26" t="str">
        <f t="shared" si="11"/>
        <v/>
      </c>
      <c r="AI47" s="26" t="str">
        <f t="shared" si="12"/>
        <v/>
      </c>
      <c r="AJ47" s="26" t="str">
        <f t="shared" si="13"/>
        <v/>
      </c>
      <c r="AK47" s="58" t="str">
        <f t="shared" si="25"/>
        <v/>
      </c>
      <c r="AL47" s="26" t="str">
        <f t="shared" si="26"/>
        <v/>
      </c>
    </row>
    <row r="48" spans="1:38">
      <c r="A48" s="42" t="str">
        <f t="shared" si="14"/>
        <v/>
      </c>
      <c r="B48" s="42" t="str">
        <f t="shared" si="0"/>
        <v/>
      </c>
      <c r="C48" s="139" t="str">
        <f t="shared" si="1"/>
        <v/>
      </c>
      <c r="D48" s="58" t="str">
        <f t="shared" si="15"/>
        <v/>
      </c>
      <c r="E48" s="58" t="str">
        <f t="shared" si="16"/>
        <v/>
      </c>
      <c r="F48" s="140" t="str">
        <f t="shared" si="17"/>
        <v/>
      </c>
      <c r="G48" s="141" t="str">
        <f t="shared" si="18"/>
        <v/>
      </c>
      <c r="H48" s="58" t="str">
        <f t="shared" si="19"/>
        <v/>
      </c>
      <c r="I48" s="58" t="str">
        <f t="shared" si="20"/>
        <v/>
      </c>
      <c r="J48" s="131" t="str">
        <f t="shared" si="2"/>
        <v/>
      </c>
      <c r="K48" s="65" t="str">
        <f t="shared" si="21"/>
        <v/>
      </c>
      <c r="L48" s="123" t="str">
        <f t="shared" si="3"/>
        <v/>
      </c>
      <c r="M48" s="122" t="str">
        <f t="shared" si="4"/>
        <v/>
      </c>
      <c r="N48" s="137"/>
      <c r="O48" s="118"/>
      <c r="P48" s="118"/>
      <c r="Q48" s="118"/>
      <c r="R48" s="118"/>
      <c r="S48" s="118"/>
      <c r="T48" s="118"/>
      <c r="U48" s="118"/>
      <c r="V48" s="118"/>
      <c r="W48" s="119"/>
      <c r="X48" s="66" t="str">
        <f t="shared" si="22"/>
        <v/>
      </c>
      <c r="Y48" s="26" t="str">
        <f t="shared" si="5"/>
        <v/>
      </c>
      <c r="Z48" s="26" t="str">
        <f t="shared" si="6"/>
        <v/>
      </c>
      <c r="AA48" s="66" t="str">
        <f t="shared" si="7"/>
        <v/>
      </c>
      <c r="AB48" s="26" t="str">
        <f t="shared" si="23"/>
        <v/>
      </c>
      <c r="AC48" s="26" t="str">
        <f t="shared" si="8"/>
        <v/>
      </c>
      <c r="AD48" s="26" t="str">
        <f t="shared" si="9"/>
        <v/>
      </c>
      <c r="AE48" s="26" t="str">
        <f t="shared" si="24"/>
        <v/>
      </c>
      <c r="AF48" s="26" t="str">
        <f t="shared" si="10"/>
        <v/>
      </c>
      <c r="AG48" s="26" t="str">
        <f>IF(OR(Z48&lt;&gt;TRUE,AB48&lt;&gt;TRUE,,ISBLANK(U48)),"",IF(INDEX(codeperskat,MATCH(P48,libperskat,0))=20,IF(OR(U48&lt;Nomen.complète!W$4,U48&gt;Nomen.complète!X$4),FALSE,TRUE),""))</f>
        <v/>
      </c>
      <c r="AH48" s="26" t="str">
        <f t="shared" si="11"/>
        <v/>
      </c>
      <c r="AI48" s="26" t="str">
        <f t="shared" si="12"/>
        <v/>
      </c>
      <c r="AJ48" s="26" t="str">
        <f t="shared" si="13"/>
        <v/>
      </c>
      <c r="AK48" s="58" t="str">
        <f t="shared" si="25"/>
        <v/>
      </c>
      <c r="AL48" s="26" t="str">
        <f t="shared" si="26"/>
        <v/>
      </c>
    </row>
    <row r="49" spans="1:38">
      <c r="A49" s="42" t="str">
        <f t="shared" si="14"/>
        <v/>
      </c>
      <c r="B49" s="42" t="str">
        <f t="shared" si="0"/>
        <v/>
      </c>
      <c r="C49" s="139" t="str">
        <f t="shared" si="1"/>
        <v/>
      </c>
      <c r="D49" s="58" t="str">
        <f t="shared" si="15"/>
        <v/>
      </c>
      <c r="E49" s="58" t="str">
        <f t="shared" si="16"/>
        <v/>
      </c>
      <c r="F49" s="140" t="str">
        <f t="shared" si="17"/>
        <v/>
      </c>
      <c r="G49" s="141" t="str">
        <f t="shared" si="18"/>
        <v/>
      </c>
      <c r="H49" s="58" t="str">
        <f t="shared" si="19"/>
        <v/>
      </c>
      <c r="I49" s="58" t="str">
        <f t="shared" si="20"/>
        <v/>
      </c>
      <c r="J49" s="131" t="str">
        <f t="shared" si="2"/>
        <v/>
      </c>
      <c r="K49" s="65" t="str">
        <f t="shared" si="21"/>
        <v/>
      </c>
      <c r="L49" s="123" t="str">
        <f t="shared" si="3"/>
        <v/>
      </c>
      <c r="M49" s="122" t="str">
        <f t="shared" si="4"/>
        <v/>
      </c>
      <c r="N49" s="137"/>
      <c r="O49" s="118"/>
      <c r="P49" s="118"/>
      <c r="Q49" s="118"/>
      <c r="R49" s="118"/>
      <c r="S49" s="118"/>
      <c r="T49" s="118"/>
      <c r="U49" s="118"/>
      <c r="V49" s="118"/>
      <c r="W49" s="119"/>
      <c r="X49" s="66" t="str">
        <f t="shared" si="22"/>
        <v/>
      </c>
      <c r="Y49" s="26" t="str">
        <f t="shared" si="5"/>
        <v/>
      </c>
      <c r="Z49" s="26" t="str">
        <f t="shared" si="6"/>
        <v/>
      </c>
      <c r="AA49" s="66" t="str">
        <f t="shared" si="7"/>
        <v/>
      </c>
      <c r="AB49" s="26" t="str">
        <f t="shared" si="23"/>
        <v/>
      </c>
      <c r="AC49" s="26" t="str">
        <f t="shared" si="8"/>
        <v/>
      </c>
      <c r="AD49" s="26" t="str">
        <f t="shared" si="9"/>
        <v/>
      </c>
      <c r="AE49" s="26" t="str">
        <f t="shared" si="24"/>
        <v/>
      </c>
      <c r="AF49" s="26" t="str">
        <f t="shared" si="10"/>
        <v/>
      </c>
      <c r="AG49" s="26" t="str">
        <f>IF(OR(Z49&lt;&gt;TRUE,AB49&lt;&gt;TRUE,,ISBLANK(U49)),"",IF(INDEX(codeperskat,MATCH(P49,libperskat,0))=20,IF(OR(U49&lt;Nomen.complète!W$4,U49&gt;Nomen.complète!X$4),FALSE,TRUE),""))</f>
        <v/>
      </c>
      <c r="AH49" s="26" t="str">
        <f t="shared" si="11"/>
        <v/>
      </c>
      <c r="AI49" s="26" t="str">
        <f t="shared" si="12"/>
        <v/>
      </c>
      <c r="AJ49" s="26" t="str">
        <f t="shared" si="13"/>
        <v/>
      </c>
      <c r="AK49" s="58" t="str">
        <f t="shared" si="25"/>
        <v/>
      </c>
      <c r="AL49" s="26" t="str">
        <f t="shared" si="26"/>
        <v/>
      </c>
    </row>
    <row r="50" spans="1:38">
      <c r="A50" s="42" t="str">
        <f t="shared" si="14"/>
        <v/>
      </c>
      <c r="B50" s="42" t="str">
        <f t="shared" si="0"/>
        <v/>
      </c>
      <c r="C50" s="139" t="str">
        <f t="shared" si="1"/>
        <v/>
      </c>
      <c r="D50" s="58" t="str">
        <f t="shared" si="15"/>
        <v/>
      </c>
      <c r="E50" s="58" t="str">
        <f t="shared" si="16"/>
        <v/>
      </c>
      <c r="F50" s="140" t="str">
        <f t="shared" si="17"/>
        <v/>
      </c>
      <c r="G50" s="141" t="str">
        <f t="shared" si="18"/>
        <v/>
      </c>
      <c r="H50" s="58" t="str">
        <f t="shared" si="19"/>
        <v/>
      </c>
      <c r="I50" s="58" t="str">
        <f t="shared" si="20"/>
        <v/>
      </c>
      <c r="J50" s="131" t="str">
        <f t="shared" si="2"/>
        <v/>
      </c>
      <c r="K50" s="65" t="str">
        <f t="shared" si="21"/>
        <v/>
      </c>
      <c r="L50" s="123" t="str">
        <f t="shared" si="3"/>
        <v/>
      </c>
      <c r="M50" s="122" t="str">
        <f t="shared" si="4"/>
        <v/>
      </c>
      <c r="N50" s="137"/>
      <c r="O50" s="118"/>
      <c r="P50" s="118"/>
      <c r="Q50" s="118"/>
      <c r="R50" s="118"/>
      <c r="S50" s="118"/>
      <c r="T50" s="118"/>
      <c r="U50" s="118"/>
      <c r="V50" s="118"/>
      <c r="W50" s="119"/>
      <c r="X50" s="66" t="str">
        <f t="shared" si="22"/>
        <v/>
      </c>
      <c r="Y50" s="26" t="str">
        <f t="shared" si="5"/>
        <v/>
      </c>
      <c r="Z50" s="26" t="str">
        <f t="shared" si="6"/>
        <v/>
      </c>
      <c r="AA50" s="66" t="str">
        <f t="shared" si="7"/>
        <v/>
      </c>
      <c r="AB50" s="26" t="str">
        <f t="shared" si="23"/>
        <v/>
      </c>
      <c r="AC50" s="26" t="str">
        <f t="shared" si="8"/>
        <v/>
      </c>
      <c r="AD50" s="26" t="str">
        <f t="shared" si="9"/>
        <v/>
      </c>
      <c r="AE50" s="26" t="str">
        <f t="shared" si="24"/>
        <v/>
      </c>
      <c r="AF50" s="26" t="str">
        <f t="shared" si="10"/>
        <v/>
      </c>
      <c r="AG50" s="26" t="str">
        <f>IF(OR(Z50&lt;&gt;TRUE,AB50&lt;&gt;TRUE,,ISBLANK(U50)),"",IF(INDEX(codeperskat,MATCH(P50,libperskat,0))=20,IF(OR(U50&lt;Nomen.complète!W$4,U50&gt;Nomen.complète!X$4),FALSE,TRUE),""))</f>
        <v/>
      </c>
      <c r="AH50" s="26" t="str">
        <f t="shared" si="11"/>
        <v/>
      </c>
      <c r="AI50" s="26" t="str">
        <f t="shared" si="12"/>
        <v/>
      </c>
      <c r="AJ50" s="26" t="str">
        <f t="shared" si="13"/>
        <v/>
      </c>
      <c r="AK50" s="58" t="str">
        <f t="shared" si="25"/>
        <v/>
      </c>
      <c r="AL50" s="26" t="str">
        <f t="shared" si="26"/>
        <v/>
      </c>
    </row>
    <row r="51" spans="1:38">
      <c r="A51" s="42" t="str">
        <f t="shared" si="14"/>
        <v/>
      </c>
      <c r="B51" s="42" t="str">
        <f t="shared" si="0"/>
        <v/>
      </c>
      <c r="C51" s="139" t="str">
        <f t="shared" si="1"/>
        <v/>
      </c>
      <c r="D51" s="58" t="str">
        <f t="shared" si="15"/>
        <v/>
      </c>
      <c r="E51" s="58" t="str">
        <f t="shared" si="16"/>
        <v/>
      </c>
      <c r="F51" s="140" t="str">
        <f t="shared" si="17"/>
        <v/>
      </c>
      <c r="G51" s="141" t="str">
        <f t="shared" si="18"/>
        <v/>
      </c>
      <c r="H51" s="58" t="str">
        <f t="shared" si="19"/>
        <v/>
      </c>
      <c r="I51" s="58" t="str">
        <f t="shared" si="20"/>
        <v/>
      </c>
      <c r="J51" s="131" t="str">
        <f t="shared" si="2"/>
        <v/>
      </c>
      <c r="K51" s="65" t="str">
        <f t="shared" si="21"/>
        <v/>
      </c>
      <c r="L51" s="123" t="str">
        <f t="shared" si="3"/>
        <v/>
      </c>
      <c r="M51" s="122" t="str">
        <f t="shared" si="4"/>
        <v/>
      </c>
      <c r="N51" s="137"/>
      <c r="O51" s="118"/>
      <c r="P51" s="118"/>
      <c r="Q51" s="118"/>
      <c r="R51" s="118"/>
      <c r="S51" s="118"/>
      <c r="T51" s="118"/>
      <c r="U51" s="118"/>
      <c r="V51" s="118"/>
      <c r="W51" s="119"/>
      <c r="X51" s="66" t="str">
        <f t="shared" si="22"/>
        <v/>
      </c>
      <c r="Y51" s="26" t="str">
        <f t="shared" si="5"/>
        <v/>
      </c>
      <c r="Z51" s="26" t="str">
        <f t="shared" si="6"/>
        <v/>
      </c>
      <c r="AA51" s="66" t="str">
        <f t="shared" si="7"/>
        <v/>
      </c>
      <c r="AB51" s="26" t="str">
        <f t="shared" si="23"/>
        <v/>
      </c>
      <c r="AC51" s="26" t="str">
        <f t="shared" si="8"/>
        <v/>
      </c>
      <c r="AD51" s="26" t="str">
        <f t="shared" si="9"/>
        <v/>
      </c>
      <c r="AE51" s="26" t="str">
        <f t="shared" si="24"/>
        <v/>
      </c>
      <c r="AF51" s="26" t="str">
        <f t="shared" si="10"/>
        <v/>
      </c>
      <c r="AG51" s="26" t="str">
        <f>IF(OR(Z51&lt;&gt;TRUE,AB51&lt;&gt;TRUE,,ISBLANK(U51)),"",IF(INDEX(codeperskat,MATCH(P51,libperskat,0))=20,IF(OR(U51&lt;Nomen.complète!W$4,U51&gt;Nomen.complète!X$4),FALSE,TRUE),""))</f>
        <v/>
      </c>
      <c r="AH51" s="26" t="str">
        <f t="shared" si="11"/>
        <v/>
      </c>
      <c r="AI51" s="26" t="str">
        <f t="shared" si="12"/>
        <v/>
      </c>
      <c r="AJ51" s="26" t="str">
        <f t="shared" si="13"/>
        <v/>
      </c>
      <c r="AK51" s="58" t="str">
        <f t="shared" si="25"/>
        <v/>
      </c>
      <c r="AL51" s="26" t="str">
        <f t="shared" si="26"/>
        <v/>
      </c>
    </row>
    <row r="52" spans="1:38">
      <c r="A52" s="42" t="str">
        <f t="shared" si="14"/>
        <v/>
      </c>
      <c r="B52" s="42" t="str">
        <f t="shared" si="0"/>
        <v/>
      </c>
      <c r="C52" s="139" t="str">
        <f t="shared" si="1"/>
        <v/>
      </c>
      <c r="D52" s="58" t="str">
        <f t="shared" si="15"/>
        <v/>
      </c>
      <c r="E52" s="58" t="str">
        <f t="shared" si="16"/>
        <v/>
      </c>
      <c r="F52" s="140" t="str">
        <f t="shared" si="17"/>
        <v/>
      </c>
      <c r="G52" s="141" t="str">
        <f t="shared" si="18"/>
        <v/>
      </c>
      <c r="H52" s="58" t="str">
        <f t="shared" si="19"/>
        <v/>
      </c>
      <c r="I52" s="58" t="str">
        <f t="shared" si="20"/>
        <v/>
      </c>
      <c r="J52" s="131" t="str">
        <f t="shared" si="2"/>
        <v/>
      </c>
      <c r="K52" s="65" t="str">
        <f t="shared" si="21"/>
        <v/>
      </c>
      <c r="L52" s="123" t="str">
        <f t="shared" si="3"/>
        <v/>
      </c>
      <c r="M52" s="122" t="str">
        <f t="shared" si="4"/>
        <v/>
      </c>
      <c r="N52" s="137"/>
      <c r="O52" s="118"/>
      <c r="P52" s="118"/>
      <c r="Q52" s="118"/>
      <c r="R52" s="118"/>
      <c r="S52" s="118"/>
      <c r="T52" s="118"/>
      <c r="U52" s="118"/>
      <c r="V52" s="118"/>
      <c r="W52" s="119"/>
      <c r="X52" s="66" t="str">
        <f t="shared" si="22"/>
        <v/>
      </c>
      <c r="Y52" s="26" t="str">
        <f t="shared" si="5"/>
        <v/>
      </c>
      <c r="Z52" s="26" t="str">
        <f t="shared" si="6"/>
        <v/>
      </c>
      <c r="AA52" s="66" t="str">
        <f t="shared" si="7"/>
        <v/>
      </c>
      <c r="AB52" s="26" t="str">
        <f t="shared" si="23"/>
        <v/>
      </c>
      <c r="AC52" s="26" t="str">
        <f t="shared" si="8"/>
        <v/>
      </c>
      <c r="AD52" s="26" t="str">
        <f t="shared" si="9"/>
        <v/>
      </c>
      <c r="AE52" s="26" t="str">
        <f t="shared" si="24"/>
        <v/>
      </c>
      <c r="AF52" s="26" t="str">
        <f t="shared" si="10"/>
        <v/>
      </c>
      <c r="AG52" s="26" t="str">
        <f>IF(OR(Z52&lt;&gt;TRUE,AB52&lt;&gt;TRUE,,ISBLANK(U52)),"",IF(INDEX(codeperskat,MATCH(P52,libperskat,0))=20,IF(OR(U52&lt;Nomen.complète!W$4,U52&gt;Nomen.complète!X$4),FALSE,TRUE),""))</f>
        <v/>
      </c>
      <c r="AH52" s="26" t="str">
        <f t="shared" si="11"/>
        <v/>
      </c>
      <c r="AI52" s="26" t="str">
        <f t="shared" si="12"/>
        <v/>
      </c>
      <c r="AJ52" s="26" t="str">
        <f t="shared" si="13"/>
        <v/>
      </c>
      <c r="AK52" s="58" t="str">
        <f t="shared" si="25"/>
        <v/>
      </c>
      <c r="AL52" s="26" t="str">
        <f t="shared" si="26"/>
        <v/>
      </c>
    </row>
    <row r="53" spans="1:38">
      <c r="A53" s="42" t="str">
        <f t="shared" si="14"/>
        <v/>
      </c>
      <c r="B53" s="42" t="str">
        <f t="shared" si="0"/>
        <v/>
      </c>
      <c r="C53" s="139" t="str">
        <f t="shared" si="1"/>
        <v/>
      </c>
      <c r="D53" s="58" t="str">
        <f t="shared" si="15"/>
        <v/>
      </c>
      <c r="E53" s="58" t="str">
        <f t="shared" si="16"/>
        <v/>
      </c>
      <c r="F53" s="140" t="str">
        <f t="shared" si="17"/>
        <v/>
      </c>
      <c r="G53" s="141" t="str">
        <f t="shared" si="18"/>
        <v/>
      </c>
      <c r="H53" s="58" t="str">
        <f t="shared" si="19"/>
        <v/>
      </c>
      <c r="I53" s="58" t="str">
        <f t="shared" si="20"/>
        <v/>
      </c>
      <c r="J53" s="131" t="str">
        <f t="shared" si="2"/>
        <v/>
      </c>
      <c r="K53" s="65" t="str">
        <f t="shared" si="21"/>
        <v/>
      </c>
      <c r="L53" s="123" t="str">
        <f t="shared" si="3"/>
        <v/>
      </c>
      <c r="M53" s="122" t="str">
        <f t="shared" si="4"/>
        <v/>
      </c>
      <c r="N53" s="137"/>
      <c r="O53" s="118"/>
      <c r="P53" s="118"/>
      <c r="Q53" s="118"/>
      <c r="R53" s="118"/>
      <c r="S53" s="118"/>
      <c r="T53" s="118"/>
      <c r="U53" s="118"/>
      <c r="V53" s="118"/>
      <c r="W53" s="119"/>
      <c r="X53" s="66" t="str">
        <f t="shared" si="22"/>
        <v/>
      </c>
      <c r="Y53" s="26" t="str">
        <f t="shared" si="5"/>
        <v/>
      </c>
      <c r="Z53" s="26" t="str">
        <f t="shared" si="6"/>
        <v/>
      </c>
      <c r="AA53" s="66" t="str">
        <f t="shared" si="7"/>
        <v/>
      </c>
      <c r="AB53" s="26" t="str">
        <f t="shared" si="23"/>
        <v/>
      </c>
      <c r="AC53" s="26" t="str">
        <f t="shared" si="8"/>
        <v/>
      </c>
      <c r="AD53" s="26" t="str">
        <f t="shared" si="9"/>
        <v/>
      </c>
      <c r="AE53" s="26" t="str">
        <f t="shared" si="24"/>
        <v/>
      </c>
      <c r="AF53" s="26" t="str">
        <f t="shared" si="10"/>
        <v/>
      </c>
      <c r="AG53" s="26" t="str">
        <f>IF(OR(Z53&lt;&gt;TRUE,AB53&lt;&gt;TRUE,,ISBLANK(U53)),"",IF(INDEX(codeperskat,MATCH(P53,libperskat,0))=20,IF(OR(U53&lt;Nomen.complète!W$4,U53&gt;Nomen.complète!X$4),FALSE,TRUE),""))</f>
        <v/>
      </c>
      <c r="AH53" s="26" t="str">
        <f t="shared" si="11"/>
        <v/>
      </c>
      <c r="AI53" s="26" t="str">
        <f t="shared" si="12"/>
        <v/>
      </c>
      <c r="AJ53" s="26" t="str">
        <f t="shared" si="13"/>
        <v/>
      </c>
      <c r="AK53" s="58" t="str">
        <f t="shared" si="25"/>
        <v/>
      </c>
      <c r="AL53" s="26" t="str">
        <f t="shared" si="26"/>
        <v/>
      </c>
    </row>
    <row r="54" spans="1:38">
      <c r="A54" s="42" t="str">
        <f t="shared" si="14"/>
        <v/>
      </c>
      <c r="B54" s="42" t="str">
        <f t="shared" si="0"/>
        <v/>
      </c>
      <c r="C54" s="139" t="str">
        <f t="shared" si="1"/>
        <v/>
      </c>
      <c r="D54" s="58" t="str">
        <f t="shared" si="15"/>
        <v/>
      </c>
      <c r="E54" s="58" t="str">
        <f t="shared" si="16"/>
        <v/>
      </c>
      <c r="F54" s="140" t="str">
        <f t="shared" si="17"/>
        <v/>
      </c>
      <c r="G54" s="141" t="str">
        <f t="shared" si="18"/>
        <v/>
      </c>
      <c r="H54" s="58" t="str">
        <f t="shared" si="19"/>
        <v/>
      </c>
      <c r="I54" s="58" t="str">
        <f t="shared" si="20"/>
        <v/>
      </c>
      <c r="J54" s="131" t="str">
        <f t="shared" si="2"/>
        <v/>
      </c>
      <c r="K54" s="65" t="str">
        <f t="shared" si="21"/>
        <v/>
      </c>
      <c r="L54" s="123" t="str">
        <f t="shared" si="3"/>
        <v/>
      </c>
      <c r="M54" s="122" t="str">
        <f t="shared" si="4"/>
        <v/>
      </c>
      <c r="N54" s="137"/>
      <c r="O54" s="118"/>
      <c r="P54" s="118"/>
      <c r="Q54" s="118"/>
      <c r="R54" s="118"/>
      <c r="S54" s="118"/>
      <c r="T54" s="118"/>
      <c r="U54" s="118"/>
      <c r="V54" s="118"/>
      <c r="W54" s="119"/>
      <c r="X54" s="66" t="str">
        <f t="shared" si="22"/>
        <v/>
      </c>
      <c r="Y54" s="26" t="str">
        <f t="shared" si="5"/>
        <v/>
      </c>
      <c r="Z54" s="26" t="str">
        <f t="shared" si="6"/>
        <v/>
      </c>
      <c r="AA54" s="66" t="str">
        <f t="shared" si="7"/>
        <v/>
      </c>
      <c r="AB54" s="26" t="str">
        <f t="shared" si="23"/>
        <v/>
      </c>
      <c r="AC54" s="26" t="str">
        <f t="shared" si="8"/>
        <v/>
      </c>
      <c r="AD54" s="26" t="str">
        <f t="shared" si="9"/>
        <v/>
      </c>
      <c r="AE54" s="26" t="str">
        <f t="shared" si="24"/>
        <v/>
      </c>
      <c r="AF54" s="26" t="str">
        <f t="shared" si="10"/>
        <v/>
      </c>
      <c r="AG54" s="26" t="str">
        <f>IF(OR(Z54&lt;&gt;TRUE,AB54&lt;&gt;TRUE,,ISBLANK(U54)),"",IF(INDEX(codeperskat,MATCH(P54,libperskat,0))=20,IF(OR(U54&lt;Nomen.complète!W$4,U54&gt;Nomen.complète!X$4),FALSE,TRUE),""))</f>
        <v/>
      </c>
      <c r="AH54" s="26" t="str">
        <f t="shared" si="11"/>
        <v/>
      </c>
      <c r="AI54" s="26" t="str">
        <f t="shared" si="12"/>
        <v/>
      </c>
      <c r="AJ54" s="26" t="str">
        <f t="shared" si="13"/>
        <v/>
      </c>
      <c r="AK54" s="58" t="str">
        <f t="shared" si="25"/>
        <v/>
      </c>
      <c r="AL54" s="26" t="str">
        <f t="shared" si="26"/>
        <v/>
      </c>
    </row>
    <row r="55" spans="1:38">
      <c r="A55" s="42" t="str">
        <f t="shared" si="14"/>
        <v/>
      </c>
      <c r="B55" s="42" t="str">
        <f t="shared" si="0"/>
        <v/>
      </c>
      <c r="C55" s="139" t="str">
        <f t="shared" si="1"/>
        <v/>
      </c>
      <c r="D55" s="58" t="str">
        <f t="shared" si="15"/>
        <v/>
      </c>
      <c r="E55" s="58" t="str">
        <f t="shared" si="16"/>
        <v/>
      </c>
      <c r="F55" s="140" t="str">
        <f t="shared" si="17"/>
        <v/>
      </c>
      <c r="G55" s="141" t="str">
        <f t="shared" si="18"/>
        <v/>
      </c>
      <c r="H55" s="58" t="str">
        <f t="shared" si="19"/>
        <v/>
      </c>
      <c r="I55" s="58" t="str">
        <f t="shared" si="20"/>
        <v/>
      </c>
      <c r="J55" s="131" t="str">
        <f t="shared" si="2"/>
        <v/>
      </c>
      <c r="K55" s="65" t="str">
        <f t="shared" si="21"/>
        <v/>
      </c>
      <c r="L55" s="123" t="str">
        <f t="shared" si="3"/>
        <v/>
      </c>
      <c r="M55" s="122" t="str">
        <f t="shared" si="4"/>
        <v/>
      </c>
      <c r="N55" s="137"/>
      <c r="O55" s="118"/>
      <c r="P55" s="118"/>
      <c r="Q55" s="118"/>
      <c r="R55" s="118"/>
      <c r="S55" s="118"/>
      <c r="T55" s="118"/>
      <c r="U55" s="118"/>
      <c r="V55" s="118"/>
      <c r="W55" s="119"/>
      <c r="X55" s="66" t="str">
        <f t="shared" si="22"/>
        <v/>
      </c>
      <c r="Y55" s="26" t="str">
        <f t="shared" si="5"/>
        <v/>
      </c>
      <c r="Z55" s="26" t="str">
        <f t="shared" si="6"/>
        <v/>
      </c>
      <c r="AA55" s="66" t="str">
        <f t="shared" si="7"/>
        <v/>
      </c>
      <c r="AB55" s="26" t="str">
        <f t="shared" si="23"/>
        <v/>
      </c>
      <c r="AC55" s="26" t="str">
        <f t="shared" si="8"/>
        <v/>
      </c>
      <c r="AD55" s="26" t="str">
        <f t="shared" si="9"/>
        <v/>
      </c>
      <c r="AE55" s="26" t="str">
        <f t="shared" si="24"/>
        <v/>
      </c>
      <c r="AF55" s="26" t="str">
        <f t="shared" si="10"/>
        <v/>
      </c>
      <c r="AG55" s="26" t="str">
        <f>IF(OR(Z55&lt;&gt;TRUE,AB55&lt;&gt;TRUE,,ISBLANK(U55)),"",IF(INDEX(codeperskat,MATCH(P55,libperskat,0))=20,IF(OR(U55&lt;Nomen.complète!W$4,U55&gt;Nomen.complète!X$4),FALSE,TRUE),""))</f>
        <v/>
      </c>
      <c r="AH55" s="26" t="str">
        <f t="shared" si="11"/>
        <v/>
      </c>
      <c r="AI55" s="26" t="str">
        <f t="shared" si="12"/>
        <v/>
      </c>
      <c r="AJ55" s="26" t="str">
        <f t="shared" si="13"/>
        <v/>
      </c>
      <c r="AK55" s="58" t="str">
        <f t="shared" si="25"/>
        <v/>
      </c>
      <c r="AL55" s="26" t="str">
        <f t="shared" si="26"/>
        <v/>
      </c>
    </row>
    <row r="56" spans="1:38">
      <c r="A56" s="42" t="str">
        <f t="shared" si="14"/>
        <v/>
      </c>
      <c r="B56" s="42" t="str">
        <f t="shared" si="0"/>
        <v/>
      </c>
      <c r="C56" s="139" t="str">
        <f t="shared" si="1"/>
        <v/>
      </c>
      <c r="D56" s="58" t="str">
        <f t="shared" si="15"/>
        <v/>
      </c>
      <c r="E56" s="58" t="str">
        <f t="shared" si="16"/>
        <v/>
      </c>
      <c r="F56" s="140" t="str">
        <f t="shared" si="17"/>
        <v/>
      </c>
      <c r="G56" s="141" t="str">
        <f t="shared" si="18"/>
        <v/>
      </c>
      <c r="H56" s="58" t="str">
        <f t="shared" si="19"/>
        <v/>
      </c>
      <c r="I56" s="58" t="str">
        <f t="shared" si="20"/>
        <v/>
      </c>
      <c r="J56" s="131" t="str">
        <f t="shared" si="2"/>
        <v/>
      </c>
      <c r="K56" s="65" t="str">
        <f t="shared" si="21"/>
        <v/>
      </c>
      <c r="L56" s="123" t="str">
        <f t="shared" si="3"/>
        <v/>
      </c>
      <c r="M56" s="122" t="str">
        <f t="shared" si="4"/>
        <v/>
      </c>
      <c r="N56" s="137"/>
      <c r="O56" s="118"/>
      <c r="P56" s="118"/>
      <c r="Q56" s="118"/>
      <c r="R56" s="118"/>
      <c r="S56" s="118"/>
      <c r="T56" s="118"/>
      <c r="U56" s="118"/>
      <c r="V56" s="118"/>
      <c r="W56" s="119"/>
      <c r="X56" s="66" t="str">
        <f t="shared" si="22"/>
        <v/>
      </c>
      <c r="Y56" s="26" t="str">
        <f t="shared" si="5"/>
        <v/>
      </c>
      <c r="Z56" s="26" t="str">
        <f t="shared" si="6"/>
        <v/>
      </c>
      <c r="AA56" s="66" t="str">
        <f t="shared" si="7"/>
        <v/>
      </c>
      <c r="AB56" s="26" t="str">
        <f t="shared" si="23"/>
        <v/>
      </c>
      <c r="AC56" s="26" t="str">
        <f t="shared" si="8"/>
        <v/>
      </c>
      <c r="AD56" s="26" t="str">
        <f t="shared" si="9"/>
        <v/>
      </c>
      <c r="AE56" s="26" t="str">
        <f t="shared" si="24"/>
        <v/>
      </c>
      <c r="AF56" s="26" t="str">
        <f t="shared" si="10"/>
        <v/>
      </c>
      <c r="AG56" s="26" t="str">
        <f>IF(OR(Z56&lt;&gt;TRUE,AB56&lt;&gt;TRUE,,ISBLANK(U56)),"",IF(INDEX(codeperskat,MATCH(P56,libperskat,0))=20,IF(OR(U56&lt;Nomen.complète!W$4,U56&gt;Nomen.complète!X$4),FALSE,TRUE),""))</f>
        <v/>
      </c>
      <c r="AH56" s="26" t="str">
        <f t="shared" si="11"/>
        <v/>
      </c>
      <c r="AI56" s="26" t="str">
        <f t="shared" si="12"/>
        <v/>
      </c>
      <c r="AJ56" s="26" t="str">
        <f t="shared" si="13"/>
        <v/>
      </c>
      <c r="AK56" s="58" t="str">
        <f t="shared" si="25"/>
        <v/>
      </c>
      <c r="AL56" s="26" t="str">
        <f t="shared" si="26"/>
        <v/>
      </c>
    </row>
    <row r="57" spans="1:38">
      <c r="A57" s="42" t="str">
        <f t="shared" si="14"/>
        <v/>
      </c>
      <c r="B57" s="42" t="str">
        <f t="shared" si="0"/>
        <v/>
      </c>
      <c r="C57" s="139" t="str">
        <f t="shared" si="1"/>
        <v/>
      </c>
      <c r="D57" s="58" t="str">
        <f t="shared" si="15"/>
        <v/>
      </c>
      <c r="E57" s="58" t="str">
        <f t="shared" si="16"/>
        <v/>
      </c>
      <c r="F57" s="140" t="str">
        <f t="shared" si="17"/>
        <v/>
      </c>
      <c r="G57" s="141" t="str">
        <f t="shared" si="18"/>
        <v/>
      </c>
      <c r="H57" s="58" t="str">
        <f t="shared" si="19"/>
        <v/>
      </c>
      <c r="I57" s="58" t="str">
        <f t="shared" si="20"/>
        <v/>
      </c>
      <c r="J57" s="131" t="str">
        <f t="shared" si="2"/>
        <v/>
      </c>
      <c r="K57" s="65" t="str">
        <f t="shared" si="21"/>
        <v/>
      </c>
      <c r="L57" s="123" t="str">
        <f t="shared" si="3"/>
        <v/>
      </c>
      <c r="M57" s="122" t="str">
        <f t="shared" si="4"/>
        <v/>
      </c>
      <c r="N57" s="137"/>
      <c r="O57" s="118"/>
      <c r="P57" s="118"/>
      <c r="Q57" s="118"/>
      <c r="R57" s="118"/>
      <c r="S57" s="118"/>
      <c r="T57" s="118"/>
      <c r="U57" s="118"/>
      <c r="V57" s="118"/>
      <c r="W57" s="119"/>
      <c r="X57" s="66" t="str">
        <f t="shared" si="22"/>
        <v/>
      </c>
      <c r="Y57" s="26" t="str">
        <f t="shared" si="5"/>
        <v/>
      </c>
      <c r="Z57" s="26" t="str">
        <f t="shared" si="6"/>
        <v/>
      </c>
      <c r="AA57" s="66" t="str">
        <f t="shared" si="7"/>
        <v/>
      </c>
      <c r="AB57" s="26" t="str">
        <f t="shared" si="23"/>
        <v/>
      </c>
      <c r="AC57" s="26" t="str">
        <f t="shared" si="8"/>
        <v/>
      </c>
      <c r="AD57" s="26" t="str">
        <f t="shared" si="9"/>
        <v/>
      </c>
      <c r="AE57" s="26" t="str">
        <f t="shared" si="24"/>
        <v/>
      </c>
      <c r="AF57" s="26" t="str">
        <f t="shared" si="10"/>
        <v/>
      </c>
      <c r="AG57" s="26" t="str">
        <f>IF(OR(Z57&lt;&gt;TRUE,AB57&lt;&gt;TRUE,,ISBLANK(U57)),"",IF(INDEX(codeperskat,MATCH(P57,libperskat,0))=20,IF(OR(U57&lt;Nomen.complète!W$4,U57&gt;Nomen.complète!X$4),FALSE,TRUE),""))</f>
        <v/>
      </c>
      <c r="AH57" s="26" t="str">
        <f t="shared" si="11"/>
        <v/>
      </c>
      <c r="AI57" s="26" t="str">
        <f t="shared" si="12"/>
        <v/>
      </c>
      <c r="AJ57" s="26" t="str">
        <f t="shared" si="13"/>
        <v/>
      </c>
      <c r="AK57" s="58" t="str">
        <f t="shared" si="25"/>
        <v/>
      </c>
      <c r="AL57" s="26" t="str">
        <f t="shared" si="26"/>
        <v/>
      </c>
    </row>
    <row r="58" spans="1:38">
      <c r="A58" s="42" t="str">
        <f t="shared" si="14"/>
        <v/>
      </c>
      <c r="B58" s="42" t="str">
        <f t="shared" si="0"/>
        <v/>
      </c>
      <c r="C58" s="139" t="str">
        <f t="shared" si="1"/>
        <v/>
      </c>
      <c r="D58" s="58" t="str">
        <f t="shared" si="15"/>
        <v/>
      </c>
      <c r="E58" s="58" t="str">
        <f t="shared" si="16"/>
        <v/>
      </c>
      <c r="F58" s="140" t="str">
        <f t="shared" si="17"/>
        <v/>
      </c>
      <c r="G58" s="141" t="str">
        <f t="shared" si="18"/>
        <v/>
      </c>
      <c r="H58" s="58" t="str">
        <f t="shared" si="19"/>
        <v/>
      </c>
      <c r="I58" s="58" t="str">
        <f t="shared" si="20"/>
        <v/>
      </c>
      <c r="J58" s="131" t="str">
        <f t="shared" si="2"/>
        <v/>
      </c>
      <c r="K58" s="65" t="str">
        <f t="shared" si="21"/>
        <v/>
      </c>
      <c r="L58" s="123" t="str">
        <f t="shared" si="3"/>
        <v/>
      </c>
      <c r="M58" s="122" t="str">
        <f t="shared" si="4"/>
        <v/>
      </c>
      <c r="N58" s="137"/>
      <c r="O58" s="118"/>
      <c r="P58" s="118"/>
      <c r="Q58" s="118"/>
      <c r="R58" s="118"/>
      <c r="S58" s="118"/>
      <c r="T58" s="118"/>
      <c r="U58" s="118"/>
      <c r="V58" s="118"/>
      <c r="W58" s="119"/>
      <c r="X58" s="66" t="str">
        <f t="shared" si="22"/>
        <v/>
      </c>
      <c r="Y58" s="26" t="str">
        <f t="shared" si="5"/>
        <v/>
      </c>
      <c r="Z58" s="26" t="str">
        <f t="shared" si="6"/>
        <v/>
      </c>
      <c r="AA58" s="66" t="str">
        <f t="shared" si="7"/>
        <v/>
      </c>
      <c r="AB58" s="26" t="str">
        <f t="shared" si="23"/>
        <v/>
      </c>
      <c r="AC58" s="26" t="str">
        <f t="shared" si="8"/>
        <v/>
      </c>
      <c r="AD58" s="26" t="str">
        <f t="shared" si="9"/>
        <v/>
      </c>
      <c r="AE58" s="26" t="str">
        <f t="shared" si="24"/>
        <v/>
      </c>
      <c r="AF58" s="26" t="str">
        <f t="shared" si="10"/>
        <v/>
      </c>
      <c r="AG58" s="26" t="str">
        <f>IF(OR(Z58&lt;&gt;TRUE,AB58&lt;&gt;TRUE,,ISBLANK(U58)),"",IF(INDEX(codeperskat,MATCH(P58,libperskat,0))=20,IF(OR(U58&lt;Nomen.complète!W$4,U58&gt;Nomen.complète!X$4),FALSE,TRUE),""))</f>
        <v/>
      </c>
      <c r="AH58" s="26" t="str">
        <f t="shared" si="11"/>
        <v/>
      </c>
      <c r="AI58" s="26" t="str">
        <f t="shared" si="12"/>
        <v/>
      </c>
      <c r="AJ58" s="26" t="str">
        <f t="shared" si="13"/>
        <v/>
      </c>
      <c r="AK58" s="58" t="str">
        <f t="shared" si="25"/>
        <v/>
      </c>
      <c r="AL58" s="26" t="str">
        <f t="shared" si="26"/>
        <v/>
      </c>
    </row>
    <row r="59" spans="1:38">
      <c r="A59" s="42" t="str">
        <f t="shared" si="14"/>
        <v/>
      </c>
      <c r="B59" s="42" t="str">
        <f t="shared" si="0"/>
        <v/>
      </c>
      <c r="C59" s="139" t="str">
        <f t="shared" si="1"/>
        <v/>
      </c>
      <c r="D59" s="58" t="str">
        <f t="shared" si="15"/>
        <v/>
      </c>
      <c r="E59" s="58" t="str">
        <f t="shared" si="16"/>
        <v/>
      </c>
      <c r="F59" s="140" t="str">
        <f t="shared" si="17"/>
        <v/>
      </c>
      <c r="G59" s="141" t="str">
        <f t="shared" si="18"/>
        <v/>
      </c>
      <c r="H59" s="58" t="str">
        <f t="shared" si="19"/>
        <v/>
      </c>
      <c r="I59" s="58" t="str">
        <f t="shared" si="20"/>
        <v/>
      </c>
      <c r="J59" s="131" t="str">
        <f t="shared" si="2"/>
        <v/>
      </c>
      <c r="K59" s="65" t="str">
        <f t="shared" si="21"/>
        <v/>
      </c>
      <c r="L59" s="123" t="str">
        <f t="shared" si="3"/>
        <v/>
      </c>
      <c r="M59" s="122" t="str">
        <f t="shared" si="4"/>
        <v/>
      </c>
      <c r="N59" s="137"/>
      <c r="O59" s="118"/>
      <c r="P59" s="118"/>
      <c r="Q59" s="118"/>
      <c r="R59" s="118"/>
      <c r="S59" s="118"/>
      <c r="T59" s="118"/>
      <c r="U59" s="118"/>
      <c r="V59" s="118"/>
      <c r="W59" s="119"/>
      <c r="X59" s="66" t="str">
        <f t="shared" si="22"/>
        <v/>
      </c>
      <c r="Y59" s="26" t="str">
        <f t="shared" si="5"/>
        <v/>
      </c>
      <c r="Z59" s="26" t="str">
        <f t="shared" si="6"/>
        <v/>
      </c>
      <c r="AA59" s="66" t="str">
        <f t="shared" si="7"/>
        <v/>
      </c>
      <c r="AB59" s="26" t="str">
        <f t="shared" si="23"/>
        <v/>
      </c>
      <c r="AC59" s="26" t="str">
        <f t="shared" si="8"/>
        <v/>
      </c>
      <c r="AD59" s="26" t="str">
        <f t="shared" si="9"/>
        <v/>
      </c>
      <c r="AE59" s="26" t="str">
        <f t="shared" si="24"/>
        <v/>
      </c>
      <c r="AF59" s="26" t="str">
        <f t="shared" si="10"/>
        <v/>
      </c>
      <c r="AG59" s="26" t="str">
        <f>IF(OR(Z59&lt;&gt;TRUE,AB59&lt;&gt;TRUE,,ISBLANK(U59)),"",IF(INDEX(codeperskat,MATCH(P59,libperskat,0))=20,IF(OR(U59&lt;Nomen.complète!W$4,U59&gt;Nomen.complète!X$4),FALSE,TRUE),""))</f>
        <v/>
      </c>
      <c r="AH59" s="26" t="str">
        <f t="shared" si="11"/>
        <v/>
      </c>
      <c r="AI59" s="26" t="str">
        <f t="shared" si="12"/>
        <v/>
      </c>
      <c r="AJ59" s="26" t="str">
        <f t="shared" si="13"/>
        <v/>
      </c>
      <c r="AK59" s="58" t="str">
        <f t="shared" si="25"/>
        <v/>
      </c>
      <c r="AL59" s="26" t="str">
        <f t="shared" si="26"/>
        <v/>
      </c>
    </row>
    <row r="60" spans="1:38">
      <c r="A60" s="42" t="str">
        <f t="shared" si="14"/>
        <v/>
      </c>
      <c r="B60" s="42" t="str">
        <f t="shared" si="0"/>
        <v/>
      </c>
      <c r="C60" s="139" t="str">
        <f t="shared" si="1"/>
        <v/>
      </c>
      <c r="D60" s="58" t="str">
        <f t="shared" si="15"/>
        <v/>
      </c>
      <c r="E60" s="58" t="str">
        <f t="shared" si="16"/>
        <v/>
      </c>
      <c r="F60" s="140" t="str">
        <f t="shared" si="17"/>
        <v/>
      </c>
      <c r="G60" s="141" t="str">
        <f t="shared" si="18"/>
        <v/>
      </c>
      <c r="H60" s="58" t="str">
        <f t="shared" si="19"/>
        <v/>
      </c>
      <c r="I60" s="58" t="str">
        <f t="shared" si="20"/>
        <v/>
      </c>
      <c r="J60" s="131" t="str">
        <f t="shared" si="2"/>
        <v/>
      </c>
      <c r="K60" s="65" t="str">
        <f t="shared" si="21"/>
        <v/>
      </c>
      <c r="L60" s="123" t="str">
        <f t="shared" si="3"/>
        <v/>
      </c>
      <c r="M60" s="122" t="str">
        <f t="shared" si="4"/>
        <v/>
      </c>
      <c r="N60" s="137"/>
      <c r="O60" s="118"/>
      <c r="P60" s="118"/>
      <c r="Q60" s="118"/>
      <c r="R60" s="118"/>
      <c r="S60" s="118"/>
      <c r="T60" s="118"/>
      <c r="U60" s="118"/>
      <c r="V60" s="118"/>
      <c r="W60" s="119"/>
      <c r="X60" s="66" t="str">
        <f t="shared" si="22"/>
        <v/>
      </c>
      <c r="Y60" s="26" t="str">
        <f t="shared" si="5"/>
        <v/>
      </c>
      <c r="Z60" s="26" t="str">
        <f t="shared" si="6"/>
        <v/>
      </c>
      <c r="AA60" s="66" t="str">
        <f t="shared" si="7"/>
        <v/>
      </c>
      <c r="AB60" s="26" t="str">
        <f t="shared" si="23"/>
        <v/>
      </c>
      <c r="AC60" s="26" t="str">
        <f t="shared" si="8"/>
        <v/>
      </c>
      <c r="AD60" s="26" t="str">
        <f t="shared" si="9"/>
        <v/>
      </c>
      <c r="AE60" s="26" t="str">
        <f t="shared" si="24"/>
        <v/>
      </c>
      <c r="AF60" s="26" t="str">
        <f t="shared" si="10"/>
        <v/>
      </c>
      <c r="AG60" s="26" t="str">
        <f>IF(OR(Z60&lt;&gt;TRUE,AB60&lt;&gt;TRUE,,ISBLANK(U60)),"",IF(INDEX(codeperskat,MATCH(P60,libperskat,0))=20,IF(OR(U60&lt;Nomen.complète!W$4,U60&gt;Nomen.complète!X$4),FALSE,TRUE),""))</f>
        <v/>
      </c>
      <c r="AH60" s="26" t="str">
        <f t="shared" si="11"/>
        <v/>
      </c>
      <c r="AI60" s="26" t="str">
        <f t="shared" si="12"/>
        <v/>
      </c>
      <c r="AJ60" s="26" t="str">
        <f t="shared" si="13"/>
        <v/>
      </c>
      <c r="AK60" s="58" t="str">
        <f t="shared" si="25"/>
        <v/>
      </c>
      <c r="AL60" s="26" t="str">
        <f t="shared" si="26"/>
        <v/>
      </c>
    </row>
    <row r="61" spans="1:38">
      <c r="A61" s="42" t="str">
        <f t="shared" si="14"/>
        <v/>
      </c>
      <c r="B61" s="42" t="str">
        <f t="shared" si="0"/>
        <v/>
      </c>
      <c r="C61" s="139" t="str">
        <f t="shared" si="1"/>
        <v/>
      </c>
      <c r="D61" s="58" t="str">
        <f t="shared" si="15"/>
        <v/>
      </c>
      <c r="E61" s="58" t="str">
        <f t="shared" si="16"/>
        <v/>
      </c>
      <c r="F61" s="140" t="str">
        <f t="shared" si="17"/>
        <v/>
      </c>
      <c r="G61" s="141" t="str">
        <f t="shared" si="18"/>
        <v/>
      </c>
      <c r="H61" s="58" t="str">
        <f t="shared" si="19"/>
        <v/>
      </c>
      <c r="I61" s="58" t="str">
        <f t="shared" si="20"/>
        <v/>
      </c>
      <c r="J61" s="131" t="str">
        <f t="shared" si="2"/>
        <v/>
      </c>
      <c r="K61" s="65" t="str">
        <f t="shared" si="21"/>
        <v/>
      </c>
      <c r="L61" s="123" t="str">
        <f t="shared" si="3"/>
        <v/>
      </c>
      <c r="M61" s="122" t="str">
        <f t="shared" si="4"/>
        <v/>
      </c>
      <c r="N61" s="137"/>
      <c r="O61" s="118"/>
      <c r="P61" s="118"/>
      <c r="Q61" s="118"/>
      <c r="R61" s="118"/>
      <c r="S61" s="118"/>
      <c r="T61" s="118"/>
      <c r="U61" s="118"/>
      <c r="V61" s="118"/>
      <c r="W61" s="119"/>
      <c r="X61" s="66" t="str">
        <f t="shared" si="22"/>
        <v/>
      </c>
      <c r="Y61" s="26" t="str">
        <f t="shared" si="5"/>
        <v/>
      </c>
      <c r="Z61" s="26" t="str">
        <f t="shared" si="6"/>
        <v/>
      </c>
      <c r="AA61" s="66" t="str">
        <f t="shared" si="7"/>
        <v/>
      </c>
      <c r="AB61" s="26" t="str">
        <f t="shared" si="23"/>
        <v/>
      </c>
      <c r="AC61" s="26" t="str">
        <f t="shared" si="8"/>
        <v/>
      </c>
      <c r="AD61" s="26" t="str">
        <f t="shared" si="9"/>
        <v/>
      </c>
      <c r="AE61" s="26" t="str">
        <f t="shared" si="24"/>
        <v/>
      </c>
      <c r="AF61" s="26" t="str">
        <f t="shared" si="10"/>
        <v/>
      </c>
      <c r="AG61" s="26" t="str">
        <f>IF(OR(Z61&lt;&gt;TRUE,AB61&lt;&gt;TRUE,,ISBLANK(U61)),"",IF(INDEX(codeperskat,MATCH(P61,libperskat,0))=20,IF(OR(U61&lt;Nomen.complète!W$4,U61&gt;Nomen.complète!X$4),FALSE,TRUE),""))</f>
        <v/>
      </c>
      <c r="AH61" s="26" t="str">
        <f t="shared" si="11"/>
        <v/>
      </c>
      <c r="AI61" s="26" t="str">
        <f t="shared" si="12"/>
        <v/>
      </c>
      <c r="AJ61" s="26" t="str">
        <f t="shared" si="13"/>
        <v/>
      </c>
      <c r="AK61" s="58" t="str">
        <f t="shared" si="25"/>
        <v/>
      </c>
      <c r="AL61" s="26" t="str">
        <f t="shared" si="26"/>
        <v/>
      </c>
    </row>
    <row r="62" spans="1:38">
      <c r="A62" s="42" t="str">
        <f t="shared" si="14"/>
        <v/>
      </c>
      <c r="B62" s="42" t="str">
        <f t="shared" si="0"/>
        <v/>
      </c>
      <c r="C62" s="139" t="str">
        <f t="shared" si="1"/>
        <v/>
      </c>
      <c r="D62" s="58" t="str">
        <f t="shared" si="15"/>
        <v/>
      </c>
      <c r="E62" s="58" t="str">
        <f t="shared" si="16"/>
        <v/>
      </c>
      <c r="F62" s="140" t="str">
        <f t="shared" si="17"/>
        <v/>
      </c>
      <c r="G62" s="141" t="str">
        <f t="shared" si="18"/>
        <v/>
      </c>
      <c r="H62" s="58" t="str">
        <f t="shared" si="19"/>
        <v/>
      </c>
      <c r="I62" s="58" t="str">
        <f t="shared" si="20"/>
        <v/>
      </c>
      <c r="J62" s="131" t="str">
        <f t="shared" si="2"/>
        <v/>
      </c>
      <c r="K62" s="65" t="str">
        <f t="shared" si="21"/>
        <v/>
      </c>
      <c r="L62" s="123" t="str">
        <f t="shared" si="3"/>
        <v/>
      </c>
      <c r="M62" s="122" t="str">
        <f t="shared" si="4"/>
        <v/>
      </c>
      <c r="N62" s="137"/>
      <c r="O62" s="118"/>
      <c r="P62" s="118"/>
      <c r="Q62" s="118"/>
      <c r="R62" s="118"/>
      <c r="S62" s="118"/>
      <c r="T62" s="118"/>
      <c r="U62" s="118"/>
      <c r="V62" s="118"/>
      <c r="W62" s="119"/>
      <c r="X62" s="66" t="str">
        <f t="shared" si="22"/>
        <v/>
      </c>
      <c r="Y62" s="26" t="str">
        <f t="shared" si="5"/>
        <v/>
      </c>
      <c r="Z62" s="26" t="str">
        <f t="shared" si="6"/>
        <v/>
      </c>
      <c r="AA62" s="66" t="str">
        <f t="shared" si="7"/>
        <v/>
      </c>
      <c r="AB62" s="26" t="str">
        <f t="shared" si="23"/>
        <v/>
      </c>
      <c r="AC62" s="26" t="str">
        <f t="shared" si="8"/>
        <v/>
      </c>
      <c r="AD62" s="26" t="str">
        <f t="shared" si="9"/>
        <v/>
      </c>
      <c r="AE62" s="26" t="str">
        <f t="shared" si="24"/>
        <v/>
      </c>
      <c r="AF62" s="26" t="str">
        <f t="shared" si="10"/>
        <v/>
      </c>
      <c r="AG62" s="26" t="str">
        <f>IF(OR(Z62&lt;&gt;TRUE,AB62&lt;&gt;TRUE,,ISBLANK(U62)),"",IF(INDEX(codeperskat,MATCH(P62,libperskat,0))=20,IF(OR(U62&lt;Nomen.complète!W$4,U62&gt;Nomen.complète!X$4),FALSE,TRUE),""))</f>
        <v/>
      </c>
      <c r="AH62" s="26" t="str">
        <f t="shared" si="11"/>
        <v/>
      </c>
      <c r="AI62" s="26" t="str">
        <f t="shared" si="12"/>
        <v/>
      </c>
      <c r="AJ62" s="26" t="str">
        <f t="shared" si="13"/>
        <v/>
      </c>
      <c r="AK62" s="58" t="str">
        <f t="shared" si="25"/>
        <v/>
      </c>
      <c r="AL62" s="26" t="str">
        <f t="shared" si="26"/>
        <v/>
      </c>
    </row>
    <row r="63" spans="1:38">
      <c r="A63" s="42" t="str">
        <f t="shared" si="14"/>
        <v/>
      </c>
      <c r="B63" s="42" t="str">
        <f t="shared" si="0"/>
        <v/>
      </c>
      <c r="C63" s="139" t="str">
        <f t="shared" si="1"/>
        <v/>
      </c>
      <c r="D63" s="58" t="str">
        <f t="shared" si="15"/>
        <v/>
      </c>
      <c r="E63" s="58" t="str">
        <f t="shared" si="16"/>
        <v/>
      </c>
      <c r="F63" s="140" t="str">
        <f t="shared" si="17"/>
        <v/>
      </c>
      <c r="G63" s="141" t="str">
        <f t="shared" si="18"/>
        <v/>
      </c>
      <c r="H63" s="58" t="str">
        <f t="shared" si="19"/>
        <v/>
      </c>
      <c r="I63" s="58" t="str">
        <f t="shared" si="20"/>
        <v/>
      </c>
      <c r="J63" s="131" t="str">
        <f t="shared" si="2"/>
        <v/>
      </c>
      <c r="K63" s="65" t="str">
        <f t="shared" si="21"/>
        <v/>
      </c>
      <c r="L63" s="123" t="str">
        <f t="shared" si="3"/>
        <v/>
      </c>
      <c r="M63" s="122" t="str">
        <f t="shared" si="4"/>
        <v/>
      </c>
      <c r="N63" s="137"/>
      <c r="O63" s="118"/>
      <c r="P63" s="118"/>
      <c r="Q63" s="118"/>
      <c r="R63" s="118"/>
      <c r="S63" s="118"/>
      <c r="T63" s="118"/>
      <c r="U63" s="118"/>
      <c r="V63" s="118"/>
      <c r="W63" s="119"/>
      <c r="X63" s="66" t="str">
        <f t="shared" si="22"/>
        <v/>
      </c>
      <c r="Y63" s="26" t="str">
        <f t="shared" si="5"/>
        <v/>
      </c>
      <c r="Z63" s="26" t="str">
        <f t="shared" si="6"/>
        <v/>
      </c>
      <c r="AA63" s="66" t="str">
        <f t="shared" si="7"/>
        <v/>
      </c>
      <c r="AB63" s="26" t="str">
        <f t="shared" si="23"/>
        <v/>
      </c>
      <c r="AC63" s="26" t="str">
        <f t="shared" si="8"/>
        <v/>
      </c>
      <c r="AD63" s="26" t="str">
        <f t="shared" si="9"/>
        <v/>
      </c>
      <c r="AE63" s="26" t="str">
        <f t="shared" si="24"/>
        <v/>
      </c>
      <c r="AF63" s="26" t="str">
        <f t="shared" si="10"/>
        <v/>
      </c>
      <c r="AG63" s="26" t="str">
        <f>IF(OR(Z63&lt;&gt;TRUE,AB63&lt;&gt;TRUE,,ISBLANK(U63)),"",IF(INDEX(codeperskat,MATCH(P63,libperskat,0))=20,IF(OR(U63&lt;Nomen.complète!W$4,U63&gt;Nomen.complète!X$4),FALSE,TRUE),""))</f>
        <v/>
      </c>
      <c r="AH63" s="26" t="str">
        <f t="shared" si="11"/>
        <v/>
      </c>
      <c r="AI63" s="26" t="str">
        <f t="shared" si="12"/>
        <v/>
      </c>
      <c r="AJ63" s="26" t="str">
        <f t="shared" si="13"/>
        <v/>
      </c>
      <c r="AK63" s="58" t="str">
        <f t="shared" si="25"/>
        <v/>
      </c>
      <c r="AL63" s="26" t="str">
        <f t="shared" si="26"/>
        <v/>
      </c>
    </row>
    <row r="64" spans="1:38">
      <c r="A64" s="42" t="str">
        <f t="shared" si="14"/>
        <v/>
      </c>
      <c r="B64" s="42" t="str">
        <f t="shared" si="0"/>
        <v/>
      </c>
      <c r="C64" s="139" t="str">
        <f t="shared" si="1"/>
        <v/>
      </c>
      <c r="D64" s="58" t="str">
        <f t="shared" si="15"/>
        <v/>
      </c>
      <c r="E64" s="58" t="str">
        <f t="shared" si="16"/>
        <v/>
      </c>
      <c r="F64" s="140" t="str">
        <f t="shared" si="17"/>
        <v/>
      </c>
      <c r="G64" s="141" t="str">
        <f t="shared" si="18"/>
        <v/>
      </c>
      <c r="H64" s="58" t="str">
        <f t="shared" si="19"/>
        <v/>
      </c>
      <c r="I64" s="58" t="str">
        <f t="shared" si="20"/>
        <v/>
      </c>
      <c r="J64" s="131" t="str">
        <f t="shared" si="2"/>
        <v/>
      </c>
      <c r="K64" s="65" t="str">
        <f t="shared" si="21"/>
        <v/>
      </c>
      <c r="L64" s="123" t="str">
        <f t="shared" si="3"/>
        <v/>
      </c>
      <c r="M64" s="122" t="str">
        <f t="shared" si="4"/>
        <v/>
      </c>
      <c r="N64" s="137"/>
      <c r="O64" s="118"/>
      <c r="P64" s="118"/>
      <c r="Q64" s="118"/>
      <c r="R64" s="118"/>
      <c r="S64" s="118"/>
      <c r="T64" s="118"/>
      <c r="U64" s="118"/>
      <c r="V64" s="118"/>
      <c r="W64" s="119"/>
      <c r="X64" s="66" t="str">
        <f t="shared" si="22"/>
        <v/>
      </c>
      <c r="Y64" s="26" t="str">
        <f t="shared" si="5"/>
        <v/>
      </c>
      <c r="Z64" s="26" t="str">
        <f t="shared" si="6"/>
        <v/>
      </c>
      <c r="AA64" s="66" t="str">
        <f t="shared" si="7"/>
        <v/>
      </c>
      <c r="AB64" s="26" t="str">
        <f t="shared" si="23"/>
        <v/>
      </c>
      <c r="AC64" s="26" t="str">
        <f t="shared" si="8"/>
        <v/>
      </c>
      <c r="AD64" s="26" t="str">
        <f t="shared" si="9"/>
        <v/>
      </c>
      <c r="AE64" s="26" t="str">
        <f t="shared" si="24"/>
        <v/>
      </c>
      <c r="AF64" s="26" t="str">
        <f t="shared" si="10"/>
        <v/>
      </c>
      <c r="AG64" s="26" t="str">
        <f>IF(OR(Z64&lt;&gt;TRUE,AB64&lt;&gt;TRUE,,ISBLANK(U64)),"",IF(INDEX(codeperskat,MATCH(P64,libperskat,0))=20,IF(OR(U64&lt;Nomen.complète!W$4,U64&gt;Nomen.complète!X$4),FALSE,TRUE),""))</f>
        <v/>
      </c>
      <c r="AH64" s="26" t="str">
        <f t="shared" si="11"/>
        <v/>
      </c>
      <c r="AI64" s="26" t="str">
        <f t="shared" si="12"/>
        <v/>
      </c>
      <c r="AJ64" s="26" t="str">
        <f t="shared" si="13"/>
        <v/>
      </c>
      <c r="AK64" s="58" t="str">
        <f t="shared" si="25"/>
        <v/>
      </c>
      <c r="AL64" s="26" t="str">
        <f t="shared" si="26"/>
        <v/>
      </c>
    </row>
    <row r="65" spans="1:38">
      <c r="A65" s="42" t="str">
        <f t="shared" si="14"/>
        <v/>
      </c>
      <c r="B65" s="42" t="str">
        <f t="shared" si="0"/>
        <v/>
      </c>
      <c r="C65" s="139" t="str">
        <f t="shared" si="1"/>
        <v/>
      </c>
      <c r="D65" s="58" t="str">
        <f t="shared" si="15"/>
        <v/>
      </c>
      <c r="E65" s="58" t="str">
        <f t="shared" si="16"/>
        <v/>
      </c>
      <c r="F65" s="140" t="str">
        <f t="shared" si="17"/>
        <v/>
      </c>
      <c r="G65" s="141" t="str">
        <f t="shared" si="18"/>
        <v/>
      </c>
      <c r="H65" s="58" t="str">
        <f t="shared" si="19"/>
        <v/>
      </c>
      <c r="I65" s="58" t="str">
        <f t="shared" si="20"/>
        <v/>
      </c>
      <c r="J65" s="131" t="str">
        <f t="shared" si="2"/>
        <v/>
      </c>
      <c r="K65" s="65" t="str">
        <f t="shared" si="21"/>
        <v/>
      </c>
      <c r="L65" s="123" t="str">
        <f t="shared" si="3"/>
        <v/>
      </c>
      <c r="M65" s="122" t="str">
        <f t="shared" si="4"/>
        <v/>
      </c>
      <c r="N65" s="137"/>
      <c r="O65" s="118"/>
      <c r="P65" s="118"/>
      <c r="Q65" s="118"/>
      <c r="R65" s="118"/>
      <c r="S65" s="118"/>
      <c r="T65" s="118"/>
      <c r="U65" s="118"/>
      <c r="V65" s="118"/>
      <c r="W65" s="119"/>
      <c r="X65" s="66" t="str">
        <f t="shared" si="22"/>
        <v/>
      </c>
      <c r="Y65" s="26" t="str">
        <f t="shared" si="5"/>
        <v/>
      </c>
      <c r="Z65" s="26" t="str">
        <f t="shared" si="6"/>
        <v/>
      </c>
      <c r="AA65" s="66" t="str">
        <f t="shared" si="7"/>
        <v/>
      </c>
      <c r="AB65" s="26" t="str">
        <f t="shared" si="23"/>
        <v/>
      </c>
      <c r="AC65" s="26" t="str">
        <f t="shared" si="8"/>
        <v/>
      </c>
      <c r="AD65" s="26" t="str">
        <f t="shared" si="9"/>
        <v/>
      </c>
      <c r="AE65" s="26" t="str">
        <f t="shared" si="24"/>
        <v/>
      </c>
      <c r="AF65" s="26" t="str">
        <f t="shared" si="10"/>
        <v/>
      </c>
      <c r="AG65" s="26" t="str">
        <f>IF(OR(Z65&lt;&gt;TRUE,AB65&lt;&gt;TRUE,,ISBLANK(U65)),"",IF(INDEX(codeperskat,MATCH(P65,libperskat,0))=20,IF(OR(U65&lt;Nomen.complète!W$4,U65&gt;Nomen.complète!X$4),FALSE,TRUE),""))</f>
        <v/>
      </c>
      <c r="AH65" s="26" t="str">
        <f t="shared" si="11"/>
        <v/>
      </c>
      <c r="AI65" s="26" t="str">
        <f t="shared" si="12"/>
        <v/>
      </c>
      <c r="AJ65" s="26" t="str">
        <f t="shared" si="13"/>
        <v/>
      </c>
      <c r="AK65" s="58" t="str">
        <f t="shared" si="25"/>
        <v/>
      </c>
      <c r="AL65" s="26" t="str">
        <f t="shared" si="26"/>
        <v/>
      </c>
    </row>
    <row r="66" spans="1:38">
      <c r="A66" s="42" t="str">
        <f t="shared" si="14"/>
        <v/>
      </c>
      <c r="B66" s="42" t="str">
        <f t="shared" si="0"/>
        <v/>
      </c>
      <c r="C66" s="139" t="str">
        <f t="shared" si="1"/>
        <v/>
      </c>
      <c r="D66" s="58" t="str">
        <f t="shared" si="15"/>
        <v/>
      </c>
      <c r="E66" s="58" t="str">
        <f t="shared" si="16"/>
        <v/>
      </c>
      <c r="F66" s="140" t="str">
        <f t="shared" si="17"/>
        <v/>
      </c>
      <c r="G66" s="141" t="str">
        <f t="shared" si="18"/>
        <v/>
      </c>
      <c r="H66" s="58" t="str">
        <f t="shared" si="19"/>
        <v/>
      </c>
      <c r="I66" s="58" t="str">
        <f t="shared" si="20"/>
        <v/>
      </c>
      <c r="J66" s="131" t="str">
        <f t="shared" si="2"/>
        <v/>
      </c>
      <c r="K66" s="65" t="str">
        <f t="shared" si="21"/>
        <v/>
      </c>
      <c r="L66" s="123" t="str">
        <f t="shared" si="3"/>
        <v/>
      </c>
      <c r="M66" s="122" t="str">
        <f t="shared" si="4"/>
        <v/>
      </c>
      <c r="N66" s="137"/>
      <c r="O66" s="118"/>
      <c r="P66" s="118"/>
      <c r="Q66" s="118"/>
      <c r="R66" s="118"/>
      <c r="S66" s="118"/>
      <c r="T66" s="118"/>
      <c r="U66" s="118"/>
      <c r="V66" s="118"/>
      <c r="W66" s="119"/>
      <c r="X66" s="66" t="str">
        <f t="shared" si="22"/>
        <v/>
      </c>
      <c r="Y66" s="26" t="str">
        <f t="shared" si="5"/>
        <v/>
      </c>
      <c r="Z66" s="26" t="str">
        <f t="shared" si="6"/>
        <v/>
      </c>
      <c r="AA66" s="66" t="str">
        <f t="shared" si="7"/>
        <v/>
      </c>
      <c r="AB66" s="26" t="str">
        <f t="shared" si="23"/>
        <v/>
      </c>
      <c r="AC66" s="26" t="str">
        <f t="shared" si="8"/>
        <v/>
      </c>
      <c r="AD66" s="26" t="str">
        <f t="shared" si="9"/>
        <v/>
      </c>
      <c r="AE66" s="26" t="str">
        <f t="shared" si="24"/>
        <v/>
      </c>
      <c r="AF66" s="26" t="str">
        <f t="shared" si="10"/>
        <v/>
      </c>
      <c r="AG66" s="26" t="str">
        <f>IF(OR(Z66&lt;&gt;TRUE,AB66&lt;&gt;TRUE,,ISBLANK(U66)),"",IF(INDEX(codeperskat,MATCH(P66,libperskat,0))=20,IF(OR(U66&lt;Nomen.complète!W$4,U66&gt;Nomen.complète!X$4),FALSE,TRUE),""))</f>
        <v/>
      </c>
      <c r="AH66" s="26" t="str">
        <f t="shared" si="11"/>
        <v/>
      </c>
      <c r="AI66" s="26" t="str">
        <f t="shared" si="12"/>
        <v/>
      </c>
      <c r="AJ66" s="26" t="str">
        <f t="shared" si="13"/>
        <v/>
      </c>
      <c r="AK66" s="58" t="str">
        <f t="shared" si="25"/>
        <v/>
      </c>
      <c r="AL66" s="26" t="str">
        <f t="shared" si="26"/>
        <v/>
      </c>
    </row>
    <row r="67" spans="1:38">
      <c r="A67" s="42" t="str">
        <f t="shared" si="14"/>
        <v/>
      </c>
      <c r="B67" s="42" t="str">
        <f t="shared" si="0"/>
        <v/>
      </c>
      <c r="C67" s="139" t="str">
        <f t="shared" si="1"/>
        <v/>
      </c>
      <c r="D67" s="58" t="str">
        <f t="shared" si="15"/>
        <v/>
      </c>
      <c r="E67" s="58" t="str">
        <f t="shared" si="16"/>
        <v/>
      </c>
      <c r="F67" s="140" t="str">
        <f t="shared" si="17"/>
        <v/>
      </c>
      <c r="G67" s="141" t="str">
        <f t="shared" si="18"/>
        <v/>
      </c>
      <c r="H67" s="58" t="str">
        <f t="shared" si="19"/>
        <v/>
      </c>
      <c r="I67" s="58" t="str">
        <f t="shared" si="20"/>
        <v/>
      </c>
      <c r="J67" s="131" t="str">
        <f t="shared" si="2"/>
        <v/>
      </c>
      <c r="K67" s="65" t="str">
        <f t="shared" si="21"/>
        <v/>
      </c>
      <c r="L67" s="123" t="str">
        <f t="shared" si="3"/>
        <v/>
      </c>
      <c r="M67" s="122" t="str">
        <f t="shared" si="4"/>
        <v/>
      </c>
      <c r="N67" s="137"/>
      <c r="O67" s="118"/>
      <c r="P67" s="118"/>
      <c r="Q67" s="118"/>
      <c r="R67" s="118"/>
      <c r="S67" s="118"/>
      <c r="T67" s="118"/>
      <c r="U67" s="118"/>
      <c r="V67" s="118"/>
      <c r="W67" s="119"/>
      <c r="X67" s="66" t="str">
        <f t="shared" si="22"/>
        <v/>
      </c>
      <c r="Y67" s="26" t="str">
        <f t="shared" si="5"/>
        <v/>
      </c>
      <c r="Z67" s="26" t="str">
        <f t="shared" si="6"/>
        <v/>
      </c>
      <c r="AA67" s="66" t="str">
        <f t="shared" si="7"/>
        <v/>
      </c>
      <c r="AB67" s="26" t="str">
        <f t="shared" si="23"/>
        <v/>
      </c>
      <c r="AC67" s="26" t="str">
        <f t="shared" si="8"/>
        <v/>
      </c>
      <c r="AD67" s="26" t="str">
        <f t="shared" si="9"/>
        <v/>
      </c>
      <c r="AE67" s="26" t="str">
        <f t="shared" si="24"/>
        <v/>
      </c>
      <c r="AF67" s="26" t="str">
        <f t="shared" si="10"/>
        <v/>
      </c>
      <c r="AG67" s="26" t="str">
        <f>IF(OR(Z67&lt;&gt;TRUE,AB67&lt;&gt;TRUE,,ISBLANK(U67)),"",IF(INDEX(codeperskat,MATCH(P67,libperskat,0))=20,IF(OR(U67&lt;Nomen.complète!W$4,U67&gt;Nomen.complète!X$4),FALSE,TRUE),""))</f>
        <v/>
      </c>
      <c r="AH67" s="26" t="str">
        <f t="shared" si="11"/>
        <v/>
      </c>
      <c r="AI67" s="26" t="str">
        <f t="shared" si="12"/>
        <v/>
      </c>
      <c r="AJ67" s="26" t="str">
        <f t="shared" si="13"/>
        <v/>
      </c>
      <c r="AK67" s="58" t="str">
        <f t="shared" si="25"/>
        <v/>
      </c>
      <c r="AL67" s="26" t="str">
        <f t="shared" si="26"/>
        <v/>
      </c>
    </row>
    <row r="68" spans="1:38">
      <c r="A68" s="42" t="str">
        <f t="shared" si="14"/>
        <v/>
      </c>
      <c r="B68" s="42" t="str">
        <f t="shared" si="0"/>
        <v/>
      </c>
      <c r="C68" s="139" t="str">
        <f t="shared" si="1"/>
        <v/>
      </c>
      <c r="D68" s="58" t="str">
        <f t="shared" si="15"/>
        <v/>
      </c>
      <c r="E68" s="58" t="str">
        <f t="shared" si="16"/>
        <v/>
      </c>
      <c r="F68" s="140" t="str">
        <f t="shared" si="17"/>
        <v/>
      </c>
      <c r="G68" s="141" t="str">
        <f t="shared" si="18"/>
        <v/>
      </c>
      <c r="H68" s="58" t="str">
        <f t="shared" si="19"/>
        <v/>
      </c>
      <c r="I68" s="58" t="str">
        <f t="shared" si="20"/>
        <v/>
      </c>
      <c r="J68" s="131" t="str">
        <f t="shared" si="2"/>
        <v/>
      </c>
      <c r="K68" s="65" t="str">
        <f t="shared" si="21"/>
        <v/>
      </c>
      <c r="L68" s="123" t="str">
        <f t="shared" si="3"/>
        <v/>
      </c>
      <c r="M68" s="122" t="str">
        <f t="shared" si="4"/>
        <v/>
      </c>
      <c r="N68" s="137"/>
      <c r="O68" s="118"/>
      <c r="P68" s="118"/>
      <c r="Q68" s="118"/>
      <c r="R68" s="118"/>
      <c r="S68" s="118"/>
      <c r="T68" s="118"/>
      <c r="U68" s="118"/>
      <c r="V68" s="118"/>
      <c r="W68" s="119"/>
      <c r="X68" s="66" t="str">
        <f t="shared" si="22"/>
        <v/>
      </c>
      <c r="Y68" s="26" t="str">
        <f t="shared" si="5"/>
        <v/>
      </c>
      <c r="Z68" s="26" t="str">
        <f t="shared" si="6"/>
        <v/>
      </c>
      <c r="AA68" s="66" t="str">
        <f t="shared" si="7"/>
        <v/>
      </c>
      <c r="AB68" s="26" t="str">
        <f t="shared" si="23"/>
        <v/>
      </c>
      <c r="AC68" s="26" t="str">
        <f t="shared" si="8"/>
        <v/>
      </c>
      <c r="AD68" s="26" t="str">
        <f t="shared" si="9"/>
        <v/>
      </c>
      <c r="AE68" s="26" t="str">
        <f t="shared" si="24"/>
        <v/>
      </c>
      <c r="AF68" s="26" t="str">
        <f t="shared" si="10"/>
        <v/>
      </c>
      <c r="AG68" s="26" t="str">
        <f>IF(OR(Z68&lt;&gt;TRUE,AB68&lt;&gt;TRUE,,ISBLANK(U68)),"",IF(INDEX(codeperskat,MATCH(P68,libperskat,0))=20,IF(OR(U68&lt;Nomen.complète!W$4,U68&gt;Nomen.complète!X$4),FALSE,TRUE),""))</f>
        <v/>
      </c>
      <c r="AH68" s="26" t="str">
        <f t="shared" si="11"/>
        <v/>
      </c>
      <c r="AI68" s="26" t="str">
        <f t="shared" si="12"/>
        <v/>
      </c>
      <c r="AJ68" s="26" t="str">
        <f t="shared" si="13"/>
        <v/>
      </c>
      <c r="AK68" s="58" t="str">
        <f t="shared" si="25"/>
        <v/>
      </c>
      <c r="AL68" s="26" t="str">
        <f t="shared" si="26"/>
        <v/>
      </c>
    </row>
    <row r="69" spans="1:38">
      <c r="A69" s="42" t="str">
        <f t="shared" si="14"/>
        <v/>
      </c>
      <c r="B69" s="42" t="str">
        <f t="shared" si="0"/>
        <v/>
      </c>
      <c r="C69" s="139" t="str">
        <f t="shared" si="1"/>
        <v/>
      </c>
      <c r="D69" s="58" t="str">
        <f t="shared" si="15"/>
        <v/>
      </c>
      <c r="E69" s="58" t="str">
        <f t="shared" si="16"/>
        <v/>
      </c>
      <c r="F69" s="140" t="str">
        <f t="shared" si="17"/>
        <v/>
      </c>
      <c r="G69" s="141" t="str">
        <f t="shared" si="18"/>
        <v/>
      </c>
      <c r="H69" s="58" t="str">
        <f t="shared" si="19"/>
        <v/>
      </c>
      <c r="I69" s="58" t="str">
        <f t="shared" si="20"/>
        <v/>
      </c>
      <c r="J69" s="131" t="str">
        <f t="shared" si="2"/>
        <v/>
      </c>
      <c r="K69" s="65" t="str">
        <f t="shared" si="21"/>
        <v/>
      </c>
      <c r="L69" s="123" t="str">
        <f t="shared" si="3"/>
        <v/>
      </c>
      <c r="M69" s="122" t="str">
        <f t="shared" si="4"/>
        <v/>
      </c>
      <c r="N69" s="137"/>
      <c r="O69" s="118"/>
      <c r="P69" s="118"/>
      <c r="Q69" s="118"/>
      <c r="R69" s="118"/>
      <c r="S69" s="118"/>
      <c r="T69" s="118"/>
      <c r="U69" s="118"/>
      <c r="V69" s="118"/>
      <c r="W69" s="119"/>
      <c r="X69" s="66" t="str">
        <f t="shared" si="22"/>
        <v/>
      </c>
      <c r="Y69" s="26" t="str">
        <f t="shared" si="5"/>
        <v/>
      </c>
      <c r="Z69" s="26" t="str">
        <f t="shared" si="6"/>
        <v/>
      </c>
      <c r="AA69" s="66" t="str">
        <f t="shared" si="7"/>
        <v/>
      </c>
      <c r="AB69" s="26" t="str">
        <f t="shared" si="23"/>
        <v/>
      </c>
      <c r="AC69" s="26" t="str">
        <f t="shared" si="8"/>
        <v/>
      </c>
      <c r="AD69" s="26" t="str">
        <f t="shared" si="9"/>
        <v/>
      </c>
      <c r="AE69" s="26" t="str">
        <f t="shared" si="24"/>
        <v/>
      </c>
      <c r="AF69" s="26" t="str">
        <f t="shared" si="10"/>
        <v/>
      </c>
      <c r="AG69" s="26" t="str">
        <f>IF(OR(Z69&lt;&gt;TRUE,AB69&lt;&gt;TRUE,,ISBLANK(U69)),"",IF(INDEX(codeperskat,MATCH(P69,libperskat,0))=20,IF(OR(U69&lt;Nomen.complète!W$4,U69&gt;Nomen.complète!X$4),FALSE,TRUE),""))</f>
        <v/>
      </c>
      <c r="AH69" s="26" t="str">
        <f t="shared" si="11"/>
        <v/>
      </c>
      <c r="AI69" s="26" t="str">
        <f t="shared" si="12"/>
        <v/>
      </c>
      <c r="AJ69" s="26" t="str">
        <f t="shared" si="13"/>
        <v/>
      </c>
      <c r="AK69" s="58" t="str">
        <f t="shared" si="25"/>
        <v/>
      </c>
      <c r="AL69" s="26" t="str">
        <f t="shared" si="26"/>
        <v/>
      </c>
    </row>
    <row r="70" spans="1:38">
      <c r="A70" s="42" t="str">
        <f t="shared" si="14"/>
        <v/>
      </c>
      <c r="B70" s="42" t="str">
        <f t="shared" si="0"/>
        <v/>
      </c>
      <c r="C70" s="139" t="str">
        <f t="shared" si="1"/>
        <v/>
      </c>
      <c r="D70" s="58" t="str">
        <f t="shared" si="15"/>
        <v/>
      </c>
      <c r="E70" s="58" t="str">
        <f t="shared" si="16"/>
        <v/>
      </c>
      <c r="F70" s="140" t="str">
        <f t="shared" si="17"/>
        <v/>
      </c>
      <c r="G70" s="141" t="str">
        <f t="shared" si="18"/>
        <v/>
      </c>
      <c r="H70" s="58" t="str">
        <f t="shared" si="19"/>
        <v/>
      </c>
      <c r="I70" s="58" t="str">
        <f t="shared" si="20"/>
        <v/>
      </c>
      <c r="J70" s="131" t="str">
        <f t="shared" si="2"/>
        <v/>
      </c>
      <c r="K70" s="65" t="str">
        <f t="shared" si="21"/>
        <v/>
      </c>
      <c r="L70" s="123" t="str">
        <f t="shared" si="3"/>
        <v/>
      </c>
      <c r="M70" s="122" t="str">
        <f t="shared" si="4"/>
        <v/>
      </c>
      <c r="N70" s="137"/>
      <c r="O70" s="118"/>
      <c r="P70" s="118"/>
      <c r="Q70" s="118"/>
      <c r="R70" s="118"/>
      <c r="S70" s="118"/>
      <c r="T70" s="118"/>
      <c r="U70" s="118"/>
      <c r="V70" s="118"/>
      <c r="W70" s="119"/>
      <c r="X70" s="66" t="str">
        <f t="shared" si="22"/>
        <v/>
      </c>
      <c r="Y70" s="26" t="str">
        <f t="shared" si="5"/>
        <v/>
      </c>
      <c r="Z70" s="26" t="str">
        <f t="shared" si="6"/>
        <v/>
      </c>
      <c r="AA70" s="66" t="str">
        <f t="shared" si="7"/>
        <v/>
      </c>
      <c r="AB70" s="26" t="str">
        <f t="shared" si="23"/>
        <v/>
      </c>
      <c r="AC70" s="26" t="str">
        <f t="shared" si="8"/>
        <v/>
      </c>
      <c r="AD70" s="26" t="str">
        <f t="shared" si="9"/>
        <v/>
      </c>
      <c r="AE70" s="26" t="str">
        <f t="shared" si="24"/>
        <v/>
      </c>
      <c r="AF70" s="26" t="str">
        <f t="shared" si="10"/>
        <v/>
      </c>
      <c r="AG70" s="26" t="str">
        <f>IF(OR(Z70&lt;&gt;TRUE,AB70&lt;&gt;TRUE,,ISBLANK(U70)),"",IF(INDEX(codeperskat,MATCH(P70,libperskat,0))=20,IF(OR(U70&lt;Nomen.complète!W$4,U70&gt;Nomen.complète!X$4),FALSE,TRUE),""))</f>
        <v/>
      </c>
      <c r="AH70" s="26" t="str">
        <f t="shared" si="11"/>
        <v/>
      </c>
      <c r="AI70" s="26" t="str">
        <f t="shared" si="12"/>
        <v/>
      </c>
      <c r="AJ70" s="26" t="str">
        <f t="shared" si="13"/>
        <v/>
      </c>
      <c r="AK70" s="58" t="str">
        <f t="shared" si="25"/>
        <v/>
      </c>
      <c r="AL70" s="26" t="str">
        <f t="shared" si="26"/>
        <v/>
      </c>
    </row>
    <row r="71" spans="1:38">
      <c r="A71" s="42" t="str">
        <f t="shared" si="14"/>
        <v/>
      </c>
      <c r="B71" s="42" t="str">
        <f t="shared" si="0"/>
        <v/>
      </c>
      <c r="C71" s="139" t="str">
        <f t="shared" si="1"/>
        <v/>
      </c>
      <c r="D71" s="58" t="str">
        <f t="shared" si="15"/>
        <v/>
      </c>
      <c r="E71" s="58" t="str">
        <f t="shared" si="16"/>
        <v/>
      </c>
      <c r="F71" s="140" t="str">
        <f t="shared" si="17"/>
        <v/>
      </c>
      <c r="G71" s="141" t="str">
        <f t="shared" si="18"/>
        <v/>
      </c>
      <c r="H71" s="58" t="str">
        <f t="shared" si="19"/>
        <v/>
      </c>
      <c r="I71" s="58" t="str">
        <f t="shared" si="20"/>
        <v/>
      </c>
      <c r="J71" s="131" t="str">
        <f t="shared" si="2"/>
        <v/>
      </c>
      <c r="K71" s="65" t="str">
        <f t="shared" si="21"/>
        <v/>
      </c>
      <c r="L71" s="123" t="str">
        <f t="shared" si="3"/>
        <v/>
      </c>
      <c r="M71" s="122" t="str">
        <f t="shared" si="4"/>
        <v/>
      </c>
      <c r="N71" s="137"/>
      <c r="O71" s="118"/>
      <c r="P71" s="118"/>
      <c r="Q71" s="118"/>
      <c r="R71" s="118"/>
      <c r="S71" s="118"/>
      <c r="T71" s="118"/>
      <c r="U71" s="118"/>
      <c r="V71" s="118"/>
      <c r="W71" s="119"/>
      <c r="X71" s="66" t="str">
        <f t="shared" si="22"/>
        <v/>
      </c>
      <c r="Y71" s="26" t="str">
        <f t="shared" si="5"/>
        <v/>
      </c>
      <c r="Z71" s="26" t="str">
        <f t="shared" si="6"/>
        <v/>
      </c>
      <c r="AA71" s="66" t="str">
        <f t="shared" si="7"/>
        <v/>
      </c>
      <c r="AB71" s="26" t="str">
        <f t="shared" si="23"/>
        <v/>
      </c>
      <c r="AC71" s="26" t="str">
        <f t="shared" si="8"/>
        <v/>
      </c>
      <c r="AD71" s="26" t="str">
        <f t="shared" si="9"/>
        <v/>
      </c>
      <c r="AE71" s="26" t="str">
        <f t="shared" si="24"/>
        <v/>
      </c>
      <c r="AF71" s="26" t="str">
        <f t="shared" si="10"/>
        <v/>
      </c>
      <c r="AG71" s="26" t="str">
        <f>IF(OR(Z71&lt;&gt;TRUE,AB71&lt;&gt;TRUE,,ISBLANK(U71)),"",IF(INDEX(codeperskat,MATCH(P71,libperskat,0))=20,IF(OR(U71&lt;Nomen.complète!W$4,U71&gt;Nomen.complète!X$4),FALSE,TRUE),""))</f>
        <v/>
      </c>
      <c r="AH71" s="26" t="str">
        <f t="shared" si="11"/>
        <v/>
      </c>
      <c r="AI71" s="26" t="str">
        <f t="shared" si="12"/>
        <v/>
      </c>
      <c r="AJ71" s="26" t="str">
        <f t="shared" si="13"/>
        <v/>
      </c>
      <c r="AK71" s="58" t="str">
        <f t="shared" si="25"/>
        <v/>
      </c>
      <c r="AL71" s="26" t="str">
        <f t="shared" si="26"/>
        <v/>
      </c>
    </row>
    <row r="72" spans="1:38">
      <c r="A72" s="42" t="str">
        <f t="shared" si="14"/>
        <v/>
      </c>
      <c r="B72" s="42" t="str">
        <f t="shared" si="0"/>
        <v/>
      </c>
      <c r="C72" s="139" t="str">
        <f t="shared" si="1"/>
        <v/>
      </c>
      <c r="D72" s="58" t="str">
        <f t="shared" si="15"/>
        <v/>
      </c>
      <c r="E72" s="58" t="str">
        <f t="shared" si="16"/>
        <v/>
      </c>
      <c r="F72" s="140" t="str">
        <f t="shared" si="17"/>
        <v/>
      </c>
      <c r="G72" s="141" t="str">
        <f t="shared" si="18"/>
        <v/>
      </c>
      <c r="H72" s="58" t="str">
        <f t="shared" si="19"/>
        <v/>
      </c>
      <c r="I72" s="58" t="str">
        <f t="shared" si="20"/>
        <v/>
      </c>
      <c r="J72" s="131" t="str">
        <f t="shared" si="2"/>
        <v/>
      </c>
      <c r="K72" s="65" t="str">
        <f t="shared" si="21"/>
        <v/>
      </c>
      <c r="L72" s="123" t="str">
        <f t="shared" si="3"/>
        <v/>
      </c>
      <c r="M72" s="122" t="str">
        <f t="shared" si="4"/>
        <v/>
      </c>
      <c r="N72" s="137"/>
      <c r="O72" s="118"/>
      <c r="P72" s="118"/>
      <c r="Q72" s="118"/>
      <c r="R72" s="118"/>
      <c r="S72" s="118"/>
      <c r="T72" s="118"/>
      <c r="U72" s="118"/>
      <c r="V72" s="118"/>
      <c r="W72" s="119"/>
      <c r="X72" s="66" t="str">
        <f t="shared" si="22"/>
        <v/>
      </c>
      <c r="Y72" s="26" t="str">
        <f t="shared" si="5"/>
        <v/>
      </c>
      <c r="Z72" s="26" t="str">
        <f t="shared" si="6"/>
        <v/>
      </c>
      <c r="AA72" s="66" t="str">
        <f t="shared" si="7"/>
        <v/>
      </c>
      <c r="AB72" s="26" t="str">
        <f t="shared" si="23"/>
        <v/>
      </c>
      <c r="AC72" s="26" t="str">
        <f t="shared" si="8"/>
        <v/>
      </c>
      <c r="AD72" s="26" t="str">
        <f t="shared" si="9"/>
        <v/>
      </c>
      <c r="AE72" s="26" t="str">
        <f t="shared" si="24"/>
        <v/>
      </c>
      <c r="AF72" s="26" t="str">
        <f t="shared" si="10"/>
        <v/>
      </c>
      <c r="AG72" s="26" t="str">
        <f>IF(OR(Z72&lt;&gt;TRUE,AB72&lt;&gt;TRUE,,ISBLANK(U72)),"",IF(INDEX(codeperskat,MATCH(P72,libperskat,0))=20,IF(OR(U72&lt;Nomen.complète!W$4,U72&gt;Nomen.complète!X$4),FALSE,TRUE),""))</f>
        <v/>
      </c>
      <c r="AH72" s="26" t="str">
        <f t="shared" si="11"/>
        <v/>
      </c>
      <c r="AI72" s="26" t="str">
        <f t="shared" si="12"/>
        <v/>
      </c>
      <c r="AJ72" s="26" t="str">
        <f t="shared" si="13"/>
        <v/>
      </c>
      <c r="AK72" s="58" t="str">
        <f t="shared" si="25"/>
        <v/>
      </c>
      <c r="AL72" s="26" t="str">
        <f t="shared" si="26"/>
        <v/>
      </c>
    </row>
    <row r="73" spans="1:38">
      <c r="A73" s="42" t="str">
        <f t="shared" si="14"/>
        <v/>
      </c>
      <c r="B73" s="42" t="str">
        <f t="shared" si="0"/>
        <v/>
      </c>
      <c r="C73" s="139" t="str">
        <f t="shared" si="1"/>
        <v/>
      </c>
      <c r="D73" s="58" t="str">
        <f t="shared" si="15"/>
        <v/>
      </c>
      <c r="E73" s="58" t="str">
        <f t="shared" si="16"/>
        <v/>
      </c>
      <c r="F73" s="140" t="str">
        <f t="shared" si="17"/>
        <v/>
      </c>
      <c r="G73" s="141" t="str">
        <f t="shared" si="18"/>
        <v/>
      </c>
      <c r="H73" s="58" t="str">
        <f t="shared" si="19"/>
        <v/>
      </c>
      <c r="I73" s="58" t="str">
        <f t="shared" si="20"/>
        <v/>
      </c>
      <c r="J73" s="131" t="str">
        <f t="shared" si="2"/>
        <v/>
      </c>
      <c r="K73" s="65" t="str">
        <f t="shared" si="21"/>
        <v/>
      </c>
      <c r="L73" s="123" t="str">
        <f t="shared" si="3"/>
        <v/>
      </c>
      <c r="M73" s="122" t="str">
        <f t="shared" si="4"/>
        <v/>
      </c>
      <c r="N73" s="137"/>
      <c r="O73" s="118"/>
      <c r="P73" s="118"/>
      <c r="Q73" s="118"/>
      <c r="R73" s="118"/>
      <c r="S73" s="118"/>
      <c r="T73" s="118"/>
      <c r="U73" s="118"/>
      <c r="V73" s="118"/>
      <c r="W73" s="119"/>
      <c r="X73" s="66" t="str">
        <f t="shared" si="22"/>
        <v/>
      </c>
      <c r="Y73" s="26" t="str">
        <f t="shared" si="5"/>
        <v/>
      </c>
      <c r="Z73" s="26" t="str">
        <f t="shared" si="6"/>
        <v/>
      </c>
      <c r="AA73" s="66" t="str">
        <f t="shared" si="7"/>
        <v/>
      </c>
      <c r="AB73" s="26" t="str">
        <f t="shared" si="23"/>
        <v/>
      </c>
      <c r="AC73" s="26" t="str">
        <f t="shared" si="8"/>
        <v/>
      </c>
      <c r="AD73" s="26" t="str">
        <f t="shared" si="9"/>
        <v/>
      </c>
      <c r="AE73" s="26" t="str">
        <f t="shared" si="24"/>
        <v/>
      </c>
      <c r="AF73" s="26" t="str">
        <f t="shared" si="10"/>
        <v/>
      </c>
      <c r="AG73" s="26" t="str">
        <f>IF(OR(Z73&lt;&gt;TRUE,AB73&lt;&gt;TRUE,,ISBLANK(U73)),"",IF(INDEX(codeperskat,MATCH(P73,libperskat,0))=20,IF(OR(U73&lt;Nomen.complète!W$4,U73&gt;Nomen.complète!X$4),FALSE,TRUE),""))</f>
        <v/>
      </c>
      <c r="AH73" s="26" t="str">
        <f t="shared" si="11"/>
        <v/>
      </c>
      <c r="AI73" s="26" t="str">
        <f t="shared" si="12"/>
        <v/>
      </c>
      <c r="AJ73" s="26" t="str">
        <f t="shared" si="13"/>
        <v/>
      </c>
      <c r="AK73" s="58" t="str">
        <f t="shared" si="25"/>
        <v/>
      </c>
      <c r="AL73" s="26" t="str">
        <f t="shared" si="26"/>
        <v/>
      </c>
    </row>
    <row r="74" spans="1:38">
      <c r="A74" s="42" t="str">
        <f t="shared" si="14"/>
        <v/>
      </c>
      <c r="B74" s="42" t="str">
        <f t="shared" si="0"/>
        <v/>
      </c>
      <c r="C74" s="139" t="str">
        <f t="shared" si="1"/>
        <v/>
      </c>
      <c r="D74" s="58" t="str">
        <f t="shared" si="15"/>
        <v/>
      </c>
      <c r="E74" s="58" t="str">
        <f t="shared" si="16"/>
        <v/>
      </c>
      <c r="F74" s="140" t="str">
        <f t="shared" si="17"/>
        <v/>
      </c>
      <c r="G74" s="141" t="str">
        <f t="shared" si="18"/>
        <v/>
      </c>
      <c r="H74" s="58" t="str">
        <f t="shared" si="19"/>
        <v/>
      </c>
      <c r="I74" s="58" t="str">
        <f t="shared" si="20"/>
        <v/>
      </c>
      <c r="J74" s="131" t="str">
        <f t="shared" si="2"/>
        <v/>
      </c>
      <c r="K74" s="65" t="str">
        <f t="shared" si="21"/>
        <v/>
      </c>
      <c r="L74" s="123" t="str">
        <f t="shared" si="3"/>
        <v/>
      </c>
      <c r="M74" s="122" t="str">
        <f t="shared" si="4"/>
        <v/>
      </c>
      <c r="N74" s="137"/>
      <c r="O74" s="118"/>
      <c r="P74" s="118"/>
      <c r="Q74" s="118"/>
      <c r="R74" s="118"/>
      <c r="S74" s="118"/>
      <c r="T74" s="118"/>
      <c r="U74" s="118"/>
      <c r="V74" s="118"/>
      <c r="W74" s="119"/>
      <c r="X74" s="66" t="str">
        <f t="shared" si="22"/>
        <v/>
      </c>
      <c r="Y74" s="26" t="str">
        <f t="shared" si="5"/>
        <v/>
      </c>
      <c r="Z74" s="26" t="str">
        <f t="shared" si="6"/>
        <v/>
      </c>
      <c r="AA74" s="66" t="str">
        <f t="shared" si="7"/>
        <v/>
      </c>
      <c r="AB74" s="26" t="str">
        <f t="shared" si="23"/>
        <v/>
      </c>
      <c r="AC74" s="26" t="str">
        <f t="shared" si="8"/>
        <v/>
      </c>
      <c r="AD74" s="26" t="str">
        <f t="shared" si="9"/>
        <v/>
      </c>
      <c r="AE74" s="26" t="str">
        <f t="shared" si="24"/>
        <v/>
      </c>
      <c r="AF74" s="26" t="str">
        <f t="shared" si="10"/>
        <v/>
      </c>
      <c r="AG74" s="26" t="str">
        <f>IF(OR(Z74&lt;&gt;TRUE,AB74&lt;&gt;TRUE,,ISBLANK(U74)),"",IF(INDEX(codeperskat,MATCH(P74,libperskat,0))=20,IF(OR(U74&lt;Nomen.complète!W$4,U74&gt;Nomen.complète!X$4),FALSE,TRUE),""))</f>
        <v/>
      </c>
      <c r="AH74" s="26" t="str">
        <f t="shared" si="11"/>
        <v/>
      </c>
      <c r="AI74" s="26" t="str">
        <f t="shared" si="12"/>
        <v/>
      </c>
      <c r="AJ74" s="26" t="str">
        <f t="shared" si="13"/>
        <v/>
      </c>
      <c r="AK74" s="58" t="str">
        <f t="shared" si="25"/>
        <v/>
      </c>
      <c r="AL74" s="26" t="str">
        <f t="shared" si="26"/>
        <v/>
      </c>
    </row>
    <row r="75" spans="1:38">
      <c r="A75" s="42" t="str">
        <f t="shared" si="14"/>
        <v/>
      </c>
      <c r="B75" s="42" t="str">
        <f t="shared" si="0"/>
        <v/>
      </c>
      <c r="C75" s="139" t="str">
        <f t="shared" si="1"/>
        <v/>
      </c>
      <c r="D75" s="58" t="str">
        <f t="shared" si="15"/>
        <v/>
      </c>
      <c r="E75" s="58" t="str">
        <f t="shared" si="16"/>
        <v/>
      </c>
      <c r="F75" s="140" t="str">
        <f t="shared" si="17"/>
        <v/>
      </c>
      <c r="G75" s="141" t="str">
        <f t="shared" si="18"/>
        <v/>
      </c>
      <c r="H75" s="58" t="str">
        <f t="shared" si="19"/>
        <v/>
      </c>
      <c r="I75" s="58" t="str">
        <f t="shared" si="20"/>
        <v/>
      </c>
      <c r="J75" s="131" t="str">
        <f t="shared" si="2"/>
        <v/>
      </c>
      <c r="K75" s="65" t="str">
        <f t="shared" si="21"/>
        <v/>
      </c>
      <c r="L75" s="123" t="str">
        <f t="shared" si="3"/>
        <v/>
      </c>
      <c r="M75" s="122" t="str">
        <f t="shared" si="4"/>
        <v/>
      </c>
      <c r="N75" s="137"/>
      <c r="O75" s="118"/>
      <c r="P75" s="118"/>
      <c r="Q75" s="118"/>
      <c r="R75" s="118"/>
      <c r="S75" s="118"/>
      <c r="T75" s="118"/>
      <c r="U75" s="118"/>
      <c r="V75" s="118"/>
      <c r="W75" s="119"/>
      <c r="X75" s="66" t="str">
        <f t="shared" si="22"/>
        <v/>
      </c>
      <c r="Y75" s="26" t="str">
        <f t="shared" si="5"/>
        <v/>
      </c>
      <c r="Z75" s="26" t="str">
        <f t="shared" si="6"/>
        <v/>
      </c>
      <c r="AA75" s="66" t="str">
        <f t="shared" si="7"/>
        <v/>
      </c>
      <c r="AB75" s="26" t="str">
        <f t="shared" si="23"/>
        <v/>
      </c>
      <c r="AC75" s="26" t="str">
        <f t="shared" si="8"/>
        <v/>
      </c>
      <c r="AD75" s="26" t="str">
        <f t="shared" si="9"/>
        <v/>
      </c>
      <c r="AE75" s="26" t="str">
        <f t="shared" si="24"/>
        <v/>
      </c>
      <c r="AF75" s="26" t="str">
        <f t="shared" si="10"/>
        <v/>
      </c>
      <c r="AG75" s="26" t="str">
        <f>IF(OR(Z75&lt;&gt;TRUE,AB75&lt;&gt;TRUE,,ISBLANK(U75)),"",IF(INDEX(codeperskat,MATCH(P75,libperskat,0))=20,IF(OR(U75&lt;Nomen.complète!W$4,U75&gt;Nomen.complète!X$4),FALSE,TRUE),""))</f>
        <v/>
      </c>
      <c r="AH75" s="26" t="str">
        <f t="shared" si="11"/>
        <v/>
      </c>
      <c r="AI75" s="26" t="str">
        <f t="shared" si="12"/>
        <v/>
      </c>
      <c r="AJ75" s="26" t="str">
        <f t="shared" si="13"/>
        <v/>
      </c>
      <c r="AK75" s="58" t="str">
        <f t="shared" si="25"/>
        <v/>
      </c>
      <c r="AL75" s="26" t="str">
        <f t="shared" si="26"/>
        <v/>
      </c>
    </row>
    <row r="76" spans="1:38">
      <c r="A76" s="42" t="str">
        <f t="shared" ref="A76:A139" si="27">IF(ISBLANK(N76),"",IF(ISNA(MATCH(P76,libperskat,0)),"Incomplet",IF((COUNTA(N76:V76)+(INDEX(codeperskat,MATCH(P76,libperskat,0))=20)+AND(U76="",AJ76=TRUE))&lt;9,"Incomplet",IF(OR(COUNTIF(X76:AE76,FALSE)&gt;0,COUNTIF(AH76,FALSE)&gt;0,COUNTIF(X76:AH76,#N/A)&gt;0),"Erreur",IF(AF76=FALSE,"Attention","OK")))))</f>
        <v/>
      </c>
      <c r="B76" s="42" t="str">
        <f t="shared" ref="B76:B139" si="28">IF(N76&lt;&gt;"",IF(ISNA(MATCH(N76,pid,0)),"",IF(MATCH(N76,pid,0)=0,"",MATCH(N76,pid,0))),"")</f>
        <v/>
      </c>
      <c r="C76" s="139" t="str">
        <f t="shared" ref="C76:C139" si="29">IF(B76&lt;&gt;"",INDEX(pkatid,B76),"")</f>
        <v/>
      </c>
      <c r="D76" s="58" t="str">
        <f t="shared" si="15"/>
        <v/>
      </c>
      <c r="E76" s="58" t="str">
        <f t="shared" si="16"/>
        <v/>
      </c>
      <c r="F76" s="140" t="str">
        <f t="shared" si="17"/>
        <v/>
      </c>
      <c r="G76" s="141" t="str">
        <f t="shared" si="18"/>
        <v/>
      </c>
      <c r="H76" s="58" t="str">
        <f t="shared" si="19"/>
        <v/>
      </c>
      <c r="I76" s="58" t="str">
        <f t="shared" si="20"/>
        <v/>
      </c>
      <c r="J76" s="131" t="str">
        <f t="shared" ref="J76:J139" si="30">IF(B76&lt;&gt;"",IF(INDEX(pid,B76)&gt;0,INDEX(pid,B76),""),"")</f>
        <v/>
      </c>
      <c r="K76" s="65" t="str">
        <f t="shared" si="21"/>
        <v/>
      </c>
      <c r="L76" s="123" t="str">
        <f t="shared" ref="L76:L139" si="31">IF(B76&lt;&gt;"",IF(INDEX(pname,B76)&gt;0,INDEX(pname,B76),""),"")</f>
        <v/>
      </c>
      <c r="M76" s="122" t="str">
        <f t="shared" ref="M76:M139" si="32">IF(B76&lt;&gt;"",IF(INDEX(psurname,B76)&gt;0,INDEX(psurname,B76),""),"")</f>
        <v/>
      </c>
      <c r="N76" s="137"/>
      <c r="O76" s="118"/>
      <c r="P76" s="118"/>
      <c r="Q76" s="118"/>
      <c r="R76" s="118"/>
      <c r="S76" s="118"/>
      <c r="T76" s="118"/>
      <c r="U76" s="118"/>
      <c r="V76" s="118"/>
      <c r="W76" s="119"/>
      <c r="X76" s="66" t="str">
        <f t="shared" si="22"/>
        <v/>
      </c>
      <c r="Y76" s="26" t="str">
        <f t="shared" ref="Y76:Y139" si="33">IF(ISBLANK(N76),"",IF(OR(ISNA(MATCH(N76,pid,0)),N76="-"),FALSE,TRUE))</f>
        <v/>
      </c>
      <c r="Z76" s="26" t="str">
        <f t="shared" ref="Z76:Z139" si="34">IF(ISBLANK(P76),"",IF(OR(ISNA(MATCH(P76,libperskat,0)),P76="-"),FALSE,TRUE))</f>
        <v/>
      </c>
      <c r="AA76" s="66" t="str">
        <f t="shared" ref="AA76:AA139" si="35">IF(ISBLANK(Q76),"",IF(OR(ISNA(MATCH(Q76,libaav,0)),Q76="-"),FALSE,TRUE))</f>
        <v/>
      </c>
      <c r="AB76" s="26" t="str">
        <f t="shared" si="23"/>
        <v/>
      </c>
      <c r="AC76" s="26" t="str">
        <f t="shared" ref="AC76:AC139" si="36">IF(ISBLANK(S76),"",IF(OR(ISNA(MATCH(S76,libinst,0)),S76="-"),FALSE,TRUE))</f>
        <v/>
      </c>
      <c r="AD76" s="26" t="str">
        <f t="shared" ref="AD76:AD139" si="37">IF(ISBLANK(V76),"",IF(OR(ISNA(MATCH(V76,libschartkla,0)),V76="-",INDEX(codeschartkla,MATCH(V76,libschartkla,0))=0),FALSE,TRUE))</f>
        <v/>
      </c>
      <c r="AE76" s="26" t="str">
        <f t="shared" si="24"/>
        <v/>
      </c>
      <c r="AF76" s="26" t="str">
        <f t="shared" ref="AF76:AF139" si="38">IF(OR(AD76&lt;&gt;TRUE,ISBLANK(U76)),"",IF(INDEX(codeperskat,MATCH(P76,libperskat,0))=20,"",IF(OR(INDEX(valbvzmin,MATCH(V76,libschartkla,0))="-",INDEX(valbvzmax,MATCH(V76,libschartkla,0))="-",AND(U76&gt;=INDEX(valbvzmin,MATCH(V76,libschartkla,0)),U76&lt;=INDEX(valbvzmax,MATCH(V76,libschartkla,0)))),TRUE,FALSE)))</f>
        <v/>
      </c>
      <c r="AG76" s="26" t="str">
        <f>IF(OR(Z76&lt;&gt;TRUE,AB76&lt;&gt;TRUE,,ISBLANK(U76)),"",IF(INDEX(codeperskat,MATCH(P76,libperskat,0))=20,IF(OR(U76&lt;Nomen.complète!W$4,U76&gt;Nomen.complète!X$4),FALSE,TRUE),""))</f>
        <v/>
      </c>
      <c r="AH76" s="26" t="str">
        <f t="shared" ref="AH76:AH139" si="39">IF(Z76=TRUE,IF(ISLOGICAL(AD76),IF(OR(AD76=FALSE,AND(INDEX(codeperskat,MATCH(P76,libperskat,0))&gt;=31,INDEX(codeperskat,MATCH(P76,libperskat,0))&lt;=43,AND(INDEX(codeschartkla,MATCH(V76,libschartkla,0))&lt;&gt;10090000,INDEX(codeschartkla,MATCH(V76,libschartkla,0))&lt;&gt;10090500,INDEX(codeschartkla,MATCH(V76,libschartkla,0))&lt;&gt;10190000,INDEX(codeschartkla,MATCH(V76,libschartkla,0))&lt;&gt;10190500,INDEX(codeschartkla,MATCH(V76,libschartkla,0))&lt;&gt;10290000,INDEX(codeschartkla,MATCH(V76,libschartkla,0))&lt;&gt;10290500)),INDEX(codeperskat,MATCH(P76,libperskat,0))=20),FALSE,TRUE),IF(INDEX(codeperskat,MATCH(P76,libperskat,0))=20,TRUE,FALSE)),"")</f>
        <v/>
      </c>
      <c r="AI76" s="26" t="str">
        <f t="shared" ref="AI76:AI139" si="40">IF(OR(Z76&lt;&gt;TRUE,AB76&lt;&gt;TRUE),"",IF(OR(AND(OR(INDEX(codeperskat,MATCH(P76,libperskat,0))=10,INDEX(codeperskat,MATCH(P76,libperskat,0))=31,INDEX(codeperskat,MATCH(P76,libperskat,0))=32),OR(INDEX(codedipqual,MATCH(R76,libdipqual,0))&lt;11,INDEX(codedipqual,MATCH(R76,libdipqual,0))&gt;15)),AND(INDEX(codeperskat,MATCH(P76,libperskat,0))=20,OR(INDEX(codedipqual,MATCH(R76,libdipqual,0))&lt;21,INDEX(codedipqual,MATCH(R76,libdipqual,0))&gt;24)),AND(INDEX(codeperskat,MATCH(P76,libperskat,0))&gt;=41,INDEX(codeperskat,MATCH(P76,libperskat,0))&lt;=43,OR(INDEX(codedipqual,MATCH(R76,libdipqual,0))&lt;31,INDEX(codedipqual,MATCH(R76,libdipqual,0))&gt;32)),),FALSE,TRUE))</f>
        <v/>
      </c>
      <c r="AJ76" s="26" t="str">
        <f t="shared" ref="AJ76:AJ139" si="41">IF(V76&lt;&gt;"",IF(NOT(ISNA(V76)),IF(AND(INDEX(codeschartkla,MATCH(V76,libschartkla,0))&gt;=55000000,INDEX(codeschartkla,MATCH(V76,libschartkla,0))&lt;55100000),TRUE,FALSE),""),"")</f>
        <v/>
      </c>
      <c r="AK76" s="58" t="str">
        <f t="shared" si="25"/>
        <v/>
      </c>
      <c r="AL76" s="26" t="str">
        <f t="shared" si="26"/>
        <v/>
      </c>
    </row>
    <row r="77" spans="1:38">
      <c r="A77" s="42" t="str">
        <f t="shared" si="27"/>
        <v/>
      </c>
      <c r="B77" s="42" t="str">
        <f t="shared" si="28"/>
        <v/>
      </c>
      <c r="C77" s="139" t="str">
        <f t="shared" si="29"/>
        <v/>
      </c>
      <c r="D77" s="58" t="str">
        <f t="shared" ref="D77:D140" si="42">IF(B77&lt;&gt;"",IF(INDEX(psex,B77)&lt;&gt;"",INDEX(psex,B77),""),"")</f>
        <v/>
      </c>
      <c r="E77" s="58" t="str">
        <f t="shared" ref="E77:E140" si="43">IF(B77&lt;&gt;"",INDEX(ctrlsex,B77),"")</f>
        <v/>
      </c>
      <c r="F77" s="140" t="str">
        <f t="shared" ref="F77:F140" si="44">IF(B77&lt;&gt;"",IF(INDEX(pgebdat,B77)&lt;&gt;"",INDEX(pgebdat,B77),""),"")</f>
        <v/>
      </c>
      <c r="G77" s="141" t="str">
        <f t="shared" ref="G77:G140" si="45">IF(B77&lt;&gt;"",IF(INDEX(pnat,B77)&gt;0,INDEX(pnat,B77),""),"")</f>
        <v/>
      </c>
      <c r="H77" s="58" t="str">
        <f t="shared" ref="H77:H140" si="46">IF(B77&lt;&gt;"",INDEX(ctrlnat,B77),"")</f>
        <v/>
      </c>
      <c r="I77" s="58" t="str">
        <f t="shared" ref="I77:I140" si="47">IF(B77&lt;&gt;"",IF(INDEX(pjis,B77)&lt;&gt;"",INDEX(pjis,B77),""),"")</f>
        <v/>
      </c>
      <c r="J77" s="131" t="str">
        <f t="shared" si="30"/>
        <v/>
      </c>
      <c r="K77" s="65" t="str">
        <f t="shared" ref="K77:K140" si="48">CONCATENATE(N77,O77)</f>
        <v/>
      </c>
      <c r="L77" s="123" t="str">
        <f t="shared" si="31"/>
        <v/>
      </c>
      <c r="M77" s="122" t="str">
        <f t="shared" si="32"/>
        <v/>
      </c>
      <c r="N77" s="137"/>
      <c r="O77" s="118"/>
      <c r="P77" s="118"/>
      <c r="Q77" s="118"/>
      <c r="R77" s="118"/>
      <c r="S77" s="118"/>
      <c r="T77" s="118"/>
      <c r="U77" s="118"/>
      <c r="V77" s="118"/>
      <c r="W77" s="119"/>
      <c r="X77" s="66" t="str">
        <f t="shared" ref="X77:X140" si="49">IF(K77="","",NOT(COUNTIF($K$12:$K$611,$K77)&gt;1))</f>
        <v/>
      </c>
      <c r="Y77" s="26" t="str">
        <f t="shared" si="33"/>
        <v/>
      </c>
      <c r="Z77" s="26" t="str">
        <f t="shared" si="34"/>
        <v/>
      </c>
      <c r="AA77" s="66" t="str">
        <f t="shared" si="35"/>
        <v/>
      </c>
      <c r="AB77" s="26" t="str">
        <f t="shared" ref="AB77:AB140" si="50">IF(ISBLANK(R77),"",IF(OR(ISNA(MATCH(R77,libdipqual,0)),R77="-"),FALSE,IF(INDEX(codedipqual,MATCH(R77,libdipqual,0))=0,FALSE,TRUE)))</f>
        <v/>
      </c>
      <c r="AC77" s="26" t="str">
        <f t="shared" si="36"/>
        <v/>
      </c>
      <c r="AD77" s="26" t="str">
        <f t="shared" si="37"/>
        <v/>
      </c>
      <c r="AE77" s="26" t="str">
        <f t="shared" ref="AE77:AE140" si="51">IF(OR(ISBLANK(T77),ISBLANK(U77)),"",IF(T77&lt;=U77,TRUE,FALSE))</f>
        <v/>
      </c>
      <c r="AF77" s="26" t="str">
        <f t="shared" si="38"/>
        <v/>
      </c>
      <c r="AG77" s="26" t="str">
        <f>IF(OR(Z77&lt;&gt;TRUE,AB77&lt;&gt;TRUE,,ISBLANK(U77)),"",IF(INDEX(codeperskat,MATCH(P77,libperskat,0))=20,IF(OR(U77&lt;Nomen.complète!W$4,U77&gt;Nomen.complète!X$4),FALSE,TRUE),""))</f>
        <v/>
      </c>
      <c r="AH77" s="26" t="str">
        <f t="shared" si="39"/>
        <v/>
      </c>
      <c r="AI77" s="26" t="str">
        <f t="shared" si="40"/>
        <v/>
      </c>
      <c r="AJ77" s="26" t="str">
        <f t="shared" si="41"/>
        <v/>
      </c>
      <c r="AK77" s="58" t="str">
        <f t="shared" ref="AK77:AK140" si="52">IF(A77="","",1)</f>
        <v/>
      </c>
      <c r="AL77" s="26" t="str">
        <f t="shared" ref="AL77:AL140" si="53">IF(AE77&lt;&gt;TRUE,"",T77/U77)</f>
        <v/>
      </c>
    </row>
    <row r="78" spans="1:38">
      <c r="A78" s="42" t="str">
        <f t="shared" si="27"/>
        <v/>
      </c>
      <c r="B78" s="42" t="str">
        <f t="shared" si="28"/>
        <v/>
      </c>
      <c r="C78" s="139" t="str">
        <f t="shared" si="29"/>
        <v/>
      </c>
      <c r="D78" s="58" t="str">
        <f t="shared" si="42"/>
        <v/>
      </c>
      <c r="E78" s="58" t="str">
        <f t="shared" si="43"/>
        <v/>
      </c>
      <c r="F78" s="140" t="str">
        <f t="shared" si="44"/>
        <v/>
      </c>
      <c r="G78" s="141" t="str">
        <f t="shared" si="45"/>
        <v/>
      </c>
      <c r="H78" s="58" t="str">
        <f t="shared" si="46"/>
        <v/>
      </c>
      <c r="I78" s="58" t="str">
        <f t="shared" si="47"/>
        <v/>
      </c>
      <c r="J78" s="131" t="str">
        <f t="shared" si="30"/>
        <v/>
      </c>
      <c r="K78" s="65" t="str">
        <f t="shared" si="48"/>
        <v/>
      </c>
      <c r="L78" s="123" t="str">
        <f t="shared" si="31"/>
        <v/>
      </c>
      <c r="M78" s="122" t="str">
        <f t="shared" si="32"/>
        <v/>
      </c>
      <c r="N78" s="137"/>
      <c r="O78" s="118"/>
      <c r="P78" s="118"/>
      <c r="Q78" s="118"/>
      <c r="R78" s="118"/>
      <c r="S78" s="118"/>
      <c r="T78" s="118"/>
      <c r="U78" s="118"/>
      <c r="V78" s="118"/>
      <c r="W78" s="119"/>
      <c r="X78" s="66" t="str">
        <f t="shared" si="49"/>
        <v/>
      </c>
      <c r="Y78" s="26" t="str">
        <f t="shared" si="33"/>
        <v/>
      </c>
      <c r="Z78" s="26" t="str">
        <f t="shared" si="34"/>
        <v/>
      </c>
      <c r="AA78" s="66" t="str">
        <f t="shared" si="35"/>
        <v/>
      </c>
      <c r="AB78" s="26" t="str">
        <f t="shared" si="50"/>
        <v/>
      </c>
      <c r="AC78" s="26" t="str">
        <f t="shared" si="36"/>
        <v/>
      </c>
      <c r="AD78" s="26" t="str">
        <f t="shared" si="37"/>
        <v/>
      </c>
      <c r="AE78" s="26" t="str">
        <f t="shared" si="51"/>
        <v/>
      </c>
      <c r="AF78" s="26" t="str">
        <f t="shared" si="38"/>
        <v/>
      </c>
      <c r="AG78" s="26" t="str">
        <f>IF(OR(Z78&lt;&gt;TRUE,AB78&lt;&gt;TRUE,,ISBLANK(U78)),"",IF(INDEX(codeperskat,MATCH(P78,libperskat,0))=20,IF(OR(U78&lt;Nomen.complète!W$4,U78&gt;Nomen.complète!X$4),FALSE,TRUE),""))</f>
        <v/>
      </c>
      <c r="AH78" s="26" t="str">
        <f t="shared" si="39"/>
        <v/>
      </c>
      <c r="AI78" s="26" t="str">
        <f t="shared" si="40"/>
        <v/>
      </c>
      <c r="AJ78" s="26" t="str">
        <f t="shared" si="41"/>
        <v/>
      </c>
      <c r="AK78" s="58" t="str">
        <f t="shared" si="52"/>
        <v/>
      </c>
      <c r="AL78" s="26" t="str">
        <f t="shared" si="53"/>
        <v/>
      </c>
    </row>
    <row r="79" spans="1:38">
      <c r="A79" s="42" t="str">
        <f t="shared" si="27"/>
        <v/>
      </c>
      <c r="B79" s="42" t="str">
        <f t="shared" si="28"/>
        <v/>
      </c>
      <c r="C79" s="139" t="str">
        <f t="shared" si="29"/>
        <v/>
      </c>
      <c r="D79" s="58" t="str">
        <f t="shared" si="42"/>
        <v/>
      </c>
      <c r="E79" s="58" t="str">
        <f t="shared" si="43"/>
        <v/>
      </c>
      <c r="F79" s="140" t="str">
        <f t="shared" si="44"/>
        <v/>
      </c>
      <c r="G79" s="141" t="str">
        <f t="shared" si="45"/>
        <v/>
      </c>
      <c r="H79" s="58" t="str">
        <f t="shared" si="46"/>
        <v/>
      </c>
      <c r="I79" s="58" t="str">
        <f t="shared" si="47"/>
        <v/>
      </c>
      <c r="J79" s="131" t="str">
        <f t="shared" si="30"/>
        <v/>
      </c>
      <c r="K79" s="65" t="str">
        <f t="shared" si="48"/>
        <v/>
      </c>
      <c r="L79" s="123" t="str">
        <f t="shared" si="31"/>
        <v/>
      </c>
      <c r="M79" s="122" t="str">
        <f t="shared" si="32"/>
        <v/>
      </c>
      <c r="N79" s="137"/>
      <c r="O79" s="118"/>
      <c r="P79" s="118"/>
      <c r="Q79" s="118"/>
      <c r="R79" s="118"/>
      <c r="S79" s="118"/>
      <c r="T79" s="118"/>
      <c r="U79" s="118"/>
      <c r="V79" s="118"/>
      <c r="W79" s="119"/>
      <c r="X79" s="66" t="str">
        <f t="shared" si="49"/>
        <v/>
      </c>
      <c r="Y79" s="26" t="str">
        <f t="shared" si="33"/>
        <v/>
      </c>
      <c r="Z79" s="26" t="str">
        <f t="shared" si="34"/>
        <v/>
      </c>
      <c r="AA79" s="66" t="str">
        <f t="shared" si="35"/>
        <v/>
      </c>
      <c r="AB79" s="26" t="str">
        <f t="shared" si="50"/>
        <v/>
      </c>
      <c r="AC79" s="26" t="str">
        <f t="shared" si="36"/>
        <v/>
      </c>
      <c r="AD79" s="26" t="str">
        <f t="shared" si="37"/>
        <v/>
      </c>
      <c r="AE79" s="26" t="str">
        <f t="shared" si="51"/>
        <v/>
      </c>
      <c r="AF79" s="26" t="str">
        <f t="shared" si="38"/>
        <v/>
      </c>
      <c r="AG79" s="26" t="str">
        <f>IF(OR(Z79&lt;&gt;TRUE,AB79&lt;&gt;TRUE,,ISBLANK(U79)),"",IF(INDEX(codeperskat,MATCH(P79,libperskat,0))=20,IF(OR(U79&lt;Nomen.complète!W$4,U79&gt;Nomen.complète!X$4),FALSE,TRUE),""))</f>
        <v/>
      </c>
      <c r="AH79" s="26" t="str">
        <f t="shared" si="39"/>
        <v/>
      </c>
      <c r="AI79" s="26" t="str">
        <f t="shared" si="40"/>
        <v/>
      </c>
      <c r="AJ79" s="26" t="str">
        <f t="shared" si="41"/>
        <v/>
      </c>
      <c r="AK79" s="58" t="str">
        <f t="shared" si="52"/>
        <v/>
      </c>
      <c r="AL79" s="26" t="str">
        <f t="shared" si="53"/>
        <v/>
      </c>
    </row>
    <row r="80" spans="1:38">
      <c r="A80" s="42" t="str">
        <f t="shared" si="27"/>
        <v/>
      </c>
      <c r="B80" s="42" t="str">
        <f t="shared" si="28"/>
        <v/>
      </c>
      <c r="C80" s="139" t="str">
        <f t="shared" si="29"/>
        <v/>
      </c>
      <c r="D80" s="58" t="str">
        <f t="shared" si="42"/>
        <v/>
      </c>
      <c r="E80" s="58" t="str">
        <f t="shared" si="43"/>
        <v/>
      </c>
      <c r="F80" s="140" t="str">
        <f t="shared" si="44"/>
        <v/>
      </c>
      <c r="G80" s="141" t="str">
        <f t="shared" si="45"/>
        <v/>
      </c>
      <c r="H80" s="58" t="str">
        <f t="shared" si="46"/>
        <v/>
      </c>
      <c r="I80" s="58" t="str">
        <f t="shared" si="47"/>
        <v/>
      </c>
      <c r="J80" s="131" t="str">
        <f t="shared" si="30"/>
        <v/>
      </c>
      <c r="K80" s="65" t="str">
        <f t="shared" si="48"/>
        <v/>
      </c>
      <c r="L80" s="123" t="str">
        <f t="shared" si="31"/>
        <v/>
      </c>
      <c r="M80" s="122" t="str">
        <f t="shared" si="32"/>
        <v/>
      </c>
      <c r="N80" s="137"/>
      <c r="O80" s="118"/>
      <c r="P80" s="118"/>
      <c r="Q80" s="118"/>
      <c r="R80" s="118"/>
      <c r="S80" s="118"/>
      <c r="T80" s="118"/>
      <c r="U80" s="118"/>
      <c r="V80" s="118"/>
      <c r="W80" s="119"/>
      <c r="X80" s="66" t="str">
        <f t="shared" si="49"/>
        <v/>
      </c>
      <c r="Y80" s="26" t="str">
        <f t="shared" si="33"/>
        <v/>
      </c>
      <c r="Z80" s="26" t="str">
        <f t="shared" si="34"/>
        <v/>
      </c>
      <c r="AA80" s="66" t="str">
        <f t="shared" si="35"/>
        <v/>
      </c>
      <c r="AB80" s="26" t="str">
        <f t="shared" si="50"/>
        <v/>
      </c>
      <c r="AC80" s="26" t="str">
        <f t="shared" si="36"/>
        <v/>
      </c>
      <c r="AD80" s="26" t="str">
        <f t="shared" si="37"/>
        <v/>
      </c>
      <c r="AE80" s="26" t="str">
        <f t="shared" si="51"/>
        <v/>
      </c>
      <c r="AF80" s="26" t="str">
        <f t="shared" si="38"/>
        <v/>
      </c>
      <c r="AG80" s="26" t="str">
        <f>IF(OR(Z80&lt;&gt;TRUE,AB80&lt;&gt;TRUE,,ISBLANK(U80)),"",IF(INDEX(codeperskat,MATCH(P80,libperskat,0))=20,IF(OR(U80&lt;Nomen.complète!W$4,U80&gt;Nomen.complète!X$4),FALSE,TRUE),""))</f>
        <v/>
      </c>
      <c r="AH80" s="26" t="str">
        <f t="shared" si="39"/>
        <v/>
      </c>
      <c r="AI80" s="26" t="str">
        <f t="shared" si="40"/>
        <v/>
      </c>
      <c r="AJ80" s="26" t="str">
        <f t="shared" si="41"/>
        <v/>
      </c>
      <c r="AK80" s="58" t="str">
        <f t="shared" si="52"/>
        <v/>
      </c>
      <c r="AL80" s="26" t="str">
        <f t="shared" si="53"/>
        <v/>
      </c>
    </row>
    <row r="81" spans="1:38">
      <c r="A81" s="42" t="str">
        <f t="shared" si="27"/>
        <v/>
      </c>
      <c r="B81" s="42" t="str">
        <f t="shared" si="28"/>
        <v/>
      </c>
      <c r="C81" s="139" t="str">
        <f t="shared" si="29"/>
        <v/>
      </c>
      <c r="D81" s="58" t="str">
        <f t="shared" si="42"/>
        <v/>
      </c>
      <c r="E81" s="58" t="str">
        <f t="shared" si="43"/>
        <v/>
      </c>
      <c r="F81" s="140" t="str">
        <f t="shared" si="44"/>
        <v/>
      </c>
      <c r="G81" s="141" t="str">
        <f t="shared" si="45"/>
        <v/>
      </c>
      <c r="H81" s="58" t="str">
        <f t="shared" si="46"/>
        <v/>
      </c>
      <c r="I81" s="58" t="str">
        <f t="shared" si="47"/>
        <v/>
      </c>
      <c r="J81" s="131" t="str">
        <f t="shared" si="30"/>
        <v/>
      </c>
      <c r="K81" s="65" t="str">
        <f t="shared" si="48"/>
        <v/>
      </c>
      <c r="L81" s="123" t="str">
        <f t="shared" si="31"/>
        <v/>
      </c>
      <c r="M81" s="122" t="str">
        <f t="shared" si="32"/>
        <v/>
      </c>
      <c r="N81" s="137"/>
      <c r="O81" s="118"/>
      <c r="P81" s="118"/>
      <c r="Q81" s="118"/>
      <c r="R81" s="118"/>
      <c r="S81" s="118"/>
      <c r="T81" s="118"/>
      <c r="U81" s="118"/>
      <c r="V81" s="118"/>
      <c r="W81" s="119"/>
      <c r="X81" s="66" t="str">
        <f t="shared" si="49"/>
        <v/>
      </c>
      <c r="Y81" s="26" t="str">
        <f t="shared" si="33"/>
        <v/>
      </c>
      <c r="Z81" s="26" t="str">
        <f t="shared" si="34"/>
        <v/>
      </c>
      <c r="AA81" s="66" t="str">
        <f t="shared" si="35"/>
        <v/>
      </c>
      <c r="AB81" s="26" t="str">
        <f t="shared" si="50"/>
        <v/>
      </c>
      <c r="AC81" s="26" t="str">
        <f t="shared" si="36"/>
        <v/>
      </c>
      <c r="AD81" s="26" t="str">
        <f t="shared" si="37"/>
        <v/>
      </c>
      <c r="AE81" s="26" t="str">
        <f t="shared" si="51"/>
        <v/>
      </c>
      <c r="AF81" s="26" t="str">
        <f t="shared" si="38"/>
        <v/>
      </c>
      <c r="AG81" s="26" t="str">
        <f>IF(OR(Z81&lt;&gt;TRUE,AB81&lt;&gt;TRUE,,ISBLANK(U81)),"",IF(INDEX(codeperskat,MATCH(P81,libperskat,0))=20,IF(OR(U81&lt;Nomen.complète!W$4,U81&gt;Nomen.complète!X$4),FALSE,TRUE),""))</f>
        <v/>
      </c>
      <c r="AH81" s="26" t="str">
        <f t="shared" si="39"/>
        <v/>
      </c>
      <c r="AI81" s="26" t="str">
        <f t="shared" si="40"/>
        <v/>
      </c>
      <c r="AJ81" s="26" t="str">
        <f t="shared" si="41"/>
        <v/>
      </c>
      <c r="AK81" s="58" t="str">
        <f t="shared" si="52"/>
        <v/>
      </c>
      <c r="AL81" s="26" t="str">
        <f t="shared" si="53"/>
        <v/>
      </c>
    </row>
    <row r="82" spans="1:38">
      <c r="A82" s="42" t="str">
        <f t="shared" si="27"/>
        <v/>
      </c>
      <c r="B82" s="42" t="str">
        <f t="shared" si="28"/>
        <v/>
      </c>
      <c r="C82" s="139" t="str">
        <f t="shared" si="29"/>
        <v/>
      </c>
      <c r="D82" s="58" t="str">
        <f t="shared" si="42"/>
        <v/>
      </c>
      <c r="E82" s="58" t="str">
        <f t="shared" si="43"/>
        <v/>
      </c>
      <c r="F82" s="140" t="str">
        <f t="shared" si="44"/>
        <v/>
      </c>
      <c r="G82" s="141" t="str">
        <f t="shared" si="45"/>
        <v/>
      </c>
      <c r="H82" s="58" t="str">
        <f t="shared" si="46"/>
        <v/>
      </c>
      <c r="I82" s="58" t="str">
        <f t="shared" si="47"/>
        <v/>
      </c>
      <c r="J82" s="131" t="str">
        <f t="shared" si="30"/>
        <v/>
      </c>
      <c r="K82" s="65" t="str">
        <f t="shared" si="48"/>
        <v/>
      </c>
      <c r="L82" s="123" t="str">
        <f t="shared" si="31"/>
        <v/>
      </c>
      <c r="M82" s="122" t="str">
        <f t="shared" si="32"/>
        <v/>
      </c>
      <c r="N82" s="137"/>
      <c r="O82" s="118"/>
      <c r="P82" s="118"/>
      <c r="Q82" s="118"/>
      <c r="R82" s="118"/>
      <c r="S82" s="118"/>
      <c r="T82" s="118"/>
      <c r="U82" s="118"/>
      <c r="V82" s="118"/>
      <c r="W82" s="119"/>
      <c r="X82" s="66" t="str">
        <f t="shared" si="49"/>
        <v/>
      </c>
      <c r="Y82" s="26" t="str">
        <f t="shared" si="33"/>
        <v/>
      </c>
      <c r="Z82" s="26" t="str">
        <f t="shared" si="34"/>
        <v/>
      </c>
      <c r="AA82" s="66" t="str">
        <f t="shared" si="35"/>
        <v/>
      </c>
      <c r="AB82" s="26" t="str">
        <f t="shared" si="50"/>
        <v/>
      </c>
      <c r="AC82" s="26" t="str">
        <f t="shared" si="36"/>
        <v/>
      </c>
      <c r="AD82" s="26" t="str">
        <f t="shared" si="37"/>
        <v/>
      </c>
      <c r="AE82" s="26" t="str">
        <f t="shared" si="51"/>
        <v/>
      </c>
      <c r="AF82" s="26" t="str">
        <f t="shared" si="38"/>
        <v/>
      </c>
      <c r="AG82" s="26" t="str">
        <f>IF(OR(Z82&lt;&gt;TRUE,AB82&lt;&gt;TRUE,,ISBLANK(U82)),"",IF(INDEX(codeperskat,MATCH(P82,libperskat,0))=20,IF(OR(U82&lt;Nomen.complète!W$4,U82&gt;Nomen.complète!X$4),FALSE,TRUE),""))</f>
        <v/>
      </c>
      <c r="AH82" s="26" t="str">
        <f t="shared" si="39"/>
        <v/>
      </c>
      <c r="AI82" s="26" t="str">
        <f t="shared" si="40"/>
        <v/>
      </c>
      <c r="AJ82" s="26" t="str">
        <f t="shared" si="41"/>
        <v/>
      </c>
      <c r="AK82" s="58" t="str">
        <f t="shared" si="52"/>
        <v/>
      </c>
      <c r="AL82" s="26" t="str">
        <f t="shared" si="53"/>
        <v/>
      </c>
    </row>
    <row r="83" spans="1:38">
      <c r="A83" s="42" t="str">
        <f t="shared" si="27"/>
        <v/>
      </c>
      <c r="B83" s="42" t="str">
        <f t="shared" si="28"/>
        <v/>
      </c>
      <c r="C83" s="139" t="str">
        <f t="shared" si="29"/>
        <v/>
      </c>
      <c r="D83" s="58" t="str">
        <f t="shared" si="42"/>
        <v/>
      </c>
      <c r="E83" s="58" t="str">
        <f t="shared" si="43"/>
        <v/>
      </c>
      <c r="F83" s="140" t="str">
        <f t="shared" si="44"/>
        <v/>
      </c>
      <c r="G83" s="141" t="str">
        <f t="shared" si="45"/>
        <v/>
      </c>
      <c r="H83" s="58" t="str">
        <f t="shared" si="46"/>
        <v/>
      </c>
      <c r="I83" s="58" t="str">
        <f t="shared" si="47"/>
        <v/>
      </c>
      <c r="J83" s="131" t="str">
        <f t="shared" si="30"/>
        <v/>
      </c>
      <c r="K83" s="65" t="str">
        <f t="shared" si="48"/>
        <v/>
      </c>
      <c r="L83" s="123" t="str">
        <f t="shared" si="31"/>
        <v/>
      </c>
      <c r="M83" s="122" t="str">
        <f t="shared" si="32"/>
        <v/>
      </c>
      <c r="N83" s="137"/>
      <c r="O83" s="118"/>
      <c r="P83" s="118"/>
      <c r="Q83" s="118"/>
      <c r="R83" s="118"/>
      <c r="S83" s="118"/>
      <c r="T83" s="118"/>
      <c r="U83" s="118"/>
      <c r="V83" s="118"/>
      <c r="W83" s="119"/>
      <c r="X83" s="66" t="str">
        <f t="shared" si="49"/>
        <v/>
      </c>
      <c r="Y83" s="26" t="str">
        <f t="shared" si="33"/>
        <v/>
      </c>
      <c r="Z83" s="26" t="str">
        <f t="shared" si="34"/>
        <v/>
      </c>
      <c r="AA83" s="66" t="str">
        <f t="shared" si="35"/>
        <v/>
      </c>
      <c r="AB83" s="26" t="str">
        <f t="shared" si="50"/>
        <v/>
      </c>
      <c r="AC83" s="26" t="str">
        <f t="shared" si="36"/>
        <v/>
      </c>
      <c r="AD83" s="26" t="str">
        <f t="shared" si="37"/>
        <v/>
      </c>
      <c r="AE83" s="26" t="str">
        <f t="shared" si="51"/>
        <v/>
      </c>
      <c r="AF83" s="26" t="str">
        <f t="shared" si="38"/>
        <v/>
      </c>
      <c r="AG83" s="26" t="str">
        <f>IF(OR(Z83&lt;&gt;TRUE,AB83&lt;&gt;TRUE,,ISBLANK(U83)),"",IF(INDEX(codeperskat,MATCH(P83,libperskat,0))=20,IF(OR(U83&lt;Nomen.complète!W$4,U83&gt;Nomen.complète!X$4),FALSE,TRUE),""))</f>
        <v/>
      </c>
      <c r="AH83" s="26" t="str">
        <f t="shared" si="39"/>
        <v/>
      </c>
      <c r="AI83" s="26" t="str">
        <f t="shared" si="40"/>
        <v/>
      </c>
      <c r="AJ83" s="26" t="str">
        <f t="shared" si="41"/>
        <v/>
      </c>
      <c r="AK83" s="58" t="str">
        <f t="shared" si="52"/>
        <v/>
      </c>
      <c r="AL83" s="26" t="str">
        <f t="shared" si="53"/>
        <v/>
      </c>
    </row>
    <row r="84" spans="1:38">
      <c r="A84" s="42" t="str">
        <f t="shared" si="27"/>
        <v/>
      </c>
      <c r="B84" s="42" t="str">
        <f t="shared" si="28"/>
        <v/>
      </c>
      <c r="C84" s="139" t="str">
        <f t="shared" si="29"/>
        <v/>
      </c>
      <c r="D84" s="58" t="str">
        <f t="shared" si="42"/>
        <v/>
      </c>
      <c r="E84" s="58" t="str">
        <f t="shared" si="43"/>
        <v/>
      </c>
      <c r="F84" s="140" t="str">
        <f t="shared" si="44"/>
        <v/>
      </c>
      <c r="G84" s="141" t="str">
        <f t="shared" si="45"/>
        <v/>
      </c>
      <c r="H84" s="58" t="str">
        <f t="shared" si="46"/>
        <v/>
      </c>
      <c r="I84" s="58" t="str">
        <f t="shared" si="47"/>
        <v/>
      </c>
      <c r="J84" s="131" t="str">
        <f t="shared" si="30"/>
        <v/>
      </c>
      <c r="K84" s="65" t="str">
        <f t="shared" si="48"/>
        <v/>
      </c>
      <c r="L84" s="123" t="str">
        <f t="shared" si="31"/>
        <v/>
      </c>
      <c r="M84" s="122" t="str">
        <f t="shared" si="32"/>
        <v/>
      </c>
      <c r="N84" s="137"/>
      <c r="O84" s="118"/>
      <c r="P84" s="118"/>
      <c r="Q84" s="118"/>
      <c r="R84" s="118"/>
      <c r="S84" s="118"/>
      <c r="T84" s="118"/>
      <c r="U84" s="118"/>
      <c r="V84" s="118"/>
      <c r="W84" s="119"/>
      <c r="X84" s="66" t="str">
        <f t="shared" si="49"/>
        <v/>
      </c>
      <c r="Y84" s="26" t="str">
        <f t="shared" si="33"/>
        <v/>
      </c>
      <c r="Z84" s="26" t="str">
        <f t="shared" si="34"/>
        <v/>
      </c>
      <c r="AA84" s="66" t="str">
        <f t="shared" si="35"/>
        <v/>
      </c>
      <c r="AB84" s="26" t="str">
        <f t="shared" si="50"/>
        <v/>
      </c>
      <c r="AC84" s="26" t="str">
        <f t="shared" si="36"/>
        <v/>
      </c>
      <c r="AD84" s="26" t="str">
        <f t="shared" si="37"/>
        <v/>
      </c>
      <c r="AE84" s="26" t="str">
        <f t="shared" si="51"/>
        <v/>
      </c>
      <c r="AF84" s="26" t="str">
        <f t="shared" si="38"/>
        <v/>
      </c>
      <c r="AG84" s="26" t="str">
        <f>IF(OR(Z84&lt;&gt;TRUE,AB84&lt;&gt;TRUE,,ISBLANK(U84)),"",IF(INDEX(codeperskat,MATCH(P84,libperskat,0))=20,IF(OR(U84&lt;Nomen.complète!W$4,U84&gt;Nomen.complète!X$4),FALSE,TRUE),""))</f>
        <v/>
      </c>
      <c r="AH84" s="26" t="str">
        <f t="shared" si="39"/>
        <v/>
      </c>
      <c r="AI84" s="26" t="str">
        <f t="shared" si="40"/>
        <v/>
      </c>
      <c r="AJ84" s="26" t="str">
        <f t="shared" si="41"/>
        <v/>
      </c>
      <c r="AK84" s="58" t="str">
        <f t="shared" si="52"/>
        <v/>
      </c>
      <c r="AL84" s="26" t="str">
        <f t="shared" si="53"/>
        <v/>
      </c>
    </row>
    <row r="85" spans="1:38">
      <c r="A85" s="42" t="str">
        <f t="shared" si="27"/>
        <v/>
      </c>
      <c r="B85" s="42" t="str">
        <f t="shared" si="28"/>
        <v/>
      </c>
      <c r="C85" s="139" t="str">
        <f t="shared" si="29"/>
        <v/>
      </c>
      <c r="D85" s="58" t="str">
        <f t="shared" si="42"/>
        <v/>
      </c>
      <c r="E85" s="58" t="str">
        <f t="shared" si="43"/>
        <v/>
      </c>
      <c r="F85" s="140" t="str">
        <f t="shared" si="44"/>
        <v/>
      </c>
      <c r="G85" s="141" t="str">
        <f t="shared" si="45"/>
        <v/>
      </c>
      <c r="H85" s="58" t="str">
        <f t="shared" si="46"/>
        <v/>
      </c>
      <c r="I85" s="58" t="str">
        <f t="shared" si="47"/>
        <v/>
      </c>
      <c r="J85" s="131" t="str">
        <f t="shared" si="30"/>
        <v/>
      </c>
      <c r="K85" s="65" t="str">
        <f t="shared" si="48"/>
        <v/>
      </c>
      <c r="L85" s="123" t="str">
        <f t="shared" si="31"/>
        <v/>
      </c>
      <c r="M85" s="122" t="str">
        <f t="shared" si="32"/>
        <v/>
      </c>
      <c r="N85" s="137"/>
      <c r="O85" s="118"/>
      <c r="P85" s="118"/>
      <c r="Q85" s="118"/>
      <c r="R85" s="118"/>
      <c r="S85" s="118"/>
      <c r="T85" s="118"/>
      <c r="U85" s="118"/>
      <c r="V85" s="118"/>
      <c r="W85" s="119"/>
      <c r="X85" s="66" t="str">
        <f t="shared" si="49"/>
        <v/>
      </c>
      <c r="Y85" s="26" t="str">
        <f t="shared" si="33"/>
        <v/>
      </c>
      <c r="Z85" s="26" t="str">
        <f t="shared" si="34"/>
        <v/>
      </c>
      <c r="AA85" s="66" t="str">
        <f t="shared" si="35"/>
        <v/>
      </c>
      <c r="AB85" s="26" t="str">
        <f t="shared" si="50"/>
        <v/>
      </c>
      <c r="AC85" s="26" t="str">
        <f t="shared" si="36"/>
        <v/>
      </c>
      <c r="AD85" s="26" t="str">
        <f t="shared" si="37"/>
        <v/>
      </c>
      <c r="AE85" s="26" t="str">
        <f t="shared" si="51"/>
        <v/>
      </c>
      <c r="AF85" s="26" t="str">
        <f t="shared" si="38"/>
        <v/>
      </c>
      <c r="AG85" s="26" t="str">
        <f>IF(OR(Z85&lt;&gt;TRUE,AB85&lt;&gt;TRUE,,ISBLANK(U85)),"",IF(INDEX(codeperskat,MATCH(P85,libperskat,0))=20,IF(OR(U85&lt;Nomen.complète!W$4,U85&gt;Nomen.complète!X$4),FALSE,TRUE),""))</f>
        <v/>
      </c>
      <c r="AH85" s="26" t="str">
        <f t="shared" si="39"/>
        <v/>
      </c>
      <c r="AI85" s="26" t="str">
        <f t="shared" si="40"/>
        <v/>
      </c>
      <c r="AJ85" s="26" t="str">
        <f t="shared" si="41"/>
        <v/>
      </c>
      <c r="AK85" s="58" t="str">
        <f t="shared" si="52"/>
        <v/>
      </c>
      <c r="AL85" s="26" t="str">
        <f t="shared" si="53"/>
        <v/>
      </c>
    </row>
    <row r="86" spans="1:38">
      <c r="A86" s="42" t="str">
        <f t="shared" si="27"/>
        <v/>
      </c>
      <c r="B86" s="42" t="str">
        <f t="shared" si="28"/>
        <v/>
      </c>
      <c r="C86" s="139" t="str">
        <f t="shared" si="29"/>
        <v/>
      </c>
      <c r="D86" s="58" t="str">
        <f t="shared" si="42"/>
        <v/>
      </c>
      <c r="E86" s="58" t="str">
        <f t="shared" si="43"/>
        <v/>
      </c>
      <c r="F86" s="140" t="str">
        <f t="shared" si="44"/>
        <v/>
      </c>
      <c r="G86" s="141" t="str">
        <f t="shared" si="45"/>
        <v/>
      </c>
      <c r="H86" s="58" t="str">
        <f t="shared" si="46"/>
        <v/>
      </c>
      <c r="I86" s="58" t="str">
        <f t="shared" si="47"/>
        <v/>
      </c>
      <c r="J86" s="131" t="str">
        <f t="shared" si="30"/>
        <v/>
      </c>
      <c r="K86" s="65" t="str">
        <f t="shared" si="48"/>
        <v/>
      </c>
      <c r="L86" s="123" t="str">
        <f t="shared" si="31"/>
        <v/>
      </c>
      <c r="M86" s="122" t="str">
        <f t="shared" si="32"/>
        <v/>
      </c>
      <c r="N86" s="137"/>
      <c r="O86" s="118"/>
      <c r="P86" s="118"/>
      <c r="Q86" s="118"/>
      <c r="R86" s="118"/>
      <c r="S86" s="118"/>
      <c r="T86" s="118"/>
      <c r="U86" s="118"/>
      <c r="V86" s="118"/>
      <c r="W86" s="119"/>
      <c r="X86" s="66" t="str">
        <f t="shared" si="49"/>
        <v/>
      </c>
      <c r="Y86" s="26" t="str">
        <f t="shared" si="33"/>
        <v/>
      </c>
      <c r="Z86" s="26" t="str">
        <f t="shared" si="34"/>
        <v/>
      </c>
      <c r="AA86" s="66" t="str">
        <f t="shared" si="35"/>
        <v/>
      </c>
      <c r="AB86" s="26" t="str">
        <f t="shared" si="50"/>
        <v/>
      </c>
      <c r="AC86" s="26" t="str">
        <f t="shared" si="36"/>
        <v/>
      </c>
      <c r="AD86" s="26" t="str">
        <f t="shared" si="37"/>
        <v/>
      </c>
      <c r="AE86" s="26" t="str">
        <f t="shared" si="51"/>
        <v/>
      </c>
      <c r="AF86" s="26" t="str">
        <f t="shared" si="38"/>
        <v/>
      </c>
      <c r="AG86" s="26" t="str">
        <f>IF(OR(Z86&lt;&gt;TRUE,AB86&lt;&gt;TRUE,,ISBLANK(U86)),"",IF(INDEX(codeperskat,MATCH(P86,libperskat,0))=20,IF(OR(U86&lt;Nomen.complète!W$4,U86&gt;Nomen.complète!X$4),FALSE,TRUE),""))</f>
        <v/>
      </c>
      <c r="AH86" s="26" t="str">
        <f t="shared" si="39"/>
        <v/>
      </c>
      <c r="AI86" s="26" t="str">
        <f t="shared" si="40"/>
        <v/>
      </c>
      <c r="AJ86" s="26" t="str">
        <f t="shared" si="41"/>
        <v/>
      </c>
      <c r="AK86" s="58" t="str">
        <f t="shared" si="52"/>
        <v/>
      </c>
      <c r="AL86" s="26" t="str">
        <f t="shared" si="53"/>
        <v/>
      </c>
    </row>
    <row r="87" spans="1:38">
      <c r="A87" s="42" t="str">
        <f t="shared" si="27"/>
        <v/>
      </c>
      <c r="B87" s="42" t="str">
        <f t="shared" si="28"/>
        <v/>
      </c>
      <c r="C87" s="139" t="str">
        <f t="shared" si="29"/>
        <v/>
      </c>
      <c r="D87" s="58" t="str">
        <f t="shared" si="42"/>
        <v/>
      </c>
      <c r="E87" s="58" t="str">
        <f t="shared" si="43"/>
        <v/>
      </c>
      <c r="F87" s="140" t="str">
        <f t="shared" si="44"/>
        <v/>
      </c>
      <c r="G87" s="141" t="str">
        <f t="shared" si="45"/>
        <v/>
      </c>
      <c r="H87" s="58" t="str">
        <f t="shared" si="46"/>
        <v/>
      </c>
      <c r="I87" s="58" t="str">
        <f t="shared" si="47"/>
        <v/>
      </c>
      <c r="J87" s="131" t="str">
        <f t="shared" si="30"/>
        <v/>
      </c>
      <c r="K87" s="65" t="str">
        <f t="shared" si="48"/>
        <v/>
      </c>
      <c r="L87" s="123" t="str">
        <f t="shared" si="31"/>
        <v/>
      </c>
      <c r="M87" s="122" t="str">
        <f t="shared" si="32"/>
        <v/>
      </c>
      <c r="N87" s="137"/>
      <c r="O87" s="118"/>
      <c r="P87" s="118"/>
      <c r="Q87" s="118"/>
      <c r="R87" s="118"/>
      <c r="S87" s="118"/>
      <c r="T87" s="118"/>
      <c r="U87" s="118"/>
      <c r="V87" s="118"/>
      <c r="W87" s="119"/>
      <c r="X87" s="66" t="str">
        <f t="shared" si="49"/>
        <v/>
      </c>
      <c r="Y87" s="26" t="str">
        <f t="shared" si="33"/>
        <v/>
      </c>
      <c r="Z87" s="26" t="str">
        <f t="shared" si="34"/>
        <v/>
      </c>
      <c r="AA87" s="66" t="str">
        <f t="shared" si="35"/>
        <v/>
      </c>
      <c r="AB87" s="26" t="str">
        <f t="shared" si="50"/>
        <v/>
      </c>
      <c r="AC87" s="26" t="str">
        <f t="shared" si="36"/>
        <v/>
      </c>
      <c r="AD87" s="26" t="str">
        <f t="shared" si="37"/>
        <v/>
      </c>
      <c r="AE87" s="26" t="str">
        <f t="shared" si="51"/>
        <v/>
      </c>
      <c r="AF87" s="26" t="str">
        <f t="shared" si="38"/>
        <v/>
      </c>
      <c r="AG87" s="26" t="str">
        <f>IF(OR(Z87&lt;&gt;TRUE,AB87&lt;&gt;TRUE,,ISBLANK(U87)),"",IF(INDEX(codeperskat,MATCH(P87,libperskat,0))=20,IF(OR(U87&lt;Nomen.complète!W$4,U87&gt;Nomen.complète!X$4),FALSE,TRUE),""))</f>
        <v/>
      </c>
      <c r="AH87" s="26" t="str">
        <f t="shared" si="39"/>
        <v/>
      </c>
      <c r="AI87" s="26" t="str">
        <f t="shared" si="40"/>
        <v/>
      </c>
      <c r="AJ87" s="26" t="str">
        <f t="shared" si="41"/>
        <v/>
      </c>
      <c r="AK87" s="58" t="str">
        <f t="shared" si="52"/>
        <v/>
      </c>
      <c r="AL87" s="26" t="str">
        <f t="shared" si="53"/>
        <v/>
      </c>
    </row>
    <row r="88" spans="1:38">
      <c r="A88" s="42" t="str">
        <f t="shared" si="27"/>
        <v/>
      </c>
      <c r="B88" s="42" t="str">
        <f t="shared" si="28"/>
        <v/>
      </c>
      <c r="C88" s="139" t="str">
        <f t="shared" si="29"/>
        <v/>
      </c>
      <c r="D88" s="58" t="str">
        <f t="shared" si="42"/>
        <v/>
      </c>
      <c r="E88" s="58" t="str">
        <f t="shared" si="43"/>
        <v/>
      </c>
      <c r="F88" s="140" t="str">
        <f t="shared" si="44"/>
        <v/>
      </c>
      <c r="G88" s="141" t="str">
        <f t="shared" si="45"/>
        <v/>
      </c>
      <c r="H88" s="58" t="str">
        <f t="shared" si="46"/>
        <v/>
      </c>
      <c r="I88" s="58" t="str">
        <f t="shared" si="47"/>
        <v/>
      </c>
      <c r="J88" s="131" t="str">
        <f t="shared" si="30"/>
        <v/>
      </c>
      <c r="K88" s="65" t="str">
        <f t="shared" si="48"/>
        <v/>
      </c>
      <c r="L88" s="123" t="str">
        <f t="shared" si="31"/>
        <v/>
      </c>
      <c r="M88" s="122" t="str">
        <f t="shared" si="32"/>
        <v/>
      </c>
      <c r="N88" s="137"/>
      <c r="O88" s="118"/>
      <c r="P88" s="118"/>
      <c r="Q88" s="118"/>
      <c r="R88" s="118"/>
      <c r="S88" s="118"/>
      <c r="T88" s="118"/>
      <c r="U88" s="118"/>
      <c r="V88" s="118"/>
      <c r="W88" s="119"/>
      <c r="X88" s="66" t="str">
        <f t="shared" si="49"/>
        <v/>
      </c>
      <c r="Y88" s="26" t="str">
        <f t="shared" si="33"/>
        <v/>
      </c>
      <c r="Z88" s="26" t="str">
        <f t="shared" si="34"/>
        <v/>
      </c>
      <c r="AA88" s="66" t="str">
        <f t="shared" si="35"/>
        <v/>
      </c>
      <c r="AB88" s="26" t="str">
        <f t="shared" si="50"/>
        <v/>
      </c>
      <c r="AC88" s="26" t="str">
        <f t="shared" si="36"/>
        <v/>
      </c>
      <c r="AD88" s="26" t="str">
        <f t="shared" si="37"/>
        <v/>
      </c>
      <c r="AE88" s="26" t="str">
        <f t="shared" si="51"/>
        <v/>
      </c>
      <c r="AF88" s="26" t="str">
        <f t="shared" si="38"/>
        <v/>
      </c>
      <c r="AG88" s="26" t="str">
        <f>IF(OR(Z88&lt;&gt;TRUE,AB88&lt;&gt;TRUE,,ISBLANK(U88)),"",IF(INDEX(codeperskat,MATCH(P88,libperskat,0))=20,IF(OR(U88&lt;Nomen.complète!W$4,U88&gt;Nomen.complète!X$4),FALSE,TRUE),""))</f>
        <v/>
      </c>
      <c r="AH88" s="26" t="str">
        <f t="shared" si="39"/>
        <v/>
      </c>
      <c r="AI88" s="26" t="str">
        <f t="shared" si="40"/>
        <v/>
      </c>
      <c r="AJ88" s="26" t="str">
        <f t="shared" si="41"/>
        <v/>
      </c>
      <c r="AK88" s="58" t="str">
        <f t="shared" si="52"/>
        <v/>
      </c>
      <c r="AL88" s="26" t="str">
        <f t="shared" si="53"/>
        <v/>
      </c>
    </row>
    <row r="89" spans="1:38">
      <c r="A89" s="42" t="str">
        <f t="shared" si="27"/>
        <v/>
      </c>
      <c r="B89" s="42" t="str">
        <f t="shared" si="28"/>
        <v/>
      </c>
      <c r="C89" s="139" t="str">
        <f t="shared" si="29"/>
        <v/>
      </c>
      <c r="D89" s="58" t="str">
        <f t="shared" si="42"/>
        <v/>
      </c>
      <c r="E89" s="58" t="str">
        <f t="shared" si="43"/>
        <v/>
      </c>
      <c r="F89" s="140" t="str">
        <f t="shared" si="44"/>
        <v/>
      </c>
      <c r="G89" s="141" t="str">
        <f t="shared" si="45"/>
        <v/>
      </c>
      <c r="H89" s="58" t="str">
        <f t="shared" si="46"/>
        <v/>
      </c>
      <c r="I89" s="58" t="str">
        <f t="shared" si="47"/>
        <v/>
      </c>
      <c r="J89" s="131" t="str">
        <f t="shared" si="30"/>
        <v/>
      </c>
      <c r="K89" s="65" t="str">
        <f t="shared" si="48"/>
        <v/>
      </c>
      <c r="L89" s="123" t="str">
        <f t="shared" si="31"/>
        <v/>
      </c>
      <c r="M89" s="122" t="str">
        <f t="shared" si="32"/>
        <v/>
      </c>
      <c r="N89" s="137"/>
      <c r="O89" s="118"/>
      <c r="P89" s="118"/>
      <c r="Q89" s="118"/>
      <c r="R89" s="118"/>
      <c r="S89" s="118"/>
      <c r="T89" s="118"/>
      <c r="U89" s="118"/>
      <c r="V89" s="118"/>
      <c r="W89" s="119"/>
      <c r="X89" s="66" t="str">
        <f t="shared" si="49"/>
        <v/>
      </c>
      <c r="Y89" s="26" t="str">
        <f t="shared" si="33"/>
        <v/>
      </c>
      <c r="Z89" s="26" t="str">
        <f t="shared" si="34"/>
        <v/>
      </c>
      <c r="AA89" s="66" t="str">
        <f t="shared" si="35"/>
        <v/>
      </c>
      <c r="AB89" s="26" t="str">
        <f t="shared" si="50"/>
        <v/>
      </c>
      <c r="AC89" s="26" t="str">
        <f t="shared" si="36"/>
        <v/>
      </c>
      <c r="AD89" s="26" t="str">
        <f t="shared" si="37"/>
        <v/>
      </c>
      <c r="AE89" s="26" t="str">
        <f t="shared" si="51"/>
        <v/>
      </c>
      <c r="AF89" s="26" t="str">
        <f t="shared" si="38"/>
        <v/>
      </c>
      <c r="AG89" s="26" t="str">
        <f>IF(OR(Z89&lt;&gt;TRUE,AB89&lt;&gt;TRUE,,ISBLANK(U89)),"",IF(INDEX(codeperskat,MATCH(P89,libperskat,0))=20,IF(OR(U89&lt;Nomen.complète!W$4,U89&gt;Nomen.complète!X$4),FALSE,TRUE),""))</f>
        <v/>
      </c>
      <c r="AH89" s="26" t="str">
        <f t="shared" si="39"/>
        <v/>
      </c>
      <c r="AI89" s="26" t="str">
        <f t="shared" si="40"/>
        <v/>
      </c>
      <c r="AJ89" s="26" t="str">
        <f t="shared" si="41"/>
        <v/>
      </c>
      <c r="AK89" s="58" t="str">
        <f t="shared" si="52"/>
        <v/>
      </c>
      <c r="AL89" s="26" t="str">
        <f t="shared" si="53"/>
        <v/>
      </c>
    </row>
    <row r="90" spans="1:38">
      <c r="A90" s="42" t="str">
        <f t="shared" si="27"/>
        <v/>
      </c>
      <c r="B90" s="42" t="str">
        <f t="shared" si="28"/>
        <v/>
      </c>
      <c r="C90" s="139" t="str">
        <f t="shared" si="29"/>
        <v/>
      </c>
      <c r="D90" s="58" t="str">
        <f t="shared" si="42"/>
        <v/>
      </c>
      <c r="E90" s="58" t="str">
        <f t="shared" si="43"/>
        <v/>
      </c>
      <c r="F90" s="140" t="str">
        <f t="shared" si="44"/>
        <v/>
      </c>
      <c r="G90" s="141" t="str">
        <f t="shared" si="45"/>
        <v/>
      </c>
      <c r="H90" s="58" t="str">
        <f t="shared" si="46"/>
        <v/>
      </c>
      <c r="I90" s="58" t="str">
        <f t="shared" si="47"/>
        <v/>
      </c>
      <c r="J90" s="131" t="str">
        <f t="shared" si="30"/>
        <v/>
      </c>
      <c r="K90" s="65" t="str">
        <f t="shared" si="48"/>
        <v/>
      </c>
      <c r="L90" s="123" t="str">
        <f t="shared" si="31"/>
        <v/>
      </c>
      <c r="M90" s="122" t="str">
        <f t="shared" si="32"/>
        <v/>
      </c>
      <c r="N90" s="137"/>
      <c r="O90" s="118"/>
      <c r="P90" s="118"/>
      <c r="Q90" s="118"/>
      <c r="R90" s="118"/>
      <c r="S90" s="118"/>
      <c r="T90" s="118"/>
      <c r="U90" s="118"/>
      <c r="V90" s="118"/>
      <c r="W90" s="119"/>
      <c r="X90" s="66" t="str">
        <f t="shared" si="49"/>
        <v/>
      </c>
      <c r="Y90" s="26" t="str">
        <f t="shared" si="33"/>
        <v/>
      </c>
      <c r="Z90" s="26" t="str">
        <f t="shared" si="34"/>
        <v/>
      </c>
      <c r="AA90" s="66" t="str">
        <f t="shared" si="35"/>
        <v/>
      </c>
      <c r="AB90" s="26" t="str">
        <f t="shared" si="50"/>
        <v/>
      </c>
      <c r="AC90" s="26" t="str">
        <f t="shared" si="36"/>
        <v/>
      </c>
      <c r="AD90" s="26" t="str">
        <f t="shared" si="37"/>
        <v/>
      </c>
      <c r="AE90" s="26" t="str">
        <f t="shared" si="51"/>
        <v/>
      </c>
      <c r="AF90" s="26" t="str">
        <f t="shared" si="38"/>
        <v/>
      </c>
      <c r="AG90" s="26" t="str">
        <f>IF(OR(Z90&lt;&gt;TRUE,AB90&lt;&gt;TRUE,,ISBLANK(U90)),"",IF(INDEX(codeperskat,MATCH(P90,libperskat,0))=20,IF(OR(U90&lt;Nomen.complète!W$4,U90&gt;Nomen.complète!X$4),FALSE,TRUE),""))</f>
        <v/>
      </c>
      <c r="AH90" s="26" t="str">
        <f t="shared" si="39"/>
        <v/>
      </c>
      <c r="AI90" s="26" t="str">
        <f t="shared" si="40"/>
        <v/>
      </c>
      <c r="AJ90" s="26" t="str">
        <f t="shared" si="41"/>
        <v/>
      </c>
      <c r="AK90" s="58" t="str">
        <f t="shared" si="52"/>
        <v/>
      </c>
      <c r="AL90" s="26" t="str">
        <f t="shared" si="53"/>
        <v/>
      </c>
    </row>
    <row r="91" spans="1:38">
      <c r="A91" s="42" t="str">
        <f t="shared" si="27"/>
        <v/>
      </c>
      <c r="B91" s="42" t="str">
        <f t="shared" si="28"/>
        <v/>
      </c>
      <c r="C91" s="139" t="str">
        <f t="shared" si="29"/>
        <v/>
      </c>
      <c r="D91" s="58" t="str">
        <f t="shared" si="42"/>
        <v/>
      </c>
      <c r="E91" s="58" t="str">
        <f t="shared" si="43"/>
        <v/>
      </c>
      <c r="F91" s="140" t="str">
        <f t="shared" si="44"/>
        <v/>
      </c>
      <c r="G91" s="141" t="str">
        <f t="shared" si="45"/>
        <v/>
      </c>
      <c r="H91" s="58" t="str">
        <f t="shared" si="46"/>
        <v/>
      </c>
      <c r="I91" s="58" t="str">
        <f t="shared" si="47"/>
        <v/>
      </c>
      <c r="J91" s="131" t="str">
        <f t="shared" si="30"/>
        <v/>
      </c>
      <c r="K91" s="65" t="str">
        <f t="shared" si="48"/>
        <v/>
      </c>
      <c r="L91" s="123" t="str">
        <f t="shared" si="31"/>
        <v/>
      </c>
      <c r="M91" s="122" t="str">
        <f t="shared" si="32"/>
        <v/>
      </c>
      <c r="N91" s="137"/>
      <c r="O91" s="118"/>
      <c r="P91" s="118"/>
      <c r="Q91" s="118"/>
      <c r="R91" s="118"/>
      <c r="S91" s="118"/>
      <c r="T91" s="118"/>
      <c r="U91" s="118"/>
      <c r="V91" s="118"/>
      <c r="W91" s="119"/>
      <c r="X91" s="66" t="str">
        <f t="shared" si="49"/>
        <v/>
      </c>
      <c r="Y91" s="26" t="str">
        <f t="shared" si="33"/>
        <v/>
      </c>
      <c r="Z91" s="26" t="str">
        <f t="shared" si="34"/>
        <v/>
      </c>
      <c r="AA91" s="66" t="str">
        <f t="shared" si="35"/>
        <v/>
      </c>
      <c r="AB91" s="26" t="str">
        <f t="shared" si="50"/>
        <v/>
      </c>
      <c r="AC91" s="26" t="str">
        <f t="shared" si="36"/>
        <v/>
      </c>
      <c r="AD91" s="26" t="str">
        <f t="shared" si="37"/>
        <v/>
      </c>
      <c r="AE91" s="26" t="str">
        <f t="shared" si="51"/>
        <v/>
      </c>
      <c r="AF91" s="26" t="str">
        <f t="shared" si="38"/>
        <v/>
      </c>
      <c r="AG91" s="26" t="str">
        <f>IF(OR(Z91&lt;&gt;TRUE,AB91&lt;&gt;TRUE,,ISBLANK(U91)),"",IF(INDEX(codeperskat,MATCH(P91,libperskat,0))=20,IF(OR(U91&lt;Nomen.complète!W$4,U91&gt;Nomen.complète!X$4),FALSE,TRUE),""))</f>
        <v/>
      </c>
      <c r="AH91" s="26" t="str">
        <f t="shared" si="39"/>
        <v/>
      </c>
      <c r="AI91" s="26" t="str">
        <f t="shared" si="40"/>
        <v/>
      </c>
      <c r="AJ91" s="26" t="str">
        <f t="shared" si="41"/>
        <v/>
      </c>
      <c r="AK91" s="58" t="str">
        <f t="shared" si="52"/>
        <v/>
      </c>
      <c r="AL91" s="26" t="str">
        <f t="shared" si="53"/>
        <v/>
      </c>
    </row>
    <row r="92" spans="1:38">
      <c r="A92" s="42" t="str">
        <f t="shared" si="27"/>
        <v/>
      </c>
      <c r="B92" s="42" t="str">
        <f t="shared" si="28"/>
        <v/>
      </c>
      <c r="C92" s="139" t="str">
        <f t="shared" si="29"/>
        <v/>
      </c>
      <c r="D92" s="58" t="str">
        <f t="shared" si="42"/>
        <v/>
      </c>
      <c r="E92" s="58" t="str">
        <f t="shared" si="43"/>
        <v/>
      </c>
      <c r="F92" s="140" t="str">
        <f t="shared" si="44"/>
        <v/>
      </c>
      <c r="G92" s="141" t="str">
        <f t="shared" si="45"/>
        <v/>
      </c>
      <c r="H92" s="58" t="str">
        <f t="shared" si="46"/>
        <v/>
      </c>
      <c r="I92" s="58" t="str">
        <f t="shared" si="47"/>
        <v/>
      </c>
      <c r="J92" s="131" t="str">
        <f t="shared" si="30"/>
        <v/>
      </c>
      <c r="K92" s="65" t="str">
        <f t="shared" si="48"/>
        <v/>
      </c>
      <c r="L92" s="123" t="str">
        <f t="shared" si="31"/>
        <v/>
      </c>
      <c r="M92" s="122" t="str">
        <f t="shared" si="32"/>
        <v/>
      </c>
      <c r="N92" s="137"/>
      <c r="O92" s="118"/>
      <c r="P92" s="118"/>
      <c r="Q92" s="118"/>
      <c r="R92" s="118"/>
      <c r="S92" s="118"/>
      <c r="T92" s="118"/>
      <c r="U92" s="118"/>
      <c r="V92" s="118"/>
      <c r="W92" s="119"/>
      <c r="X92" s="66" t="str">
        <f t="shared" si="49"/>
        <v/>
      </c>
      <c r="Y92" s="26" t="str">
        <f t="shared" si="33"/>
        <v/>
      </c>
      <c r="Z92" s="26" t="str">
        <f t="shared" si="34"/>
        <v/>
      </c>
      <c r="AA92" s="66" t="str">
        <f t="shared" si="35"/>
        <v/>
      </c>
      <c r="AB92" s="26" t="str">
        <f t="shared" si="50"/>
        <v/>
      </c>
      <c r="AC92" s="26" t="str">
        <f t="shared" si="36"/>
        <v/>
      </c>
      <c r="AD92" s="26" t="str">
        <f t="shared" si="37"/>
        <v/>
      </c>
      <c r="AE92" s="26" t="str">
        <f t="shared" si="51"/>
        <v/>
      </c>
      <c r="AF92" s="26" t="str">
        <f t="shared" si="38"/>
        <v/>
      </c>
      <c r="AG92" s="26" t="str">
        <f>IF(OR(Z92&lt;&gt;TRUE,AB92&lt;&gt;TRUE,,ISBLANK(U92)),"",IF(INDEX(codeperskat,MATCH(P92,libperskat,0))=20,IF(OR(U92&lt;Nomen.complète!W$4,U92&gt;Nomen.complète!X$4),FALSE,TRUE),""))</f>
        <v/>
      </c>
      <c r="AH92" s="26" t="str">
        <f t="shared" si="39"/>
        <v/>
      </c>
      <c r="AI92" s="26" t="str">
        <f t="shared" si="40"/>
        <v/>
      </c>
      <c r="AJ92" s="26" t="str">
        <f t="shared" si="41"/>
        <v/>
      </c>
      <c r="AK92" s="58" t="str">
        <f t="shared" si="52"/>
        <v/>
      </c>
      <c r="AL92" s="26" t="str">
        <f t="shared" si="53"/>
        <v/>
      </c>
    </row>
    <row r="93" spans="1:38">
      <c r="A93" s="42" t="str">
        <f t="shared" si="27"/>
        <v/>
      </c>
      <c r="B93" s="42" t="str">
        <f t="shared" si="28"/>
        <v/>
      </c>
      <c r="C93" s="139" t="str">
        <f t="shared" si="29"/>
        <v/>
      </c>
      <c r="D93" s="58" t="str">
        <f t="shared" si="42"/>
        <v/>
      </c>
      <c r="E93" s="58" t="str">
        <f t="shared" si="43"/>
        <v/>
      </c>
      <c r="F93" s="140" t="str">
        <f t="shared" si="44"/>
        <v/>
      </c>
      <c r="G93" s="141" t="str">
        <f t="shared" si="45"/>
        <v/>
      </c>
      <c r="H93" s="58" t="str">
        <f t="shared" si="46"/>
        <v/>
      </c>
      <c r="I93" s="58" t="str">
        <f t="shared" si="47"/>
        <v/>
      </c>
      <c r="J93" s="131" t="str">
        <f t="shared" si="30"/>
        <v/>
      </c>
      <c r="K93" s="65" t="str">
        <f t="shared" si="48"/>
        <v/>
      </c>
      <c r="L93" s="123" t="str">
        <f t="shared" si="31"/>
        <v/>
      </c>
      <c r="M93" s="122" t="str">
        <f t="shared" si="32"/>
        <v/>
      </c>
      <c r="N93" s="137"/>
      <c r="O93" s="118"/>
      <c r="P93" s="118"/>
      <c r="Q93" s="118"/>
      <c r="R93" s="118"/>
      <c r="S93" s="118"/>
      <c r="T93" s="118"/>
      <c r="U93" s="118"/>
      <c r="V93" s="118"/>
      <c r="W93" s="119"/>
      <c r="X93" s="66" t="str">
        <f t="shared" si="49"/>
        <v/>
      </c>
      <c r="Y93" s="26" t="str">
        <f t="shared" si="33"/>
        <v/>
      </c>
      <c r="Z93" s="26" t="str">
        <f t="shared" si="34"/>
        <v/>
      </c>
      <c r="AA93" s="66" t="str">
        <f t="shared" si="35"/>
        <v/>
      </c>
      <c r="AB93" s="26" t="str">
        <f t="shared" si="50"/>
        <v/>
      </c>
      <c r="AC93" s="26" t="str">
        <f t="shared" si="36"/>
        <v/>
      </c>
      <c r="AD93" s="26" t="str">
        <f t="shared" si="37"/>
        <v/>
      </c>
      <c r="AE93" s="26" t="str">
        <f t="shared" si="51"/>
        <v/>
      </c>
      <c r="AF93" s="26" t="str">
        <f t="shared" si="38"/>
        <v/>
      </c>
      <c r="AG93" s="26" t="str">
        <f>IF(OR(Z93&lt;&gt;TRUE,AB93&lt;&gt;TRUE,,ISBLANK(U93)),"",IF(INDEX(codeperskat,MATCH(P93,libperskat,0))=20,IF(OR(U93&lt;Nomen.complète!W$4,U93&gt;Nomen.complète!X$4),FALSE,TRUE),""))</f>
        <v/>
      </c>
      <c r="AH93" s="26" t="str">
        <f t="shared" si="39"/>
        <v/>
      </c>
      <c r="AI93" s="26" t="str">
        <f t="shared" si="40"/>
        <v/>
      </c>
      <c r="AJ93" s="26" t="str">
        <f t="shared" si="41"/>
        <v/>
      </c>
      <c r="AK93" s="58" t="str">
        <f t="shared" si="52"/>
        <v/>
      </c>
      <c r="AL93" s="26" t="str">
        <f t="shared" si="53"/>
        <v/>
      </c>
    </row>
    <row r="94" spans="1:38">
      <c r="A94" s="42" t="str">
        <f t="shared" si="27"/>
        <v/>
      </c>
      <c r="B94" s="42" t="str">
        <f t="shared" si="28"/>
        <v/>
      </c>
      <c r="C94" s="139" t="str">
        <f t="shared" si="29"/>
        <v/>
      </c>
      <c r="D94" s="58" t="str">
        <f t="shared" si="42"/>
        <v/>
      </c>
      <c r="E94" s="58" t="str">
        <f t="shared" si="43"/>
        <v/>
      </c>
      <c r="F94" s="140" t="str">
        <f t="shared" si="44"/>
        <v/>
      </c>
      <c r="G94" s="141" t="str">
        <f t="shared" si="45"/>
        <v/>
      </c>
      <c r="H94" s="58" t="str">
        <f t="shared" si="46"/>
        <v/>
      </c>
      <c r="I94" s="58" t="str">
        <f t="shared" si="47"/>
        <v/>
      </c>
      <c r="J94" s="131" t="str">
        <f t="shared" si="30"/>
        <v/>
      </c>
      <c r="K94" s="65" t="str">
        <f t="shared" si="48"/>
        <v/>
      </c>
      <c r="L94" s="123" t="str">
        <f t="shared" si="31"/>
        <v/>
      </c>
      <c r="M94" s="122" t="str">
        <f t="shared" si="32"/>
        <v/>
      </c>
      <c r="N94" s="137"/>
      <c r="O94" s="118"/>
      <c r="P94" s="118"/>
      <c r="Q94" s="118"/>
      <c r="R94" s="118"/>
      <c r="S94" s="118"/>
      <c r="T94" s="118"/>
      <c r="U94" s="118"/>
      <c r="V94" s="118"/>
      <c r="W94" s="119"/>
      <c r="X94" s="66" t="str">
        <f t="shared" si="49"/>
        <v/>
      </c>
      <c r="Y94" s="26" t="str">
        <f t="shared" si="33"/>
        <v/>
      </c>
      <c r="Z94" s="26" t="str">
        <f t="shared" si="34"/>
        <v/>
      </c>
      <c r="AA94" s="66" t="str">
        <f t="shared" si="35"/>
        <v/>
      </c>
      <c r="AB94" s="26" t="str">
        <f t="shared" si="50"/>
        <v/>
      </c>
      <c r="AC94" s="26" t="str">
        <f t="shared" si="36"/>
        <v/>
      </c>
      <c r="AD94" s="26" t="str">
        <f t="shared" si="37"/>
        <v/>
      </c>
      <c r="AE94" s="26" t="str">
        <f t="shared" si="51"/>
        <v/>
      </c>
      <c r="AF94" s="26" t="str">
        <f t="shared" si="38"/>
        <v/>
      </c>
      <c r="AG94" s="26" t="str">
        <f>IF(OR(Z94&lt;&gt;TRUE,AB94&lt;&gt;TRUE,,ISBLANK(U94)),"",IF(INDEX(codeperskat,MATCH(P94,libperskat,0))=20,IF(OR(U94&lt;Nomen.complète!W$4,U94&gt;Nomen.complète!X$4),FALSE,TRUE),""))</f>
        <v/>
      </c>
      <c r="AH94" s="26" t="str">
        <f t="shared" si="39"/>
        <v/>
      </c>
      <c r="AI94" s="26" t="str">
        <f t="shared" si="40"/>
        <v/>
      </c>
      <c r="AJ94" s="26" t="str">
        <f t="shared" si="41"/>
        <v/>
      </c>
      <c r="AK94" s="58" t="str">
        <f t="shared" si="52"/>
        <v/>
      </c>
      <c r="AL94" s="26" t="str">
        <f t="shared" si="53"/>
        <v/>
      </c>
    </row>
    <row r="95" spans="1:38">
      <c r="A95" s="42" t="str">
        <f t="shared" si="27"/>
        <v/>
      </c>
      <c r="B95" s="42" t="str">
        <f t="shared" si="28"/>
        <v/>
      </c>
      <c r="C95" s="139" t="str">
        <f t="shared" si="29"/>
        <v/>
      </c>
      <c r="D95" s="58" t="str">
        <f t="shared" si="42"/>
        <v/>
      </c>
      <c r="E95" s="58" t="str">
        <f t="shared" si="43"/>
        <v/>
      </c>
      <c r="F95" s="140" t="str">
        <f t="shared" si="44"/>
        <v/>
      </c>
      <c r="G95" s="141" t="str">
        <f t="shared" si="45"/>
        <v/>
      </c>
      <c r="H95" s="58" t="str">
        <f t="shared" si="46"/>
        <v/>
      </c>
      <c r="I95" s="58" t="str">
        <f t="shared" si="47"/>
        <v/>
      </c>
      <c r="J95" s="131" t="str">
        <f t="shared" si="30"/>
        <v/>
      </c>
      <c r="K95" s="65" t="str">
        <f t="shared" si="48"/>
        <v/>
      </c>
      <c r="L95" s="123" t="str">
        <f t="shared" si="31"/>
        <v/>
      </c>
      <c r="M95" s="122" t="str">
        <f t="shared" si="32"/>
        <v/>
      </c>
      <c r="N95" s="137"/>
      <c r="O95" s="118"/>
      <c r="P95" s="118"/>
      <c r="Q95" s="118"/>
      <c r="R95" s="118"/>
      <c r="S95" s="118"/>
      <c r="T95" s="118"/>
      <c r="U95" s="118"/>
      <c r="V95" s="118"/>
      <c r="W95" s="119"/>
      <c r="X95" s="66" t="str">
        <f t="shared" si="49"/>
        <v/>
      </c>
      <c r="Y95" s="26" t="str">
        <f t="shared" si="33"/>
        <v/>
      </c>
      <c r="Z95" s="26" t="str">
        <f t="shared" si="34"/>
        <v/>
      </c>
      <c r="AA95" s="66" t="str">
        <f t="shared" si="35"/>
        <v/>
      </c>
      <c r="AB95" s="26" t="str">
        <f t="shared" si="50"/>
        <v/>
      </c>
      <c r="AC95" s="26" t="str">
        <f t="shared" si="36"/>
        <v/>
      </c>
      <c r="AD95" s="26" t="str">
        <f t="shared" si="37"/>
        <v/>
      </c>
      <c r="AE95" s="26" t="str">
        <f t="shared" si="51"/>
        <v/>
      </c>
      <c r="AF95" s="26" t="str">
        <f t="shared" si="38"/>
        <v/>
      </c>
      <c r="AG95" s="26" t="str">
        <f>IF(OR(Z95&lt;&gt;TRUE,AB95&lt;&gt;TRUE,,ISBLANK(U95)),"",IF(INDEX(codeperskat,MATCH(P95,libperskat,0))=20,IF(OR(U95&lt;Nomen.complète!W$4,U95&gt;Nomen.complète!X$4),FALSE,TRUE),""))</f>
        <v/>
      </c>
      <c r="AH95" s="26" t="str">
        <f t="shared" si="39"/>
        <v/>
      </c>
      <c r="AI95" s="26" t="str">
        <f t="shared" si="40"/>
        <v/>
      </c>
      <c r="AJ95" s="26" t="str">
        <f t="shared" si="41"/>
        <v/>
      </c>
      <c r="AK95" s="58" t="str">
        <f t="shared" si="52"/>
        <v/>
      </c>
      <c r="AL95" s="26" t="str">
        <f t="shared" si="53"/>
        <v/>
      </c>
    </row>
    <row r="96" spans="1:38">
      <c r="A96" s="42" t="str">
        <f t="shared" si="27"/>
        <v/>
      </c>
      <c r="B96" s="42" t="str">
        <f t="shared" si="28"/>
        <v/>
      </c>
      <c r="C96" s="139" t="str">
        <f t="shared" si="29"/>
        <v/>
      </c>
      <c r="D96" s="58" t="str">
        <f t="shared" si="42"/>
        <v/>
      </c>
      <c r="E96" s="58" t="str">
        <f t="shared" si="43"/>
        <v/>
      </c>
      <c r="F96" s="140" t="str">
        <f t="shared" si="44"/>
        <v/>
      </c>
      <c r="G96" s="141" t="str">
        <f t="shared" si="45"/>
        <v/>
      </c>
      <c r="H96" s="58" t="str">
        <f t="shared" si="46"/>
        <v/>
      </c>
      <c r="I96" s="58" t="str">
        <f t="shared" si="47"/>
        <v/>
      </c>
      <c r="J96" s="131" t="str">
        <f t="shared" si="30"/>
        <v/>
      </c>
      <c r="K96" s="65" t="str">
        <f t="shared" si="48"/>
        <v/>
      </c>
      <c r="L96" s="123" t="str">
        <f t="shared" si="31"/>
        <v/>
      </c>
      <c r="M96" s="122" t="str">
        <f t="shared" si="32"/>
        <v/>
      </c>
      <c r="N96" s="137"/>
      <c r="O96" s="118"/>
      <c r="P96" s="118"/>
      <c r="Q96" s="118"/>
      <c r="R96" s="118"/>
      <c r="S96" s="118"/>
      <c r="T96" s="118"/>
      <c r="U96" s="118"/>
      <c r="V96" s="118"/>
      <c r="W96" s="119"/>
      <c r="X96" s="66" t="str">
        <f t="shared" si="49"/>
        <v/>
      </c>
      <c r="Y96" s="26" t="str">
        <f t="shared" si="33"/>
        <v/>
      </c>
      <c r="Z96" s="26" t="str">
        <f t="shared" si="34"/>
        <v/>
      </c>
      <c r="AA96" s="66" t="str">
        <f t="shared" si="35"/>
        <v/>
      </c>
      <c r="AB96" s="26" t="str">
        <f t="shared" si="50"/>
        <v/>
      </c>
      <c r="AC96" s="26" t="str">
        <f t="shared" si="36"/>
        <v/>
      </c>
      <c r="AD96" s="26" t="str">
        <f t="shared" si="37"/>
        <v/>
      </c>
      <c r="AE96" s="26" t="str">
        <f t="shared" si="51"/>
        <v/>
      </c>
      <c r="AF96" s="26" t="str">
        <f t="shared" si="38"/>
        <v/>
      </c>
      <c r="AG96" s="26" t="str">
        <f>IF(OR(Z96&lt;&gt;TRUE,AB96&lt;&gt;TRUE,,ISBLANK(U96)),"",IF(INDEX(codeperskat,MATCH(P96,libperskat,0))=20,IF(OR(U96&lt;Nomen.complète!W$4,U96&gt;Nomen.complète!X$4),FALSE,TRUE),""))</f>
        <v/>
      </c>
      <c r="AH96" s="26" t="str">
        <f t="shared" si="39"/>
        <v/>
      </c>
      <c r="AI96" s="26" t="str">
        <f t="shared" si="40"/>
        <v/>
      </c>
      <c r="AJ96" s="26" t="str">
        <f t="shared" si="41"/>
        <v/>
      </c>
      <c r="AK96" s="58" t="str">
        <f t="shared" si="52"/>
        <v/>
      </c>
      <c r="AL96" s="26" t="str">
        <f t="shared" si="53"/>
        <v/>
      </c>
    </row>
    <row r="97" spans="1:38">
      <c r="A97" s="42" t="str">
        <f t="shared" si="27"/>
        <v/>
      </c>
      <c r="B97" s="42" t="str">
        <f t="shared" si="28"/>
        <v/>
      </c>
      <c r="C97" s="139" t="str">
        <f t="shared" si="29"/>
        <v/>
      </c>
      <c r="D97" s="58" t="str">
        <f t="shared" si="42"/>
        <v/>
      </c>
      <c r="E97" s="58" t="str">
        <f t="shared" si="43"/>
        <v/>
      </c>
      <c r="F97" s="140" t="str">
        <f t="shared" si="44"/>
        <v/>
      </c>
      <c r="G97" s="141" t="str">
        <f t="shared" si="45"/>
        <v/>
      </c>
      <c r="H97" s="58" t="str">
        <f t="shared" si="46"/>
        <v/>
      </c>
      <c r="I97" s="58" t="str">
        <f t="shared" si="47"/>
        <v/>
      </c>
      <c r="J97" s="131" t="str">
        <f t="shared" si="30"/>
        <v/>
      </c>
      <c r="K97" s="65" t="str">
        <f t="shared" si="48"/>
        <v/>
      </c>
      <c r="L97" s="123" t="str">
        <f t="shared" si="31"/>
        <v/>
      </c>
      <c r="M97" s="122" t="str">
        <f t="shared" si="32"/>
        <v/>
      </c>
      <c r="N97" s="137"/>
      <c r="O97" s="118"/>
      <c r="P97" s="118"/>
      <c r="Q97" s="118"/>
      <c r="R97" s="118"/>
      <c r="S97" s="118"/>
      <c r="T97" s="118"/>
      <c r="U97" s="118"/>
      <c r="V97" s="118"/>
      <c r="W97" s="119"/>
      <c r="X97" s="66" t="str">
        <f t="shared" si="49"/>
        <v/>
      </c>
      <c r="Y97" s="26" t="str">
        <f t="shared" si="33"/>
        <v/>
      </c>
      <c r="Z97" s="26" t="str">
        <f t="shared" si="34"/>
        <v/>
      </c>
      <c r="AA97" s="66" t="str">
        <f t="shared" si="35"/>
        <v/>
      </c>
      <c r="AB97" s="26" t="str">
        <f t="shared" si="50"/>
        <v/>
      </c>
      <c r="AC97" s="26" t="str">
        <f t="shared" si="36"/>
        <v/>
      </c>
      <c r="AD97" s="26" t="str">
        <f t="shared" si="37"/>
        <v/>
      </c>
      <c r="AE97" s="26" t="str">
        <f t="shared" si="51"/>
        <v/>
      </c>
      <c r="AF97" s="26" t="str">
        <f t="shared" si="38"/>
        <v/>
      </c>
      <c r="AG97" s="26" t="str">
        <f>IF(OR(Z97&lt;&gt;TRUE,AB97&lt;&gt;TRUE,,ISBLANK(U97)),"",IF(INDEX(codeperskat,MATCH(P97,libperskat,0))=20,IF(OR(U97&lt;Nomen.complète!W$4,U97&gt;Nomen.complète!X$4),FALSE,TRUE),""))</f>
        <v/>
      </c>
      <c r="AH97" s="26" t="str">
        <f t="shared" si="39"/>
        <v/>
      </c>
      <c r="AI97" s="26" t="str">
        <f t="shared" si="40"/>
        <v/>
      </c>
      <c r="AJ97" s="26" t="str">
        <f t="shared" si="41"/>
        <v/>
      </c>
      <c r="AK97" s="58" t="str">
        <f t="shared" si="52"/>
        <v/>
      </c>
      <c r="AL97" s="26" t="str">
        <f t="shared" si="53"/>
        <v/>
      </c>
    </row>
    <row r="98" spans="1:38">
      <c r="A98" s="42" t="str">
        <f t="shared" si="27"/>
        <v/>
      </c>
      <c r="B98" s="42" t="str">
        <f t="shared" si="28"/>
        <v/>
      </c>
      <c r="C98" s="139" t="str">
        <f t="shared" si="29"/>
        <v/>
      </c>
      <c r="D98" s="58" t="str">
        <f t="shared" si="42"/>
        <v/>
      </c>
      <c r="E98" s="58" t="str">
        <f t="shared" si="43"/>
        <v/>
      </c>
      <c r="F98" s="140" t="str">
        <f t="shared" si="44"/>
        <v/>
      </c>
      <c r="G98" s="141" t="str">
        <f t="shared" si="45"/>
        <v/>
      </c>
      <c r="H98" s="58" t="str">
        <f t="shared" si="46"/>
        <v/>
      </c>
      <c r="I98" s="58" t="str">
        <f t="shared" si="47"/>
        <v/>
      </c>
      <c r="J98" s="131" t="str">
        <f t="shared" si="30"/>
        <v/>
      </c>
      <c r="K98" s="65" t="str">
        <f t="shared" si="48"/>
        <v/>
      </c>
      <c r="L98" s="123" t="str">
        <f t="shared" si="31"/>
        <v/>
      </c>
      <c r="M98" s="122" t="str">
        <f t="shared" si="32"/>
        <v/>
      </c>
      <c r="N98" s="137"/>
      <c r="O98" s="118"/>
      <c r="P98" s="118"/>
      <c r="Q98" s="118"/>
      <c r="R98" s="118"/>
      <c r="S98" s="118"/>
      <c r="T98" s="118"/>
      <c r="U98" s="118"/>
      <c r="V98" s="118"/>
      <c r="W98" s="119"/>
      <c r="X98" s="66" t="str">
        <f t="shared" si="49"/>
        <v/>
      </c>
      <c r="Y98" s="26" t="str">
        <f t="shared" si="33"/>
        <v/>
      </c>
      <c r="Z98" s="26" t="str">
        <f t="shared" si="34"/>
        <v/>
      </c>
      <c r="AA98" s="66" t="str">
        <f t="shared" si="35"/>
        <v/>
      </c>
      <c r="AB98" s="26" t="str">
        <f t="shared" si="50"/>
        <v/>
      </c>
      <c r="AC98" s="26" t="str">
        <f t="shared" si="36"/>
        <v/>
      </c>
      <c r="AD98" s="26" t="str">
        <f t="shared" si="37"/>
        <v/>
      </c>
      <c r="AE98" s="26" t="str">
        <f t="shared" si="51"/>
        <v/>
      </c>
      <c r="AF98" s="26" t="str">
        <f t="shared" si="38"/>
        <v/>
      </c>
      <c r="AG98" s="26" t="str">
        <f>IF(OR(Z98&lt;&gt;TRUE,AB98&lt;&gt;TRUE,,ISBLANK(U98)),"",IF(INDEX(codeperskat,MATCH(P98,libperskat,0))=20,IF(OR(U98&lt;Nomen.complète!W$4,U98&gt;Nomen.complète!X$4),FALSE,TRUE),""))</f>
        <v/>
      </c>
      <c r="AH98" s="26" t="str">
        <f t="shared" si="39"/>
        <v/>
      </c>
      <c r="AI98" s="26" t="str">
        <f t="shared" si="40"/>
        <v/>
      </c>
      <c r="AJ98" s="26" t="str">
        <f t="shared" si="41"/>
        <v/>
      </c>
      <c r="AK98" s="58" t="str">
        <f t="shared" si="52"/>
        <v/>
      </c>
      <c r="AL98" s="26" t="str">
        <f t="shared" si="53"/>
        <v/>
      </c>
    </row>
    <row r="99" spans="1:38">
      <c r="A99" s="42" t="str">
        <f t="shared" si="27"/>
        <v/>
      </c>
      <c r="B99" s="42" t="str">
        <f t="shared" si="28"/>
        <v/>
      </c>
      <c r="C99" s="139" t="str">
        <f t="shared" si="29"/>
        <v/>
      </c>
      <c r="D99" s="58" t="str">
        <f t="shared" si="42"/>
        <v/>
      </c>
      <c r="E99" s="58" t="str">
        <f t="shared" si="43"/>
        <v/>
      </c>
      <c r="F99" s="140" t="str">
        <f t="shared" si="44"/>
        <v/>
      </c>
      <c r="G99" s="141" t="str">
        <f t="shared" si="45"/>
        <v/>
      </c>
      <c r="H99" s="58" t="str">
        <f t="shared" si="46"/>
        <v/>
      </c>
      <c r="I99" s="58" t="str">
        <f t="shared" si="47"/>
        <v/>
      </c>
      <c r="J99" s="131" t="str">
        <f t="shared" si="30"/>
        <v/>
      </c>
      <c r="K99" s="65" t="str">
        <f t="shared" si="48"/>
        <v/>
      </c>
      <c r="L99" s="123" t="str">
        <f t="shared" si="31"/>
        <v/>
      </c>
      <c r="M99" s="122" t="str">
        <f t="shared" si="32"/>
        <v/>
      </c>
      <c r="N99" s="137"/>
      <c r="O99" s="118"/>
      <c r="P99" s="118"/>
      <c r="Q99" s="118"/>
      <c r="R99" s="118"/>
      <c r="S99" s="118"/>
      <c r="T99" s="118"/>
      <c r="U99" s="118"/>
      <c r="V99" s="118"/>
      <c r="W99" s="119"/>
      <c r="X99" s="66" t="str">
        <f t="shared" si="49"/>
        <v/>
      </c>
      <c r="Y99" s="26" t="str">
        <f t="shared" si="33"/>
        <v/>
      </c>
      <c r="Z99" s="26" t="str">
        <f t="shared" si="34"/>
        <v/>
      </c>
      <c r="AA99" s="66" t="str">
        <f t="shared" si="35"/>
        <v/>
      </c>
      <c r="AB99" s="26" t="str">
        <f t="shared" si="50"/>
        <v/>
      </c>
      <c r="AC99" s="26" t="str">
        <f t="shared" si="36"/>
        <v/>
      </c>
      <c r="AD99" s="26" t="str">
        <f t="shared" si="37"/>
        <v/>
      </c>
      <c r="AE99" s="26" t="str">
        <f t="shared" si="51"/>
        <v/>
      </c>
      <c r="AF99" s="26" t="str">
        <f t="shared" si="38"/>
        <v/>
      </c>
      <c r="AG99" s="26" t="str">
        <f>IF(OR(Z99&lt;&gt;TRUE,AB99&lt;&gt;TRUE,,ISBLANK(U99)),"",IF(INDEX(codeperskat,MATCH(P99,libperskat,0))=20,IF(OR(U99&lt;Nomen.complète!W$4,U99&gt;Nomen.complète!X$4),FALSE,TRUE),""))</f>
        <v/>
      </c>
      <c r="AH99" s="26" t="str">
        <f t="shared" si="39"/>
        <v/>
      </c>
      <c r="AI99" s="26" t="str">
        <f t="shared" si="40"/>
        <v/>
      </c>
      <c r="AJ99" s="26" t="str">
        <f t="shared" si="41"/>
        <v/>
      </c>
      <c r="AK99" s="58" t="str">
        <f t="shared" si="52"/>
        <v/>
      </c>
      <c r="AL99" s="26" t="str">
        <f t="shared" si="53"/>
        <v/>
      </c>
    </row>
    <row r="100" spans="1:38">
      <c r="A100" s="42" t="str">
        <f t="shared" si="27"/>
        <v/>
      </c>
      <c r="B100" s="42" t="str">
        <f t="shared" si="28"/>
        <v/>
      </c>
      <c r="C100" s="139" t="str">
        <f t="shared" si="29"/>
        <v/>
      </c>
      <c r="D100" s="58" t="str">
        <f t="shared" si="42"/>
        <v/>
      </c>
      <c r="E100" s="58" t="str">
        <f t="shared" si="43"/>
        <v/>
      </c>
      <c r="F100" s="140" t="str">
        <f t="shared" si="44"/>
        <v/>
      </c>
      <c r="G100" s="141" t="str">
        <f t="shared" si="45"/>
        <v/>
      </c>
      <c r="H100" s="58" t="str">
        <f t="shared" si="46"/>
        <v/>
      </c>
      <c r="I100" s="58" t="str">
        <f t="shared" si="47"/>
        <v/>
      </c>
      <c r="J100" s="131" t="str">
        <f t="shared" si="30"/>
        <v/>
      </c>
      <c r="K100" s="65" t="str">
        <f t="shared" si="48"/>
        <v/>
      </c>
      <c r="L100" s="123" t="str">
        <f t="shared" si="31"/>
        <v/>
      </c>
      <c r="M100" s="122" t="str">
        <f t="shared" si="32"/>
        <v/>
      </c>
      <c r="N100" s="137"/>
      <c r="O100" s="118"/>
      <c r="P100" s="118"/>
      <c r="Q100" s="118"/>
      <c r="R100" s="118"/>
      <c r="S100" s="118"/>
      <c r="T100" s="118"/>
      <c r="U100" s="118"/>
      <c r="V100" s="118"/>
      <c r="W100" s="119"/>
      <c r="X100" s="66" t="str">
        <f t="shared" si="49"/>
        <v/>
      </c>
      <c r="Y100" s="26" t="str">
        <f t="shared" si="33"/>
        <v/>
      </c>
      <c r="Z100" s="26" t="str">
        <f t="shared" si="34"/>
        <v/>
      </c>
      <c r="AA100" s="66" t="str">
        <f t="shared" si="35"/>
        <v/>
      </c>
      <c r="AB100" s="26" t="str">
        <f t="shared" si="50"/>
        <v/>
      </c>
      <c r="AC100" s="26" t="str">
        <f t="shared" si="36"/>
        <v/>
      </c>
      <c r="AD100" s="26" t="str">
        <f t="shared" si="37"/>
        <v/>
      </c>
      <c r="AE100" s="26" t="str">
        <f t="shared" si="51"/>
        <v/>
      </c>
      <c r="AF100" s="26" t="str">
        <f t="shared" si="38"/>
        <v/>
      </c>
      <c r="AG100" s="26" t="str">
        <f>IF(OR(Z100&lt;&gt;TRUE,AB100&lt;&gt;TRUE,,ISBLANK(U100)),"",IF(INDEX(codeperskat,MATCH(P100,libperskat,0))=20,IF(OR(U100&lt;Nomen.complète!W$4,U100&gt;Nomen.complète!X$4),FALSE,TRUE),""))</f>
        <v/>
      </c>
      <c r="AH100" s="26" t="str">
        <f t="shared" si="39"/>
        <v/>
      </c>
      <c r="AI100" s="26" t="str">
        <f t="shared" si="40"/>
        <v/>
      </c>
      <c r="AJ100" s="26" t="str">
        <f t="shared" si="41"/>
        <v/>
      </c>
      <c r="AK100" s="58" t="str">
        <f t="shared" si="52"/>
        <v/>
      </c>
      <c r="AL100" s="26" t="str">
        <f t="shared" si="53"/>
        <v/>
      </c>
    </row>
    <row r="101" spans="1:38">
      <c r="A101" s="42" t="str">
        <f t="shared" si="27"/>
        <v/>
      </c>
      <c r="B101" s="42" t="str">
        <f t="shared" si="28"/>
        <v/>
      </c>
      <c r="C101" s="139" t="str">
        <f t="shared" si="29"/>
        <v/>
      </c>
      <c r="D101" s="58" t="str">
        <f t="shared" si="42"/>
        <v/>
      </c>
      <c r="E101" s="58" t="str">
        <f t="shared" si="43"/>
        <v/>
      </c>
      <c r="F101" s="140" t="str">
        <f t="shared" si="44"/>
        <v/>
      </c>
      <c r="G101" s="141" t="str">
        <f t="shared" si="45"/>
        <v/>
      </c>
      <c r="H101" s="58" t="str">
        <f t="shared" si="46"/>
        <v/>
      </c>
      <c r="I101" s="58" t="str">
        <f t="shared" si="47"/>
        <v/>
      </c>
      <c r="J101" s="131" t="str">
        <f t="shared" si="30"/>
        <v/>
      </c>
      <c r="K101" s="65" t="str">
        <f t="shared" si="48"/>
        <v/>
      </c>
      <c r="L101" s="123" t="str">
        <f t="shared" si="31"/>
        <v/>
      </c>
      <c r="M101" s="122" t="str">
        <f t="shared" si="32"/>
        <v/>
      </c>
      <c r="N101" s="137"/>
      <c r="O101" s="118"/>
      <c r="P101" s="118"/>
      <c r="Q101" s="118"/>
      <c r="R101" s="118"/>
      <c r="S101" s="118"/>
      <c r="T101" s="118"/>
      <c r="U101" s="118"/>
      <c r="V101" s="118"/>
      <c r="W101" s="119"/>
      <c r="X101" s="66" t="str">
        <f t="shared" si="49"/>
        <v/>
      </c>
      <c r="Y101" s="26" t="str">
        <f t="shared" si="33"/>
        <v/>
      </c>
      <c r="Z101" s="26" t="str">
        <f t="shared" si="34"/>
        <v/>
      </c>
      <c r="AA101" s="66" t="str">
        <f t="shared" si="35"/>
        <v/>
      </c>
      <c r="AB101" s="26" t="str">
        <f t="shared" si="50"/>
        <v/>
      </c>
      <c r="AC101" s="26" t="str">
        <f t="shared" si="36"/>
        <v/>
      </c>
      <c r="AD101" s="26" t="str">
        <f t="shared" si="37"/>
        <v/>
      </c>
      <c r="AE101" s="26" t="str">
        <f t="shared" si="51"/>
        <v/>
      </c>
      <c r="AF101" s="26" t="str">
        <f t="shared" si="38"/>
        <v/>
      </c>
      <c r="AG101" s="26" t="str">
        <f>IF(OR(Z101&lt;&gt;TRUE,AB101&lt;&gt;TRUE,,ISBLANK(U101)),"",IF(INDEX(codeperskat,MATCH(P101,libperskat,0))=20,IF(OR(U101&lt;Nomen.complète!W$4,U101&gt;Nomen.complète!X$4),FALSE,TRUE),""))</f>
        <v/>
      </c>
      <c r="AH101" s="26" t="str">
        <f t="shared" si="39"/>
        <v/>
      </c>
      <c r="AI101" s="26" t="str">
        <f t="shared" si="40"/>
        <v/>
      </c>
      <c r="AJ101" s="26" t="str">
        <f t="shared" si="41"/>
        <v/>
      </c>
      <c r="AK101" s="58" t="str">
        <f t="shared" si="52"/>
        <v/>
      </c>
      <c r="AL101" s="26" t="str">
        <f t="shared" si="53"/>
        <v/>
      </c>
    </row>
    <row r="102" spans="1:38">
      <c r="A102" s="42" t="str">
        <f t="shared" si="27"/>
        <v/>
      </c>
      <c r="B102" s="42" t="str">
        <f t="shared" si="28"/>
        <v/>
      </c>
      <c r="C102" s="139" t="str">
        <f t="shared" si="29"/>
        <v/>
      </c>
      <c r="D102" s="58" t="str">
        <f t="shared" si="42"/>
        <v/>
      </c>
      <c r="E102" s="58" t="str">
        <f t="shared" si="43"/>
        <v/>
      </c>
      <c r="F102" s="140" t="str">
        <f t="shared" si="44"/>
        <v/>
      </c>
      <c r="G102" s="141" t="str">
        <f t="shared" si="45"/>
        <v/>
      </c>
      <c r="H102" s="58" t="str">
        <f t="shared" si="46"/>
        <v/>
      </c>
      <c r="I102" s="58" t="str">
        <f t="shared" si="47"/>
        <v/>
      </c>
      <c r="J102" s="131" t="str">
        <f t="shared" si="30"/>
        <v/>
      </c>
      <c r="K102" s="65" t="str">
        <f t="shared" si="48"/>
        <v/>
      </c>
      <c r="L102" s="123" t="str">
        <f t="shared" si="31"/>
        <v/>
      </c>
      <c r="M102" s="122" t="str">
        <f t="shared" si="32"/>
        <v/>
      </c>
      <c r="N102" s="137"/>
      <c r="O102" s="118"/>
      <c r="P102" s="118"/>
      <c r="Q102" s="118"/>
      <c r="R102" s="118"/>
      <c r="S102" s="118"/>
      <c r="T102" s="118"/>
      <c r="U102" s="118"/>
      <c r="V102" s="118"/>
      <c r="W102" s="119"/>
      <c r="X102" s="66" t="str">
        <f t="shared" si="49"/>
        <v/>
      </c>
      <c r="Y102" s="26" t="str">
        <f t="shared" si="33"/>
        <v/>
      </c>
      <c r="Z102" s="26" t="str">
        <f t="shared" si="34"/>
        <v/>
      </c>
      <c r="AA102" s="66" t="str">
        <f t="shared" si="35"/>
        <v/>
      </c>
      <c r="AB102" s="26" t="str">
        <f t="shared" si="50"/>
        <v/>
      </c>
      <c r="AC102" s="26" t="str">
        <f t="shared" si="36"/>
        <v/>
      </c>
      <c r="AD102" s="26" t="str">
        <f t="shared" si="37"/>
        <v/>
      </c>
      <c r="AE102" s="26" t="str">
        <f t="shared" si="51"/>
        <v/>
      </c>
      <c r="AF102" s="26" t="str">
        <f t="shared" si="38"/>
        <v/>
      </c>
      <c r="AG102" s="26" t="str">
        <f>IF(OR(Z102&lt;&gt;TRUE,AB102&lt;&gt;TRUE,,ISBLANK(U102)),"",IF(INDEX(codeperskat,MATCH(P102,libperskat,0))=20,IF(OR(U102&lt;Nomen.complète!W$4,U102&gt;Nomen.complète!X$4),FALSE,TRUE),""))</f>
        <v/>
      </c>
      <c r="AH102" s="26" t="str">
        <f t="shared" si="39"/>
        <v/>
      </c>
      <c r="AI102" s="26" t="str">
        <f t="shared" si="40"/>
        <v/>
      </c>
      <c r="AJ102" s="26" t="str">
        <f t="shared" si="41"/>
        <v/>
      </c>
      <c r="AK102" s="58" t="str">
        <f t="shared" si="52"/>
        <v/>
      </c>
      <c r="AL102" s="26" t="str">
        <f t="shared" si="53"/>
        <v/>
      </c>
    </row>
    <row r="103" spans="1:38">
      <c r="A103" s="42" t="str">
        <f t="shared" si="27"/>
        <v/>
      </c>
      <c r="B103" s="42" t="str">
        <f t="shared" si="28"/>
        <v/>
      </c>
      <c r="C103" s="139" t="str">
        <f t="shared" si="29"/>
        <v/>
      </c>
      <c r="D103" s="58" t="str">
        <f t="shared" si="42"/>
        <v/>
      </c>
      <c r="E103" s="58" t="str">
        <f t="shared" si="43"/>
        <v/>
      </c>
      <c r="F103" s="140" t="str">
        <f t="shared" si="44"/>
        <v/>
      </c>
      <c r="G103" s="141" t="str">
        <f t="shared" si="45"/>
        <v/>
      </c>
      <c r="H103" s="58" t="str">
        <f t="shared" si="46"/>
        <v/>
      </c>
      <c r="I103" s="58" t="str">
        <f t="shared" si="47"/>
        <v/>
      </c>
      <c r="J103" s="131" t="str">
        <f t="shared" si="30"/>
        <v/>
      </c>
      <c r="K103" s="65" t="str">
        <f t="shared" si="48"/>
        <v/>
      </c>
      <c r="L103" s="123" t="str">
        <f t="shared" si="31"/>
        <v/>
      </c>
      <c r="M103" s="122" t="str">
        <f t="shared" si="32"/>
        <v/>
      </c>
      <c r="N103" s="137"/>
      <c r="O103" s="118"/>
      <c r="P103" s="118"/>
      <c r="Q103" s="118"/>
      <c r="R103" s="118"/>
      <c r="S103" s="118"/>
      <c r="T103" s="118"/>
      <c r="U103" s="118"/>
      <c r="V103" s="118"/>
      <c r="W103" s="119"/>
      <c r="X103" s="66" t="str">
        <f t="shared" si="49"/>
        <v/>
      </c>
      <c r="Y103" s="26" t="str">
        <f t="shared" si="33"/>
        <v/>
      </c>
      <c r="Z103" s="26" t="str">
        <f t="shared" si="34"/>
        <v/>
      </c>
      <c r="AA103" s="66" t="str">
        <f t="shared" si="35"/>
        <v/>
      </c>
      <c r="AB103" s="26" t="str">
        <f t="shared" si="50"/>
        <v/>
      </c>
      <c r="AC103" s="26" t="str">
        <f t="shared" si="36"/>
        <v/>
      </c>
      <c r="AD103" s="26" t="str">
        <f t="shared" si="37"/>
        <v/>
      </c>
      <c r="AE103" s="26" t="str">
        <f t="shared" si="51"/>
        <v/>
      </c>
      <c r="AF103" s="26" t="str">
        <f t="shared" si="38"/>
        <v/>
      </c>
      <c r="AG103" s="26" t="str">
        <f>IF(OR(Z103&lt;&gt;TRUE,AB103&lt;&gt;TRUE,,ISBLANK(U103)),"",IF(INDEX(codeperskat,MATCH(P103,libperskat,0))=20,IF(OR(U103&lt;Nomen.complète!W$4,U103&gt;Nomen.complète!X$4),FALSE,TRUE),""))</f>
        <v/>
      </c>
      <c r="AH103" s="26" t="str">
        <f t="shared" si="39"/>
        <v/>
      </c>
      <c r="AI103" s="26" t="str">
        <f t="shared" si="40"/>
        <v/>
      </c>
      <c r="AJ103" s="26" t="str">
        <f t="shared" si="41"/>
        <v/>
      </c>
      <c r="AK103" s="58" t="str">
        <f t="shared" si="52"/>
        <v/>
      </c>
      <c r="AL103" s="26" t="str">
        <f t="shared" si="53"/>
        <v/>
      </c>
    </row>
    <row r="104" spans="1:38">
      <c r="A104" s="42" t="str">
        <f t="shared" si="27"/>
        <v/>
      </c>
      <c r="B104" s="42" t="str">
        <f t="shared" si="28"/>
        <v/>
      </c>
      <c r="C104" s="139" t="str">
        <f t="shared" si="29"/>
        <v/>
      </c>
      <c r="D104" s="58" t="str">
        <f t="shared" si="42"/>
        <v/>
      </c>
      <c r="E104" s="58" t="str">
        <f t="shared" si="43"/>
        <v/>
      </c>
      <c r="F104" s="140" t="str">
        <f t="shared" si="44"/>
        <v/>
      </c>
      <c r="G104" s="141" t="str">
        <f t="shared" si="45"/>
        <v/>
      </c>
      <c r="H104" s="58" t="str">
        <f t="shared" si="46"/>
        <v/>
      </c>
      <c r="I104" s="58" t="str">
        <f t="shared" si="47"/>
        <v/>
      </c>
      <c r="J104" s="131" t="str">
        <f t="shared" si="30"/>
        <v/>
      </c>
      <c r="K104" s="65" t="str">
        <f t="shared" si="48"/>
        <v/>
      </c>
      <c r="L104" s="123" t="str">
        <f t="shared" si="31"/>
        <v/>
      </c>
      <c r="M104" s="122" t="str">
        <f t="shared" si="32"/>
        <v/>
      </c>
      <c r="N104" s="137"/>
      <c r="O104" s="118"/>
      <c r="P104" s="118"/>
      <c r="Q104" s="118"/>
      <c r="R104" s="118"/>
      <c r="S104" s="118"/>
      <c r="T104" s="118"/>
      <c r="U104" s="118"/>
      <c r="V104" s="118"/>
      <c r="W104" s="119"/>
      <c r="X104" s="66" t="str">
        <f t="shared" si="49"/>
        <v/>
      </c>
      <c r="Y104" s="26" t="str">
        <f t="shared" si="33"/>
        <v/>
      </c>
      <c r="Z104" s="26" t="str">
        <f t="shared" si="34"/>
        <v/>
      </c>
      <c r="AA104" s="66" t="str">
        <f t="shared" si="35"/>
        <v/>
      </c>
      <c r="AB104" s="26" t="str">
        <f t="shared" si="50"/>
        <v/>
      </c>
      <c r="AC104" s="26" t="str">
        <f t="shared" si="36"/>
        <v/>
      </c>
      <c r="AD104" s="26" t="str">
        <f t="shared" si="37"/>
        <v/>
      </c>
      <c r="AE104" s="26" t="str">
        <f t="shared" si="51"/>
        <v/>
      </c>
      <c r="AF104" s="26" t="str">
        <f t="shared" si="38"/>
        <v/>
      </c>
      <c r="AG104" s="26" t="str">
        <f>IF(OR(Z104&lt;&gt;TRUE,AB104&lt;&gt;TRUE,,ISBLANK(U104)),"",IF(INDEX(codeperskat,MATCH(P104,libperskat,0))=20,IF(OR(U104&lt;Nomen.complète!W$4,U104&gt;Nomen.complète!X$4),FALSE,TRUE),""))</f>
        <v/>
      </c>
      <c r="AH104" s="26" t="str">
        <f t="shared" si="39"/>
        <v/>
      </c>
      <c r="AI104" s="26" t="str">
        <f t="shared" si="40"/>
        <v/>
      </c>
      <c r="AJ104" s="26" t="str">
        <f t="shared" si="41"/>
        <v/>
      </c>
      <c r="AK104" s="58" t="str">
        <f t="shared" si="52"/>
        <v/>
      </c>
      <c r="AL104" s="26" t="str">
        <f t="shared" si="53"/>
        <v/>
      </c>
    </row>
    <row r="105" spans="1:38">
      <c r="A105" s="42" t="str">
        <f t="shared" si="27"/>
        <v/>
      </c>
      <c r="B105" s="42" t="str">
        <f t="shared" si="28"/>
        <v/>
      </c>
      <c r="C105" s="139" t="str">
        <f t="shared" si="29"/>
        <v/>
      </c>
      <c r="D105" s="58" t="str">
        <f t="shared" si="42"/>
        <v/>
      </c>
      <c r="E105" s="58" t="str">
        <f t="shared" si="43"/>
        <v/>
      </c>
      <c r="F105" s="140" t="str">
        <f t="shared" si="44"/>
        <v/>
      </c>
      <c r="G105" s="141" t="str">
        <f t="shared" si="45"/>
        <v/>
      </c>
      <c r="H105" s="58" t="str">
        <f t="shared" si="46"/>
        <v/>
      </c>
      <c r="I105" s="58" t="str">
        <f t="shared" si="47"/>
        <v/>
      </c>
      <c r="J105" s="131" t="str">
        <f t="shared" si="30"/>
        <v/>
      </c>
      <c r="K105" s="65" t="str">
        <f t="shared" si="48"/>
        <v/>
      </c>
      <c r="L105" s="123" t="str">
        <f t="shared" si="31"/>
        <v/>
      </c>
      <c r="M105" s="122" t="str">
        <f t="shared" si="32"/>
        <v/>
      </c>
      <c r="N105" s="137"/>
      <c r="O105" s="118"/>
      <c r="P105" s="118"/>
      <c r="Q105" s="118"/>
      <c r="R105" s="118"/>
      <c r="S105" s="118"/>
      <c r="T105" s="118"/>
      <c r="U105" s="118"/>
      <c r="V105" s="118"/>
      <c r="W105" s="119"/>
      <c r="X105" s="66" t="str">
        <f t="shared" si="49"/>
        <v/>
      </c>
      <c r="Y105" s="26" t="str">
        <f t="shared" si="33"/>
        <v/>
      </c>
      <c r="Z105" s="26" t="str">
        <f t="shared" si="34"/>
        <v/>
      </c>
      <c r="AA105" s="66" t="str">
        <f t="shared" si="35"/>
        <v/>
      </c>
      <c r="AB105" s="26" t="str">
        <f t="shared" si="50"/>
        <v/>
      </c>
      <c r="AC105" s="26" t="str">
        <f t="shared" si="36"/>
        <v/>
      </c>
      <c r="AD105" s="26" t="str">
        <f t="shared" si="37"/>
        <v/>
      </c>
      <c r="AE105" s="26" t="str">
        <f t="shared" si="51"/>
        <v/>
      </c>
      <c r="AF105" s="26" t="str">
        <f t="shared" si="38"/>
        <v/>
      </c>
      <c r="AG105" s="26" t="str">
        <f>IF(OR(Z105&lt;&gt;TRUE,AB105&lt;&gt;TRUE,,ISBLANK(U105)),"",IF(INDEX(codeperskat,MATCH(P105,libperskat,0))=20,IF(OR(U105&lt;Nomen.complète!W$4,U105&gt;Nomen.complète!X$4),FALSE,TRUE),""))</f>
        <v/>
      </c>
      <c r="AH105" s="26" t="str">
        <f t="shared" si="39"/>
        <v/>
      </c>
      <c r="AI105" s="26" t="str">
        <f t="shared" si="40"/>
        <v/>
      </c>
      <c r="AJ105" s="26" t="str">
        <f t="shared" si="41"/>
        <v/>
      </c>
      <c r="AK105" s="58" t="str">
        <f t="shared" si="52"/>
        <v/>
      </c>
      <c r="AL105" s="26" t="str">
        <f t="shared" si="53"/>
        <v/>
      </c>
    </row>
    <row r="106" spans="1:38">
      <c r="A106" s="42" t="str">
        <f t="shared" si="27"/>
        <v/>
      </c>
      <c r="B106" s="42" t="str">
        <f t="shared" si="28"/>
        <v/>
      </c>
      <c r="C106" s="139" t="str">
        <f t="shared" si="29"/>
        <v/>
      </c>
      <c r="D106" s="58" t="str">
        <f t="shared" si="42"/>
        <v/>
      </c>
      <c r="E106" s="58" t="str">
        <f t="shared" si="43"/>
        <v/>
      </c>
      <c r="F106" s="140" t="str">
        <f t="shared" si="44"/>
        <v/>
      </c>
      <c r="G106" s="141" t="str">
        <f t="shared" si="45"/>
        <v/>
      </c>
      <c r="H106" s="58" t="str">
        <f t="shared" si="46"/>
        <v/>
      </c>
      <c r="I106" s="58" t="str">
        <f t="shared" si="47"/>
        <v/>
      </c>
      <c r="J106" s="131" t="str">
        <f t="shared" si="30"/>
        <v/>
      </c>
      <c r="K106" s="65" t="str">
        <f t="shared" si="48"/>
        <v/>
      </c>
      <c r="L106" s="123" t="str">
        <f t="shared" si="31"/>
        <v/>
      </c>
      <c r="M106" s="122" t="str">
        <f t="shared" si="32"/>
        <v/>
      </c>
      <c r="N106" s="137"/>
      <c r="O106" s="118"/>
      <c r="P106" s="118"/>
      <c r="Q106" s="118"/>
      <c r="R106" s="118"/>
      <c r="S106" s="118"/>
      <c r="T106" s="118"/>
      <c r="U106" s="118"/>
      <c r="V106" s="118"/>
      <c r="W106" s="119"/>
      <c r="X106" s="66" t="str">
        <f t="shared" si="49"/>
        <v/>
      </c>
      <c r="Y106" s="26" t="str">
        <f t="shared" si="33"/>
        <v/>
      </c>
      <c r="Z106" s="26" t="str">
        <f t="shared" si="34"/>
        <v/>
      </c>
      <c r="AA106" s="66" t="str">
        <f t="shared" si="35"/>
        <v/>
      </c>
      <c r="AB106" s="26" t="str">
        <f t="shared" si="50"/>
        <v/>
      </c>
      <c r="AC106" s="26" t="str">
        <f t="shared" si="36"/>
        <v/>
      </c>
      <c r="AD106" s="26" t="str">
        <f t="shared" si="37"/>
        <v/>
      </c>
      <c r="AE106" s="26" t="str">
        <f t="shared" si="51"/>
        <v/>
      </c>
      <c r="AF106" s="26" t="str">
        <f t="shared" si="38"/>
        <v/>
      </c>
      <c r="AG106" s="26" t="str">
        <f>IF(OR(Z106&lt;&gt;TRUE,AB106&lt;&gt;TRUE,,ISBLANK(U106)),"",IF(INDEX(codeperskat,MATCH(P106,libperskat,0))=20,IF(OR(U106&lt;Nomen.complète!W$4,U106&gt;Nomen.complète!X$4),FALSE,TRUE),""))</f>
        <v/>
      </c>
      <c r="AH106" s="26" t="str">
        <f t="shared" si="39"/>
        <v/>
      </c>
      <c r="AI106" s="26" t="str">
        <f t="shared" si="40"/>
        <v/>
      </c>
      <c r="AJ106" s="26" t="str">
        <f t="shared" si="41"/>
        <v/>
      </c>
      <c r="AK106" s="58" t="str">
        <f t="shared" si="52"/>
        <v/>
      </c>
      <c r="AL106" s="26" t="str">
        <f t="shared" si="53"/>
        <v/>
      </c>
    </row>
    <row r="107" spans="1:38">
      <c r="A107" s="42" t="str">
        <f t="shared" si="27"/>
        <v/>
      </c>
      <c r="B107" s="42" t="str">
        <f t="shared" si="28"/>
        <v/>
      </c>
      <c r="C107" s="139" t="str">
        <f t="shared" si="29"/>
        <v/>
      </c>
      <c r="D107" s="58" t="str">
        <f t="shared" si="42"/>
        <v/>
      </c>
      <c r="E107" s="58" t="str">
        <f t="shared" si="43"/>
        <v/>
      </c>
      <c r="F107" s="140" t="str">
        <f t="shared" si="44"/>
        <v/>
      </c>
      <c r="G107" s="141" t="str">
        <f t="shared" si="45"/>
        <v/>
      </c>
      <c r="H107" s="58" t="str">
        <f t="shared" si="46"/>
        <v/>
      </c>
      <c r="I107" s="58" t="str">
        <f t="shared" si="47"/>
        <v/>
      </c>
      <c r="J107" s="131" t="str">
        <f t="shared" si="30"/>
        <v/>
      </c>
      <c r="K107" s="65" t="str">
        <f t="shared" si="48"/>
        <v/>
      </c>
      <c r="L107" s="123" t="str">
        <f t="shared" si="31"/>
        <v/>
      </c>
      <c r="M107" s="122" t="str">
        <f t="shared" si="32"/>
        <v/>
      </c>
      <c r="N107" s="137"/>
      <c r="O107" s="118"/>
      <c r="P107" s="118"/>
      <c r="Q107" s="118"/>
      <c r="R107" s="118"/>
      <c r="S107" s="118"/>
      <c r="T107" s="118"/>
      <c r="U107" s="118"/>
      <c r="V107" s="118"/>
      <c r="W107" s="119"/>
      <c r="X107" s="66" t="str">
        <f t="shared" si="49"/>
        <v/>
      </c>
      <c r="Y107" s="26" t="str">
        <f t="shared" si="33"/>
        <v/>
      </c>
      <c r="Z107" s="26" t="str">
        <f t="shared" si="34"/>
        <v/>
      </c>
      <c r="AA107" s="66" t="str">
        <f t="shared" si="35"/>
        <v/>
      </c>
      <c r="AB107" s="26" t="str">
        <f t="shared" si="50"/>
        <v/>
      </c>
      <c r="AC107" s="26" t="str">
        <f t="shared" si="36"/>
        <v/>
      </c>
      <c r="AD107" s="26" t="str">
        <f t="shared" si="37"/>
        <v/>
      </c>
      <c r="AE107" s="26" t="str">
        <f t="shared" si="51"/>
        <v/>
      </c>
      <c r="AF107" s="26" t="str">
        <f t="shared" si="38"/>
        <v/>
      </c>
      <c r="AG107" s="26" t="str">
        <f>IF(OR(Z107&lt;&gt;TRUE,AB107&lt;&gt;TRUE,,ISBLANK(U107)),"",IF(INDEX(codeperskat,MATCH(P107,libperskat,0))=20,IF(OR(U107&lt;Nomen.complète!W$4,U107&gt;Nomen.complète!X$4),FALSE,TRUE),""))</f>
        <v/>
      </c>
      <c r="AH107" s="26" t="str">
        <f t="shared" si="39"/>
        <v/>
      </c>
      <c r="AI107" s="26" t="str">
        <f t="shared" si="40"/>
        <v/>
      </c>
      <c r="AJ107" s="26" t="str">
        <f t="shared" si="41"/>
        <v/>
      </c>
      <c r="AK107" s="58" t="str">
        <f t="shared" si="52"/>
        <v/>
      </c>
      <c r="AL107" s="26" t="str">
        <f t="shared" si="53"/>
        <v/>
      </c>
    </row>
    <row r="108" spans="1:38">
      <c r="A108" s="42" t="str">
        <f t="shared" si="27"/>
        <v/>
      </c>
      <c r="B108" s="42" t="str">
        <f t="shared" si="28"/>
        <v/>
      </c>
      <c r="C108" s="139" t="str">
        <f t="shared" si="29"/>
        <v/>
      </c>
      <c r="D108" s="58" t="str">
        <f t="shared" si="42"/>
        <v/>
      </c>
      <c r="E108" s="58" t="str">
        <f t="shared" si="43"/>
        <v/>
      </c>
      <c r="F108" s="140" t="str">
        <f t="shared" si="44"/>
        <v/>
      </c>
      <c r="G108" s="141" t="str">
        <f t="shared" si="45"/>
        <v/>
      </c>
      <c r="H108" s="58" t="str">
        <f t="shared" si="46"/>
        <v/>
      </c>
      <c r="I108" s="58" t="str">
        <f t="shared" si="47"/>
        <v/>
      </c>
      <c r="J108" s="131" t="str">
        <f t="shared" si="30"/>
        <v/>
      </c>
      <c r="K108" s="65" t="str">
        <f t="shared" si="48"/>
        <v/>
      </c>
      <c r="L108" s="123" t="str">
        <f t="shared" si="31"/>
        <v/>
      </c>
      <c r="M108" s="122" t="str">
        <f t="shared" si="32"/>
        <v/>
      </c>
      <c r="N108" s="137"/>
      <c r="O108" s="118"/>
      <c r="P108" s="118"/>
      <c r="Q108" s="118"/>
      <c r="R108" s="118"/>
      <c r="S108" s="118"/>
      <c r="T108" s="118"/>
      <c r="U108" s="118"/>
      <c r="V108" s="118"/>
      <c r="W108" s="119"/>
      <c r="X108" s="66" t="str">
        <f t="shared" si="49"/>
        <v/>
      </c>
      <c r="Y108" s="26" t="str">
        <f t="shared" si="33"/>
        <v/>
      </c>
      <c r="Z108" s="26" t="str">
        <f t="shared" si="34"/>
        <v/>
      </c>
      <c r="AA108" s="66" t="str">
        <f t="shared" si="35"/>
        <v/>
      </c>
      <c r="AB108" s="26" t="str">
        <f t="shared" si="50"/>
        <v/>
      </c>
      <c r="AC108" s="26" t="str">
        <f t="shared" si="36"/>
        <v/>
      </c>
      <c r="AD108" s="26" t="str">
        <f t="shared" si="37"/>
        <v/>
      </c>
      <c r="AE108" s="26" t="str">
        <f t="shared" si="51"/>
        <v/>
      </c>
      <c r="AF108" s="26" t="str">
        <f t="shared" si="38"/>
        <v/>
      </c>
      <c r="AG108" s="26" t="str">
        <f>IF(OR(Z108&lt;&gt;TRUE,AB108&lt;&gt;TRUE,,ISBLANK(U108)),"",IF(INDEX(codeperskat,MATCH(P108,libperskat,0))=20,IF(OR(U108&lt;Nomen.complète!W$4,U108&gt;Nomen.complète!X$4),FALSE,TRUE),""))</f>
        <v/>
      </c>
      <c r="AH108" s="26" t="str">
        <f t="shared" si="39"/>
        <v/>
      </c>
      <c r="AI108" s="26" t="str">
        <f t="shared" si="40"/>
        <v/>
      </c>
      <c r="AJ108" s="26" t="str">
        <f t="shared" si="41"/>
        <v/>
      </c>
      <c r="AK108" s="58" t="str">
        <f t="shared" si="52"/>
        <v/>
      </c>
      <c r="AL108" s="26" t="str">
        <f t="shared" si="53"/>
        <v/>
      </c>
    </row>
    <row r="109" spans="1:38">
      <c r="A109" s="42" t="str">
        <f t="shared" si="27"/>
        <v/>
      </c>
      <c r="B109" s="42" t="str">
        <f t="shared" si="28"/>
        <v/>
      </c>
      <c r="C109" s="139" t="str">
        <f t="shared" si="29"/>
        <v/>
      </c>
      <c r="D109" s="58" t="str">
        <f t="shared" si="42"/>
        <v/>
      </c>
      <c r="E109" s="58" t="str">
        <f t="shared" si="43"/>
        <v/>
      </c>
      <c r="F109" s="140" t="str">
        <f t="shared" si="44"/>
        <v/>
      </c>
      <c r="G109" s="141" t="str">
        <f t="shared" si="45"/>
        <v/>
      </c>
      <c r="H109" s="58" t="str">
        <f t="shared" si="46"/>
        <v/>
      </c>
      <c r="I109" s="58" t="str">
        <f t="shared" si="47"/>
        <v/>
      </c>
      <c r="J109" s="131" t="str">
        <f t="shared" si="30"/>
        <v/>
      </c>
      <c r="K109" s="65" t="str">
        <f t="shared" si="48"/>
        <v/>
      </c>
      <c r="L109" s="123" t="str">
        <f t="shared" si="31"/>
        <v/>
      </c>
      <c r="M109" s="122" t="str">
        <f t="shared" si="32"/>
        <v/>
      </c>
      <c r="N109" s="137"/>
      <c r="O109" s="118"/>
      <c r="P109" s="118"/>
      <c r="Q109" s="118"/>
      <c r="R109" s="118"/>
      <c r="S109" s="118"/>
      <c r="T109" s="118"/>
      <c r="U109" s="118"/>
      <c r="V109" s="118"/>
      <c r="W109" s="119"/>
      <c r="X109" s="66" t="str">
        <f t="shared" si="49"/>
        <v/>
      </c>
      <c r="Y109" s="26" t="str">
        <f t="shared" si="33"/>
        <v/>
      </c>
      <c r="Z109" s="26" t="str">
        <f t="shared" si="34"/>
        <v/>
      </c>
      <c r="AA109" s="66" t="str">
        <f t="shared" si="35"/>
        <v/>
      </c>
      <c r="AB109" s="26" t="str">
        <f t="shared" si="50"/>
        <v/>
      </c>
      <c r="AC109" s="26" t="str">
        <f t="shared" si="36"/>
        <v/>
      </c>
      <c r="AD109" s="26" t="str">
        <f t="shared" si="37"/>
        <v/>
      </c>
      <c r="AE109" s="26" t="str">
        <f t="shared" si="51"/>
        <v/>
      </c>
      <c r="AF109" s="26" t="str">
        <f t="shared" si="38"/>
        <v/>
      </c>
      <c r="AG109" s="26" t="str">
        <f>IF(OR(Z109&lt;&gt;TRUE,AB109&lt;&gt;TRUE,,ISBLANK(U109)),"",IF(INDEX(codeperskat,MATCH(P109,libperskat,0))=20,IF(OR(U109&lt;Nomen.complète!W$4,U109&gt;Nomen.complète!X$4),FALSE,TRUE),""))</f>
        <v/>
      </c>
      <c r="AH109" s="26" t="str">
        <f t="shared" si="39"/>
        <v/>
      </c>
      <c r="AI109" s="26" t="str">
        <f t="shared" si="40"/>
        <v/>
      </c>
      <c r="AJ109" s="26" t="str">
        <f t="shared" si="41"/>
        <v/>
      </c>
      <c r="AK109" s="58" t="str">
        <f t="shared" si="52"/>
        <v/>
      </c>
      <c r="AL109" s="26" t="str">
        <f t="shared" si="53"/>
        <v/>
      </c>
    </row>
    <row r="110" spans="1:38">
      <c r="A110" s="42" t="str">
        <f t="shared" si="27"/>
        <v/>
      </c>
      <c r="B110" s="42" t="str">
        <f t="shared" si="28"/>
        <v/>
      </c>
      <c r="C110" s="139" t="str">
        <f t="shared" si="29"/>
        <v/>
      </c>
      <c r="D110" s="58" t="str">
        <f t="shared" si="42"/>
        <v/>
      </c>
      <c r="E110" s="58" t="str">
        <f t="shared" si="43"/>
        <v/>
      </c>
      <c r="F110" s="140" t="str">
        <f t="shared" si="44"/>
        <v/>
      </c>
      <c r="G110" s="141" t="str">
        <f t="shared" si="45"/>
        <v/>
      </c>
      <c r="H110" s="58" t="str">
        <f t="shared" si="46"/>
        <v/>
      </c>
      <c r="I110" s="58" t="str">
        <f t="shared" si="47"/>
        <v/>
      </c>
      <c r="J110" s="131" t="str">
        <f t="shared" si="30"/>
        <v/>
      </c>
      <c r="K110" s="65" t="str">
        <f t="shared" si="48"/>
        <v/>
      </c>
      <c r="L110" s="123" t="str">
        <f t="shared" si="31"/>
        <v/>
      </c>
      <c r="M110" s="122" t="str">
        <f t="shared" si="32"/>
        <v/>
      </c>
      <c r="N110" s="137"/>
      <c r="O110" s="118"/>
      <c r="P110" s="118"/>
      <c r="Q110" s="118"/>
      <c r="R110" s="118"/>
      <c r="S110" s="118"/>
      <c r="T110" s="118"/>
      <c r="U110" s="118"/>
      <c r="V110" s="118"/>
      <c r="W110" s="119"/>
      <c r="X110" s="66" t="str">
        <f t="shared" si="49"/>
        <v/>
      </c>
      <c r="Y110" s="26" t="str">
        <f t="shared" si="33"/>
        <v/>
      </c>
      <c r="Z110" s="26" t="str">
        <f t="shared" si="34"/>
        <v/>
      </c>
      <c r="AA110" s="66" t="str">
        <f t="shared" si="35"/>
        <v/>
      </c>
      <c r="AB110" s="26" t="str">
        <f t="shared" si="50"/>
        <v/>
      </c>
      <c r="AC110" s="26" t="str">
        <f t="shared" si="36"/>
        <v/>
      </c>
      <c r="AD110" s="26" t="str">
        <f t="shared" si="37"/>
        <v/>
      </c>
      <c r="AE110" s="26" t="str">
        <f t="shared" si="51"/>
        <v/>
      </c>
      <c r="AF110" s="26" t="str">
        <f t="shared" si="38"/>
        <v/>
      </c>
      <c r="AG110" s="26" t="str">
        <f>IF(OR(Z110&lt;&gt;TRUE,AB110&lt;&gt;TRUE,,ISBLANK(U110)),"",IF(INDEX(codeperskat,MATCH(P110,libperskat,0))=20,IF(OR(U110&lt;Nomen.complète!W$4,U110&gt;Nomen.complète!X$4),FALSE,TRUE),""))</f>
        <v/>
      </c>
      <c r="AH110" s="26" t="str">
        <f t="shared" si="39"/>
        <v/>
      </c>
      <c r="AI110" s="26" t="str">
        <f t="shared" si="40"/>
        <v/>
      </c>
      <c r="AJ110" s="26" t="str">
        <f t="shared" si="41"/>
        <v/>
      </c>
      <c r="AK110" s="58" t="str">
        <f t="shared" si="52"/>
        <v/>
      </c>
      <c r="AL110" s="26" t="str">
        <f t="shared" si="53"/>
        <v/>
      </c>
    </row>
    <row r="111" spans="1:38">
      <c r="A111" s="42" t="str">
        <f t="shared" si="27"/>
        <v/>
      </c>
      <c r="B111" s="42" t="str">
        <f t="shared" si="28"/>
        <v/>
      </c>
      <c r="C111" s="139" t="str">
        <f t="shared" si="29"/>
        <v/>
      </c>
      <c r="D111" s="58" t="str">
        <f t="shared" si="42"/>
        <v/>
      </c>
      <c r="E111" s="58" t="str">
        <f t="shared" si="43"/>
        <v/>
      </c>
      <c r="F111" s="140" t="str">
        <f t="shared" si="44"/>
        <v/>
      </c>
      <c r="G111" s="141" t="str">
        <f t="shared" si="45"/>
        <v/>
      </c>
      <c r="H111" s="58" t="str">
        <f t="shared" si="46"/>
        <v/>
      </c>
      <c r="I111" s="58" t="str">
        <f t="shared" si="47"/>
        <v/>
      </c>
      <c r="J111" s="131" t="str">
        <f t="shared" si="30"/>
        <v/>
      </c>
      <c r="K111" s="65" t="str">
        <f t="shared" si="48"/>
        <v/>
      </c>
      <c r="L111" s="123" t="str">
        <f t="shared" si="31"/>
        <v/>
      </c>
      <c r="M111" s="122" t="str">
        <f t="shared" si="32"/>
        <v/>
      </c>
      <c r="N111" s="137"/>
      <c r="O111" s="118"/>
      <c r="P111" s="118"/>
      <c r="Q111" s="118"/>
      <c r="R111" s="118"/>
      <c r="S111" s="118"/>
      <c r="T111" s="118"/>
      <c r="U111" s="118"/>
      <c r="V111" s="118"/>
      <c r="W111" s="119"/>
      <c r="X111" s="66" t="str">
        <f t="shared" si="49"/>
        <v/>
      </c>
      <c r="Y111" s="26" t="str">
        <f t="shared" si="33"/>
        <v/>
      </c>
      <c r="Z111" s="26" t="str">
        <f t="shared" si="34"/>
        <v/>
      </c>
      <c r="AA111" s="66" t="str">
        <f t="shared" si="35"/>
        <v/>
      </c>
      <c r="AB111" s="26" t="str">
        <f t="shared" si="50"/>
        <v/>
      </c>
      <c r="AC111" s="26" t="str">
        <f t="shared" si="36"/>
        <v/>
      </c>
      <c r="AD111" s="26" t="str">
        <f t="shared" si="37"/>
        <v/>
      </c>
      <c r="AE111" s="26" t="str">
        <f t="shared" si="51"/>
        <v/>
      </c>
      <c r="AF111" s="26" t="str">
        <f t="shared" si="38"/>
        <v/>
      </c>
      <c r="AG111" s="26" t="str">
        <f>IF(OR(Z111&lt;&gt;TRUE,AB111&lt;&gt;TRUE,,ISBLANK(U111)),"",IF(INDEX(codeperskat,MATCH(P111,libperskat,0))=20,IF(OR(U111&lt;Nomen.complète!W$4,U111&gt;Nomen.complète!X$4),FALSE,TRUE),""))</f>
        <v/>
      </c>
      <c r="AH111" s="26" t="str">
        <f t="shared" si="39"/>
        <v/>
      </c>
      <c r="AI111" s="26" t="str">
        <f t="shared" si="40"/>
        <v/>
      </c>
      <c r="AJ111" s="26" t="str">
        <f t="shared" si="41"/>
        <v/>
      </c>
      <c r="AK111" s="58" t="str">
        <f t="shared" si="52"/>
        <v/>
      </c>
      <c r="AL111" s="26" t="str">
        <f t="shared" si="53"/>
        <v/>
      </c>
    </row>
    <row r="112" spans="1:38">
      <c r="A112" s="42" t="str">
        <f t="shared" si="27"/>
        <v/>
      </c>
      <c r="B112" s="42" t="str">
        <f t="shared" si="28"/>
        <v/>
      </c>
      <c r="C112" s="139" t="str">
        <f t="shared" si="29"/>
        <v/>
      </c>
      <c r="D112" s="58" t="str">
        <f t="shared" si="42"/>
        <v/>
      </c>
      <c r="E112" s="58" t="str">
        <f t="shared" si="43"/>
        <v/>
      </c>
      <c r="F112" s="140" t="str">
        <f t="shared" si="44"/>
        <v/>
      </c>
      <c r="G112" s="141" t="str">
        <f t="shared" si="45"/>
        <v/>
      </c>
      <c r="H112" s="58" t="str">
        <f t="shared" si="46"/>
        <v/>
      </c>
      <c r="I112" s="58" t="str">
        <f t="shared" si="47"/>
        <v/>
      </c>
      <c r="J112" s="131" t="str">
        <f t="shared" si="30"/>
        <v/>
      </c>
      <c r="K112" s="65" t="str">
        <f t="shared" si="48"/>
        <v/>
      </c>
      <c r="L112" s="123" t="str">
        <f t="shared" si="31"/>
        <v/>
      </c>
      <c r="M112" s="122" t="str">
        <f t="shared" si="32"/>
        <v/>
      </c>
      <c r="N112" s="137"/>
      <c r="O112" s="118"/>
      <c r="P112" s="118"/>
      <c r="Q112" s="118"/>
      <c r="R112" s="118"/>
      <c r="S112" s="118"/>
      <c r="T112" s="118"/>
      <c r="U112" s="118"/>
      <c r="V112" s="118"/>
      <c r="W112" s="119"/>
      <c r="X112" s="66" t="str">
        <f t="shared" si="49"/>
        <v/>
      </c>
      <c r="Y112" s="26" t="str">
        <f t="shared" si="33"/>
        <v/>
      </c>
      <c r="Z112" s="26" t="str">
        <f t="shared" si="34"/>
        <v/>
      </c>
      <c r="AA112" s="66" t="str">
        <f t="shared" si="35"/>
        <v/>
      </c>
      <c r="AB112" s="26" t="str">
        <f t="shared" si="50"/>
        <v/>
      </c>
      <c r="AC112" s="26" t="str">
        <f t="shared" si="36"/>
        <v/>
      </c>
      <c r="AD112" s="26" t="str">
        <f t="shared" si="37"/>
        <v/>
      </c>
      <c r="AE112" s="26" t="str">
        <f t="shared" si="51"/>
        <v/>
      </c>
      <c r="AF112" s="26" t="str">
        <f t="shared" si="38"/>
        <v/>
      </c>
      <c r="AG112" s="26" t="str">
        <f>IF(OR(Z112&lt;&gt;TRUE,AB112&lt;&gt;TRUE,,ISBLANK(U112)),"",IF(INDEX(codeperskat,MATCH(P112,libperskat,0))=20,IF(OR(U112&lt;Nomen.complète!W$4,U112&gt;Nomen.complète!X$4),FALSE,TRUE),""))</f>
        <v/>
      </c>
      <c r="AH112" s="26" t="str">
        <f t="shared" si="39"/>
        <v/>
      </c>
      <c r="AI112" s="26" t="str">
        <f t="shared" si="40"/>
        <v/>
      </c>
      <c r="AJ112" s="26" t="str">
        <f t="shared" si="41"/>
        <v/>
      </c>
      <c r="AK112" s="58" t="str">
        <f t="shared" si="52"/>
        <v/>
      </c>
      <c r="AL112" s="26" t="str">
        <f t="shared" si="53"/>
        <v/>
      </c>
    </row>
    <row r="113" spans="1:38">
      <c r="A113" s="42" t="str">
        <f t="shared" si="27"/>
        <v/>
      </c>
      <c r="B113" s="42" t="str">
        <f t="shared" si="28"/>
        <v/>
      </c>
      <c r="C113" s="139" t="str">
        <f t="shared" si="29"/>
        <v/>
      </c>
      <c r="D113" s="58" t="str">
        <f t="shared" si="42"/>
        <v/>
      </c>
      <c r="E113" s="58" t="str">
        <f t="shared" si="43"/>
        <v/>
      </c>
      <c r="F113" s="140" t="str">
        <f t="shared" si="44"/>
        <v/>
      </c>
      <c r="G113" s="141" t="str">
        <f t="shared" si="45"/>
        <v/>
      </c>
      <c r="H113" s="58" t="str">
        <f t="shared" si="46"/>
        <v/>
      </c>
      <c r="I113" s="58" t="str">
        <f t="shared" si="47"/>
        <v/>
      </c>
      <c r="J113" s="131" t="str">
        <f t="shared" si="30"/>
        <v/>
      </c>
      <c r="K113" s="65" t="str">
        <f t="shared" si="48"/>
        <v/>
      </c>
      <c r="L113" s="123" t="str">
        <f t="shared" si="31"/>
        <v/>
      </c>
      <c r="M113" s="122" t="str">
        <f t="shared" si="32"/>
        <v/>
      </c>
      <c r="N113" s="137"/>
      <c r="O113" s="118"/>
      <c r="P113" s="118"/>
      <c r="Q113" s="118"/>
      <c r="R113" s="118"/>
      <c r="S113" s="118"/>
      <c r="T113" s="118"/>
      <c r="U113" s="118"/>
      <c r="V113" s="118"/>
      <c r="W113" s="119"/>
      <c r="X113" s="66" t="str">
        <f t="shared" si="49"/>
        <v/>
      </c>
      <c r="Y113" s="26" t="str">
        <f t="shared" si="33"/>
        <v/>
      </c>
      <c r="Z113" s="26" t="str">
        <f t="shared" si="34"/>
        <v/>
      </c>
      <c r="AA113" s="66" t="str">
        <f t="shared" si="35"/>
        <v/>
      </c>
      <c r="AB113" s="26" t="str">
        <f t="shared" si="50"/>
        <v/>
      </c>
      <c r="AC113" s="26" t="str">
        <f t="shared" si="36"/>
        <v/>
      </c>
      <c r="AD113" s="26" t="str">
        <f t="shared" si="37"/>
        <v/>
      </c>
      <c r="AE113" s="26" t="str">
        <f t="shared" si="51"/>
        <v/>
      </c>
      <c r="AF113" s="26" t="str">
        <f t="shared" si="38"/>
        <v/>
      </c>
      <c r="AG113" s="26" t="str">
        <f>IF(OR(Z113&lt;&gt;TRUE,AB113&lt;&gt;TRUE,,ISBLANK(U113)),"",IF(INDEX(codeperskat,MATCH(P113,libperskat,0))=20,IF(OR(U113&lt;Nomen.complète!W$4,U113&gt;Nomen.complète!X$4),FALSE,TRUE),""))</f>
        <v/>
      </c>
      <c r="AH113" s="26" t="str">
        <f t="shared" si="39"/>
        <v/>
      </c>
      <c r="AI113" s="26" t="str">
        <f t="shared" si="40"/>
        <v/>
      </c>
      <c r="AJ113" s="26" t="str">
        <f t="shared" si="41"/>
        <v/>
      </c>
      <c r="AK113" s="58" t="str">
        <f t="shared" si="52"/>
        <v/>
      </c>
      <c r="AL113" s="26" t="str">
        <f t="shared" si="53"/>
        <v/>
      </c>
    </row>
    <row r="114" spans="1:38">
      <c r="A114" s="42" t="str">
        <f t="shared" si="27"/>
        <v/>
      </c>
      <c r="B114" s="42" t="str">
        <f t="shared" si="28"/>
        <v/>
      </c>
      <c r="C114" s="139" t="str">
        <f t="shared" si="29"/>
        <v/>
      </c>
      <c r="D114" s="58" t="str">
        <f t="shared" si="42"/>
        <v/>
      </c>
      <c r="E114" s="58" t="str">
        <f t="shared" si="43"/>
        <v/>
      </c>
      <c r="F114" s="140" t="str">
        <f t="shared" si="44"/>
        <v/>
      </c>
      <c r="G114" s="141" t="str">
        <f t="shared" si="45"/>
        <v/>
      </c>
      <c r="H114" s="58" t="str">
        <f t="shared" si="46"/>
        <v/>
      </c>
      <c r="I114" s="58" t="str">
        <f t="shared" si="47"/>
        <v/>
      </c>
      <c r="J114" s="131" t="str">
        <f t="shared" si="30"/>
        <v/>
      </c>
      <c r="K114" s="65" t="str">
        <f t="shared" si="48"/>
        <v/>
      </c>
      <c r="L114" s="123" t="str">
        <f t="shared" si="31"/>
        <v/>
      </c>
      <c r="M114" s="122" t="str">
        <f t="shared" si="32"/>
        <v/>
      </c>
      <c r="N114" s="137"/>
      <c r="O114" s="118"/>
      <c r="P114" s="118"/>
      <c r="Q114" s="118"/>
      <c r="R114" s="118"/>
      <c r="S114" s="118"/>
      <c r="T114" s="118"/>
      <c r="U114" s="118"/>
      <c r="V114" s="118"/>
      <c r="W114" s="119"/>
      <c r="X114" s="66" t="str">
        <f t="shared" si="49"/>
        <v/>
      </c>
      <c r="Y114" s="26" t="str">
        <f t="shared" si="33"/>
        <v/>
      </c>
      <c r="Z114" s="26" t="str">
        <f t="shared" si="34"/>
        <v/>
      </c>
      <c r="AA114" s="66" t="str">
        <f t="shared" si="35"/>
        <v/>
      </c>
      <c r="AB114" s="26" t="str">
        <f t="shared" si="50"/>
        <v/>
      </c>
      <c r="AC114" s="26" t="str">
        <f t="shared" si="36"/>
        <v/>
      </c>
      <c r="AD114" s="26" t="str">
        <f t="shared" si="37"/>
        <v/>
      </c>
      <c r="AE114" s="26" t="str">
        <f t="shared" si="51"/>
        <v/>
      </c>
      <c r="AF114" s="26" t="str">
        <f t="shared" si="38"/>
        <v/>
      </c>
      <c r="AG114" s="26" t="str">
        <f>IF(OR(Z114&lt;&gt;TRUE,AB114&lt;&gt;TRUE,,ISBLANK(U114)),"",IF(INDEX(codeperskat,MATCH(P114,libperskat,0))=20,IF(OR(U114&lt;Nomen.complète!W$4,U114&gt;Nomen.complète!X$4),FALSE,TRUE),""))</f>
        <v/>
      </c>
      <c r="AH114" s="26" t="str">
        <f t="shared" si="39"/>
        <v/>
      </c>
      <c r="AI114" s="26" t="str">
        <f t="shared" si="40"/>
        <v/>
      </c>
      <c r="AJ114" s="26" t="str">
        <f t="shared" si="41"/>
        <v/>
      </c>
      <c r="AK114" s="58" t="str">
        <f t="shared" si="52"/>
        <v/>
      </c>
      <c r="AL114" s="26" t="str">
        <f t="shared" si="53"/>
        <v/>
      </c>
    </row>
    <row r="115" spans="1:38">
      <c r="A115" s="42" t="str">
        <f t="shared" si="27"/>
        <v/>
      </c>
      <c r="B115" s="42" t="str">
        <f t="shared" si="28"/>
        <v/>
      </c>
      <c r="C115" s="139" t="str">
        <f t="shared" si="29"/>
        <v/>
      </c>
      <c r="D115" s="58" t="str">
        <f t="shared" si="42"/>
        <v/>
      </c>
      <c r="E115" s="58" t="str">
        <f t="shared" si="43"/>
        <v/>
      </c>
      <c r="F115" s="140" t="str">
        <f t="shared" si="44"/>
        <v/>
      </c>
      <c r="G115" s="141" t="str">
        <f t="shared" si="45"/>
        <v/>
      </c>
      <c r="H115" s="58" t="str">
        <f t="shared" si="46"/>
        <v/>
      </c>
      <c r="I115" s="58" t="str">
        <f t="shared" si="47"/>
        <v/>
      </c>
      <c r="J115" s="131" t="str">
        <f t="shared" si="30"/>
        <v/>
      </c>
      <c r="K115" s="65" t="str">
        <f t="shared" si="48"/>
        <v/>
      </c>
      <c r="L115" s="123" t="str">
        <f t="shared" si="31"/>
        <v/>
      </c>
      <c r="M115" s="122" t="str">
        <f t="shared" si="32"/>
        <v/>
      </c>
      <c r="N115" s="137"/>
      <c r="O115" s="118"/>
      <c r="P115" s="118"/>
      <c r="Q115" s="118"/>
      <c r="R115" s="118"/>
      <c r="S115" s="118"/>
      <c r="T115" s="118"/>
      <c r="U115" s="118"/>
      <c r="V115" s="118"/>
      <c r="W115" s="119"/>
      <c r="X115" s="66" t="str">
        <f t="shared" si="49"/>
        <v/>
      </c>
      <c r="Y115" s="26" t="str">
        <f t="shared" si="33"/>
        <v/>
      </c>
      <c r="Z115" s="26" t="str">
        <f t="shared" si="34"/>
        <v/>
      </c>
      <c r="AA115" s="66" t="str">
        <f t="shared" si="35"/>
        <v/>
      </c>
      <c r="AB115" s="26" t="str">
        <f t="shared" si="50"/>
        <v/>
      </c>
      <c r="AC115" s="26" t="str">
        <f t="shared" si="36"/>
        <v/>
      </c>
      <c r="AD115" s="26" t="str">
        <f t="shared" si="37"/>
        <v/>
      </c>
      <c r="AE115" s="26" t="str">
        <f t="shared" si="51"/>
        <v/>
      </c>
      <c r="AF115" s="26" t="str">
        <f t="shared" si="38"/>
        <v/>
      </c>
      <c r="AG115" s="26" t="str">
        <f>IF(OR(Z115&lt;&gt;TRUE,AB115&lt;&gt;TRUE,,ISBLANK(U115)),"",IF(INDEX(codeperskat,MATCH(P115,libperskat,0))=20,IF(OR(U115&lt;Nomen.complète!W$4,U115&gt;Nomen.complète!X$4),FALSE,TRUE),""))</f>
        <v/>
      </c>
      <c r="AH115" s="26" t="str">
        <f t="shared" si="39"/>
        <v/>
      </c>
      <c r="AI115" s="26" t="str">
        <f t="shared" si="40"/>
        <v/>
      </c>
      <c r="AJ115" s="26" t="str">
        <f t="shared" si="41"/>
        <v/>
      </c>
      <c r="AK115" s="58" t="str">
        <f t="shared" si="52"/>
        <v/>
      </c>
      <c r="AL115" s="26" t="str">
        <f t="shared" si="53"/>
        <v/>
      </c>
    </row>
    <row r="116" spans="1:38">
      <c r="A116" s="42" t="str">
        <f t="shared" si="27"/>
        <v/>
      </c>
      <c r="B116" s="42" t="str">
        <f t="shared" si="28"/>
        <v/>
      </c>
      <c r="C116" s="139" t="str">
        <f t="shared" si="29"/>
        <v/>
      </c>
      <c r="D116" s="58" t="str">
        <f t="shared" si="42"/>
        <v/>
      </c>
      <c r="E116" s="58" t="str">
        <f t="shared" si="43"/>
        <v/>
      </c>
      <c r="F116" s="140" t="str">
        <f t="shared" si="44"/>
        <v/>
      </c>
      <c r="G116" s="141" t="str">
        <f t="shared" si="45"/>
        <v/>
      </c>
      <c r="H116" s="58" t="str">
        <f t="shared" si="46"/>
        <v/>
      </c>
      <c r="I116" s="58" t="str">
        <f t="shared" si="47"/>
        <v/>
      </c>
      <c r="J116" s="131" t="str">
        <f t="shared" si="30"/>
        <v/>
      </c>
      <c r="K116" s="65" t="str">
        <f t="shared" si="48"/>
        <v/>
      </c>
      <c r="L116" s="123" t="str">
        <f t="shared" si="31"/>
        <v/>
      </c>
      <c r="M116" s="122" t="str">
        <f t="shared" si="32"/>
        <v/>
      </c>
      <c r="N116" s="137"/>
      <c r="O116" s="118"/>
      <c r="P116" s="118"/>
      <c r="Q116" s="118"/>
      <c r="R116" s="118"/>
      <c r="S116" s="118"/>
      <c r="T116" s="118"/>
      <c r="U116" s="118"/>
      <c r="V116" s="118"/>
      <c r="W116" s="119"/>
      <c r="X116" s="66" t="str">
        <f t="shared" si="49"/>
        <v/>
      </c>
      <c r="Y116" s="26" t="str">
        <f t="shared" si="33"/>
        <v/>
      </c>
      <c r="Z116" s="26" t="str">
        <f t="shared" si="34"/>
        <v/>
      </c>
      <c r="AA116" s="66" t="str">
        <f t="shared" si="35"/>
        <v/>
      </c>
      <c r="AB116" s="26" t="str">
        <f t="shared" si="50"/>
        <v/>
      </c>
      <c r="AC116" s="26" t="str">
        <f t="shared" si="36"/>
        <v/>
      </c>
      <c r="AD116" s="26" t="str">
        <f t="shared" si="37"/>
        <v/>
      </c>
      <c r="AE116" s="26" t="str">
        <f t="shared" si="51"/>
        <v/>
      </c>
      <c r="AF116" s="26" t="str">
        <f t="shared" si="38"/>
        <v/>
      </c>
      <c r="AG116" s="26" t="str">
        <f>IF(OR(Z116&lt;&gt;TRUE,AB116&lt;&gt;TRUE,,ISBLANK(U116)),"",IF(INDEX(codeperskat,MATCH(P116,libperskat,0))=20,IF(OR(U116&lt;Nomen.complète!W$4,U116&gt;Nomen.complète!X$4),FALSE,TRUE),""))</f>
        <v/>
      </c>
      <c r="AH116" s="26" t="str">
        <f t="shared" si="39"/>
        <v/>
      </c>
      <c r="AI116" s="26" t="str">
        <f t="shared" si="40"/>
        <v/>
      </c>
      <c r="AJ116" s="26" t="str">
        <f t="shared" si="41"/>
        <v/>
      </c>
      <c r="AK116" s="58" t="str">
        <f t="shared" si="52"/>
        <v/>
      </c>
      <c r="AL116" s="26" t="str">
        <f t="shared" si="53"/>
        <v/>
      </c>
    </row>
    <row r="117" spans="1:38">
      <c r="A117" s="42" t="str">
        <f t="shared" si="27"/>
        <v/>
      </c>
      <c r="B117" s="42" t="str">
        <f t="shared" si="28"/>
        <v/>
      </c>
      <c r="C117" s="139" t="str">
        <f t="shared" si="29"/>
        <v/>
      </c>
      <c r="D117" s="58" t="str">
        <f t="shared" si="42"/>
        <v/>
      </c>
      <c r="E117" s="58" t="str">
        <f t="shared" si="43"/>
        <v/>
      </c>
      <c r="F117" s="140" t="str">
        <f t="shared" si="44"/>
        <v/>
      </c>
      <c r="G117" s="141" t="str">
        <f t="shared" si="45"/>
        <v/>
      </c>
      <c r="H117" s="58" t="str">
        <f t="shared" si="46"/>
        <v/>
      </c>
      <c r="I117" s="58" t="str">
        <f t="shared" si="47"/>
        <v/>
      </c>
      <c r="J117" s="131" t="str">
        <f t="shared" si="30"/>
        <v/>
      </c>
      <c r="K117" s="65" t="str">
        <f t="shared" si="48"/>
        <v/>
      </c>
      <c r="L117" s="123" t="str">
        <f t="shared" si="31"/>
        <v/>
      </c>
      <c r="M117" s="122" t="str">
        <f t="shared" si="32"/>
        <v/>
      </c>
      <c r="N117" s="137"/>
      <c r="O117" s="118"/>
      <c r="P117" s="118"/>
      <c r="Q117" s="118"/>
      <c r="R117" s="118"/>
      <c r="S117" s="118"/>
      <c r="T117" s="118"/>
      <c r="U117" s="118"/>
      <c r="V117" s="118"/>
      <c r="W117" s="119"/>
      <c r="X117" s="66" t="str">
        <f t="shared" si="49"/>
        <v/>
      </c>
      <c r="Y117" s="26" t="str">
        <f t="shared" si="33"/>
        <v/>
      </c>
      <c r="Z117" s="26" t="str">
        <f t="shared" si="34"/>
        <v/>
      </c>
      <c r="AA117" s="66" t="str">
        <f t="shared" si="35"/>
        <v/>
      </c>
      <c r="AB117" s="26" t="str">
        <f t="shared" si="50"/>
        <v/>
      </c>
      <c r="AC117" s="26" t="str">
        <f t="shared" si="36"/>
        <v/>
      </c>
      <c r="AD117" s="26" t="str">
        <f t="shared" si="37"/>
        <v/>
      </c>
      <c r="AE117" s="26" t="str">
        <f t="shared" si="51"/>
        <v/>
      </c>
      <c r="AF117" s="26" t="str">
        <f t="shared" si="38"/>
        <v/>
      </c>
      <c r="AG117" s="26" t="str">
        <f>IF(OR(Z117&lt;&gt;TRUE,AB117&lt;&gt;TRUE,,ISBLANK(U117)),"",IF(INDEX(codeperskat,MATCH(P117,libperskat,0))=20,IF(OR(U117&lt;Nomen.complète!W$4,U117&gt;Nomen.complète!X$4),FALSE,TRUE),""))</f>
        <v/>
      </c>
      <c r="AH117" s="26" t="str">
        <f t="shared" si="39"/>
        <v/>
      </c>
      <c r="AI117" s="26" t="str">
        <f t="shared" si="40"/>
        <v/>
      </c>
      <c r="AJ117" s="26" t="str">
        <f t="shared" si="41"/>
        <v/>
      </c>
      <c r="AK117" s="58" t="str">
        <f t="shared" si="52"/>
        <v/>
      </c>
      <c r="AL117" s="26" t="str">
        <f t="shared" si="53"/>
        <v/>
      </c>
    </row>
    <row r="118" spans="1:38">
      <c r="A118" s="42" t="str">
        <f t="shared" si="27"/>
        <v/>
      </c>
      <c r="B118" s="42" t="str">
        <f t="shared" si="28"/>
        <v/>
      </c>
      <c r="C118" s="139" t="str">
        <f t="shared" si="29"/>
        <v/>
      </c>
      <c r="D118" s="58" t="str">
        <f t="shared" si="42"/>
        <v/>
      </c>
      <c r="E118" s="58" t="str">
        <f t="shared" si="43"/>
        <v/>
      </c>
      <c r="F118" s="140" t="str">
        <f t="shared" si="44"/>
        <v/>
      </c>
      <c r="G118" s="141" t="str">
        <f t="shared" si="45"/>
        <v/>
      </c>
      <c r="H118" s="58" t="str">
        <f t="shared" si="46"/>
        <v/>
      </c>
      <c r="I118" s="58" t="str">
        <f t="shared" si="47"/>
        <v/>
      </c>
      <c r="J118" s="131" t="str">
        <f t="shared" si="30"/>
        <v/>
      </c>
      <c r="K118" s="65" t="str">
        <f t="shared" si="48"/>
        <v/>
      </c>
      <c r="L118" s="123" t="str">
        <f t="shared" si="31"/>
        <v/>
      </c>
      <c r="M118" s="122" t="str">
        <f t="shared" si="32"/>
        <v/>
      </c>
      <c r="N118" s="137"/>
      <c r="O118" s="118"/>
      <c r="P118" s="118"/>
      <c r="Q118" s="118"/>
      <c r="R118" s="118"/>
      <c r="S118" s="118"/>
      <c r="T118" s="118"/>
      <c r="U118" s="118"/>
      <c r="V118" s="118"/>
      <c r="W118" s="119"/>
      <c r="X118" s="66" t="str">
        <f t="shared" si="49"/>
        <v/>
      </c>
      <c r="Y118" s="26" t="str">
        <f t="shared" si="33"/>
        <v/>
      </c>
      <c r="Z118" s="26" t="str">
        <f t="shared" si="34"/>
        <v/>
      </c>
      <c r="AA118" s="66" t="str">
        <f t="shared" si="35"/>
        <v/>
      </c>
      <c r="AB118" s="26" t="str">
        <f t="shared" si="50"/>
        <v/>
      </c>
      <c r="AC118" s="26" t="str">
        <f t="shared" si="36"/>
        <v/>
      </c>
      <c r="AD118" s="26" t="str">
        <f t="shared" si="37"/>
        <v/>
      </c>
      <c r="AE118" s="26" t="str">
        <f t="shared" si="51"/>
        <v/>
      </c>
      <c r="AF118" s="26" t="str">
        <f t="shared" si="38"/>
        <v/>
      </c>
      <c r="AG118" s="26" t="str">
        <f>IF(OR(Z118&lt;&gt;TRUE,AB118&lt;&gt;TRUE,,ISBLANK(U118)),"",IF(INDEX(codeperskat,MATCH(P118,libperskat,0))=20,IF(OR(U118&lt;Nomen.complète!W$4,U118&gt;Nomen.complète!X$4),FALSE,TRUE),""))</f>
        <v/>
      </c>
      <c r="AH118" s="26" t="str">
        <f t="shared" si="39"/>
        <v/>
      </c>
      <c r="AI118" s="26" t="str">
        <f t="shared" si="40"/>
        <v/>
      </c>
      <c r="AJ118" s="26" t="str">
        <f t="shared" si="41"/>
        <v/>
      </c>
      <c r="AK118" s="58" t="str">
        <f t="shared" si="52"/>
        <v/>
      </c>
      <c r="AL118" s="26" t="str">
        <f t="shared" si="53"/>
        <v/>
      </c>
    </row>
    <row r="119" spans="1:38">
      <c r="A119" s="42" t="str">
        <f t="shared" si="27"/>
        <v/>
      </c>
      <c r="B119" s="42" t="str">
        <f t="shared" si="28"/>
        <v/>
      </c>
      <c r="C119" s="139" t="str">
        <f t="shared" si="29"/>
        <v/>
      </c>
      <c r="D119" s="58" t="str">
        <f t="shared" si="42"/>
        <v/>
      </c>
      <c r="E119" s="58" t="str">
        <f t="shared" si="43"/>
        <v/>
      </c>
      <c r="F119" s="140" t="str">
        <f t="shared" si="44"/>
        <v/>
      </c>
      <c r="G119" s="141" t="str">
        <f t="shared" si="45"/>
        <v/>
      </c>
      <c r="H119" s="58" t="str">
        <f t="shared" si="46"/>
        <v/>
      </c>
      <c r="I119" s="58" t="str">
        <f t="shared" si="47"/>
        <v/>
      </c>
      <c r="J119" s="131" t="str">
        <f t="shared" si="30"/>
        <v/>
      </c>
      <c r="K119" s="65" t="str">
        <f t="shared" si="48"/>
        <v/>
      </c>
      <c r="L119" s="123" t="str">
        <f t="shared" si="31"/>
        <v/>
      </c>
      <c r="M119" s="122" t="str">
        <f t="shared" si="32"/>
        <v/>
      </c>
      <c r="N119" s="137"/>
      <c r="O119" s="118"/>
      <c r="P119" s="118"/>
      <c r="Q119" s="118"/>
      <c r="R119" s="118"/>
      <c r="S119" s="118"/>
      <c r="T119" s="118"/>
      <c r="U119" s="118"/>
      <c r="V119" s="118"/>
      <c r="W119" s="119"/>
      <c r="X119" s="66" t="str">
        <f t="shared" si="49"/>
        <v/>
      </c>
      <c r="Y119" s="26" t="str">
        <f t="shared" si="33"/>
        <v/>
      </c>
      <c r="Z119" s="26" t="str">
        <f t="shared" si="34"/>
        <v/>
      </c>
      <c r="AA119" s="66" t="str">
        <f t="shared" si="35"/>
        <v/>
      </c>
      <c r="AB119" s="26" t="str">
        <f t="shared" si="50"/>
        <v/>
      </c>
      <c r="AC119" s="26" t="str">
        <f t="shared" si="36"/>
        <v/>
      </c>
      <c r="AD119" s="26" t="str">
        <f t="shared" si="37"/>
        <v/>
      </c>
      <c r="AE119" s="26" t="str">
        <f t="shared" si="51"/>
        <v/>
      </c>
      <c r="AF119" s="26" t="str">
        <f t="shared" si="38"/>
        <v/>
      </c>
      <c r="AG119" s="26" t="str">
        <f>IF(OR(Z119&lt;&gt;TRUE,AB119&lt;&gt;TRUE,,ISBLANK(U119)),"",IF(INDEX(codeperskat,MATCH(P119,libperskat,0))=20,IF(OR(U119&lt;Nomen.complète!W$4,U119&gt;Nomen.complète!X$4),FALSE,TRUE),""))</f>
        <v/>
      </c>
      <c r="AH119" s="26" t="str">
        <f t="shared" si="39"/>
        <v/>
      </c>
      <c r="AI119" s="26" t="str">
        <f t="shared" si="40"/>
        <v/>
      </c>
      <c r="AJ119" s="26" t="str">
        <f t="shared" si="41"/>
        <v/>
      </c>
      <c r="AK119" s="58" t="str">
        <f t="shared" si="52"/>
        <v/>
      </c>
      <c r="AL119" s="26" t="str">
        <f t="shared" si="53"/>
        <v/>
      </c>
    </row>
    <row r="120" spans="1:38">
      <c r="A120" s="42" t="str">
        <f t="shared" si="27"/>
        <v/>
      </c>
      <c r="B120" s="42" t="str">
        <f t="shared" si="28"/>
        <v/>
      </c>
      <c r="C120" s="139" t="str">
        <f t="shared" si="29"/>
        <v/>
      </c>
      <c r="D120" s="58" t="str">
        <f t="shared" si="42"/>
        <v/>
      </c>
      <c r="E120" s="58" t="str">
        <f t="shared" si="43"/>
        <v/>
      </c>
      <c r="F120" s="140" t="str">
        <f t="shared" si="44"/>
        <v/>
      </c>
      <c r="G120" s="141" t="str">
        <f t="shared" si="45"/>
        <v/>
      </c>
      <c r="H120" s="58" t="str">
        <f t="shared" si="46"/>
        <v/>
      </c>
      <c r="I120" s="58" t="str">
        <f t="shared" si="47"/>
        <v/>
      </c>
      <c r="J120" s="131" t="str">
        <f t="shared" si="30"/>
        <v/>
      </c>
      <c r="K120" s="65" t="str">
        <f t="shared" si="48"/>
        <v/>
      </c>
      <c r="L120" s="123" t="str">
        <f t="shared" si="31"/>
        <v/>
      </c>
      <c r="M120" s="122" t="str">
        <f t="shared" si="32"/>
        <v/>
      </c>
      <c r="N120" s="137"/>
      <c r="O120" s="118"/>
      <c r="P120" s="118"/>
      <c r="Q120" s="118"/>
      <c r="R120" s="118"/>
      <c r="S120" s="118"/>
      <c r="T120" s="118"/>
      <c r="U120" s="118"/>
      <c r="V120" s="118"/>
      <c r="W120" s="119"/>
      <c r="X120" s="66" t="str">
        <f t="shared" si="49"/>
        <v/>
      </c>
      <c r="Y120" s="26" t="str">
        <f t="shared" si="33"/>
        <v/>
      </c>
      <c r="Z120" s="26" t="str">
        <f t="shared" si="34"/>
        <v/>
      </c>
      <c r="AA120" s="66" t="str">
        <f t="shared" si="35"/>
        <v/>
      </c>
      <c r="AB120" s="26" t="str">
        <f t="shared" si="50"/>
        <v/>
      </c>
      <c r="AC120" s="26" t="str">
        <f t="shared" si="36"/>
        <v/>
      </c>
      <c r="AD120" s="26" t="str">
        <f t="shared" si="37"/>
        <v/>
      </c>
      <c r="AE120" s="26" t="str">
        <f t="shared" si="51"/>
        <v/>
      </c>
      <c r="AF120" s="26" t="str">
        <f t="shared" si="38"/>
        <v/>
      </c>
      <c r="AG120" s="26" t="str">
        <f>IF(OR(Z120&lt;&gt;TRUE,AB120&lt;&gt;TRUE,,ISBLANK(U120)),"",IF(INDEX(codeperskat,MATCH(P120,libperskat,0))=20,IF(OR(U120&lt;Nomen.complète!W$4,U120&gt;Nomen.complète!X$4),FALSE,TRUE),""))</f>
        <v/>
      </c>
      <c r="AH120" s="26" t="str">
        <f t="shared" si="39"/>
        <v/>
      </c>
      <c r="AI120" s="26" t="str">
        <f t="shared" si="40"/>
        <v/>
      </c>
      <c r="AJ120" s="26" t="str">
        <f t="shared" si="41"/>
        <v/>
      </c>
      <c r="AK120" s="58" t="str">
        <f t="shared" si="52"/>
        <v/>
      </c>
      <c r="AL120" s="26" t="str">
        <f t="shared" si="53"/>
        <v/>
      </c>
    </row>
    <row r="121" spans="1:38">
      <c r="A121" s="42" t="str">
        <f t="shared" si="27"/>
        <v/>
      </c>
      <c r="B121" s="42" t="str">
        <f t="shared" si="28"/>
        <v/>
      </c>
      <c r="C121" s="139" t="str">
        <f t="shared" si="29"/>
        <v/>
      </c>
      <c r="D121" s="58" t="str">
        <f t="shared" si="42"/>
        <v/>
      </c>
      <c r="E121" s="58" t="str">
        <f t="shared" si="43"/>
        <v/>
      </c>
      <c r="F121" s="140" t="str">
        <f t="shared" si="44"/>
        <v/>
      </c>
      <c r="G121" s="141" t="str">
        <f t="shared" si="45"/>
        <v/>
      </c>
      <c r="H121" s="58" t="str">
        <f t="shared" si="46"/>
        <v/>
      </c>
      <c r="I121" s="58" t="str">
        <f t="shared" si="47"/>
        <v/>
      </c>
      <c r="J121" s="131" t="str">
        <f t="shared" si="30"/>
        <v/>
      </c>
      <c r="K121" s="65" t="str">
        <f t="shared" si="48"/>
        <v/>
      </c>
      <c r="L121" s="123" t="str">
        <f t="shared" si="31"/>
        <v/>
      </c>
      <c r="M121" s="122" t="str">
        <f t="shared" si="32"/>
        <v/>
      </c>
      <c r="N121" s="137"/>
      <c r="O121" s="118"/>
      <c r="P121" s="118"/>
      <c r="Q121" s="118"/>
      <c r="R121" s="118"/>
      <c r="S121" s="118"/>
      <c r="T121" s="118"/>
      <c r="U121" s="118"/>
      <c r="V121" s="118"/>
      <c r="W121" s="119"/>
      <c r="X121" s="66" t="str">
        <f t="shared" si="49"/>
        <v/>
      </c>
      <c r="Y121" s="26" t="str">
        <f t="shared" si="33"/>
        <v/>
      </c>
      <c r="Z121" s="26" t="str">
        <f t="shared" si="34"/>
        <v/>
      </c>
      <c r="AA121" s="66" t="str">
        <f t="shared" si="35"/>
        <v/>
      </c>
      <c r="AB121" s="26" t="str">
        <f t="shared" si="50"/>
        <v/>
      </c>
      <c r="AC121" s="26" t="str">
        <f t="shared" si="36"/>
        <v/>
      </c>
      <c r="AD121" s="26" t="str">
        <f t="shared" si="37"/>
        <v/>
      </c>
      <c r="AE121" s="26" t="str">
        <f t="shared" si="51"/>
        <v/>
      </c>
      <c r="AF121" s="26" t="str">
        <f t="shared" si="38"/>
        <v/>
      </c>
      <c r="AG121" s="26" t="str">
        <f>IF(OR(Z121&lt;&gt;TRUE,AB121&lt;&gt;TRUE,,ISBLANK(U121)),"",IF(INDEX(codeperskat,MATCH(P121,libperskat,0))=20,IF(OR(U121&lt;Nomen.complète!W$4,U121&gt;Nomen.complète!X$4),FALSE,TRUE),""))</f>
        <v/>
      </c>
      <c r="AH121" s="26" t="str">
        <f t="shared" si="39"/>
        <v/>
      </c>
      <c r="AI121" s="26" t="str">
        <f t="shared" si="40"/>
        <v/>
      </c>
      <c r="AJ121" s="26" t="str">
        <f t="shared" si="41"/>
        <v/>
      </c>
      <c r="AK121" s="58" t="str">
        <f t="shared" si="52"/>
        <v/>
      </c>
      <c r="AL121" s="26" t="str">
        <f t="shared" si="53"/>
        <v/>
      </c>
    </row>
    <row r="122" spans="1:38">
      <c r="A122" s="42" t="str">
        <f t="shared" si="27"/>
        <v/>
      </c>
      <c r="B122" s="42" t="str">
        <f t="shared" si="28"/>
        <v/>
      </c>
      <c r="C122" s="139" t="str">
        <f t="shared" si="29"/>
        <v/>
      </c>
      <c r="D122" s="58" t="str">
        <f t="shared" si="42"/>
        <v/>
      </c>
      <c r="E122" s="58" t="str">
        <f t="shared" si="43"/>
        <v/>
      </c>
      <c r="F122" s="140" t="str">
        <f t="shared" si="44"/>
        <v/>
      </c>
      <c r="G122" s="141" t="str">
        <f t="shared" si="45"/>
        <v/>
      </c>
      <c r="H122" s="58" t="str">
        <f t="shared" si="46"/>
        <v/>
      </c>
      <c r="I122" s="58" t="str">
        <f t="shared" si="47"/>
        <v/>
      </c>
      <c r="J122" s="131" t="str">
        <f t="shared" si="30"/>
        <v/>
      </c>
      <c r="K122" s="65" t="str">
        <f t="shared" si="48"/>
        <v/>
      </c>
      <c r="L122" s="123" t="str">
        <f t="shared" si="31"/>
        <v/>
      </c>
      <c r="M122" s="122" t="str">
        <f t="shared" si="32"/>
        <v/>
      </c>
      <c r="N122" s="137"/>
      <c r="O122" s="118"/>
      <c r="P122" s="118"/>
      <c r="Q122" s="118"/>
      <c r="R122" s="118"/>
      <c r="S122" s="118"/>
      <c r="T122" s="118"/>
      <c r="U122" s="118"/>
      <c r="V122" s="118"/>
      <c r="W122" s="119"/>
      <c r="X122" s="66" t="str">
        <f t="shared" si="49"/>
        <v/>
      </c>
      <c r="Y122" s="26" t="str">
        <f t="shared" si="33"/>
        <v/>
      </c>
      <c r="Z122" s="26" t="str">
        <f t="shared" si="34"/>
        <v/>
      </c>
      <c r="AA122" s="66" t="str">
        <f t="shared" si="35"/>
        <v/>
      </c>
      <c r="AB122" s="26" t="str">
        <f t="shared" si="50"/>
        <v/>
      </c>
      <c r="AC122" s="26" t="str">
        <f t="shared" si="36"/>
        <v/>
      </c>
      <c r="AD122" s="26" t="str">
        <f t="shared" si="37"/>
        <v/>
      </c>
      <c r="AE122" s="26" t="str">
        <f t="shared" si="51"/>
        <v/>
      </c>
      <c r="AF122" s="26" t="str">
        <f t="shared" si="38"/>
        <v/>
      </c>
      <c r="AG122" s="26" t="str">
        <f>IF(OR(Z122&lt;&gt;TRUE,AB122&lt;&gt;TRUE,,ISBLANK(U122)),"",IF(INDEX(codeperskat,MATCH(P122,libperskat,0))=20,IF(OR(U122&lt;Nomen.complète!W$4,U122&gt;Nomen.complète!X$4),FALSE,TRUE),""))</f>
        <v/>
      </c>
      <c r="AH122" s="26" t="str">
        <f t="shared" si="39"/>
        <v/>
      </c>
      <c r="AI122" s="26" t="str">
        <f t="shared" si="40"/>
        <v/>
      </c>
      <c r="AJ122" s="26" t="str">
        <f t="shared" si="41"/>
        <v/>
      </c>
      <c r="AK122" s="58" t="str">
        <f t="shared" si="52"/>
        <v/>
      </c>
      <c r="AL122" s="26" t="str">
        <f t="shared" si="53"/>
        <v/>
      </c>
    </row>
    <row r="123" spans="1:38">
      <c r="A123" s="42" t="str">
        <f t="shared" si="27"/>
        <v/>
      </c>
      <c r="B123" s="42" t="str">
        <f t="shared" si="28"/>
        <v/>
      </c>
      <c r="C123" s="139" t="str">
        <f t="shared" si="29"/>
        <v/>
      </c>
      <c r="D123" s="58" t="str">
        <f t="shared" si="42"/>
        <v/>
      </c>
      <c r="E123" s="58" t="str">
        <f t="shared" si="43"/>
        <v/>
      </c>
      <c r="F123" s="140" t="str">
        <f t="shared" si="44"/>
        <v/>
      </c>
      <c r="G123" s="141" t="str">
        <f t="shared" si="45"/>
        <v/>
      </c>
      <c r="H123" s="58" t="str">
        <f t="shared" si="46"/>
        <v/>
      </c>
      <c r="I123" s="58" t="str">
        <f t="shared" si="47"/>
        <v/>
      </c>
      <c r="J123" s="131" t="str">
        <f t="shared" si="30"/>
        <v/>
      </c>
      <c r="K123" s="65" t="str">
        <f t="shared" si="48"/>
        <v/>
      </c>
      <c r="L123" s="123" t="str">
        <f t="shared" si="31"/>
        <v/>
      </c>
      <c r="M123" s="122" t="str">
        <f t="shared" si="32"/>
        <v/>
      </c>
      <c r="N123" s="137"/>
      <c r="O123" s="118"/>
      <c r="P123" s="118"/>
      <c r="Q123" s="118"/>
      <c r="R123" s="118"/>
      <c r="S123" s="118"/>
      <c r="T123" s="118"/>
      <c r="U123" s="118"/>
      <c r="V123" s="118"/>
      <c r="W123" s="119"/>
      <c r="X123" s="66" t="str">
        <f t="shared" si="49"/>
        <v/>
      </c>
      <c r="Y123" s="26" t="str">
        <f t="shared" si="33"/>
        <v/>
      </c>
      <c r="Z123" s="26" t="str">
        <f t="shared" si="34"/>
        <v/>
      </c>
      <c r="AA123" s="66" t="str">
        <f t="shared" si="35"/>
        <v/>
      </c>
      <c r="AB123" s="26" t="str">
        <f t="shared" si="50"/>
        <v/>
      </c>
      <c r="AC123" s="26" t="str">
        <f t="shared" si="36"/>
        <v/>
      </c>
      <c r="AD123" s="26" t="str">
        <f t="shared" si="37"/>
        <v/>
      </c>
      <c r="AE123" s="26" t="str">
        <f t="shared" si="51"/>
        <v/>
      </c>
      <c r="AF123" s="26" t="str">
        <f t="shared" si="38"/>
        <v/>
      </c>
      <c r="AG123" s="26" t="str">
        <f>IF(OR(Z123&lt;&gt;TRUE,AB123&lt;&gt;TRUE,,ISBLANK(U123)),"",IF(INDEX(codeperskat,MATCH(P123,libperskat,0))=20,IF(OR(U123&lt;Nomen.complète!W$4,U123&gt;Nomen.complète!X$4),FALSE,TRUE),""))</f>
        <v/>
      </c>
      <c r="AH123" s="26" t="str">
        <f t="shared" si="39"/>
        <v/>
      </c>
      <c r="AI123" s="26" t="str">
        <f t="shared" si="40"/>
        <v/>
      </c>
      <c r="AJ123" s="26" t="str">
        <f t="shared" si="41"/>
        <v/>
      </c>
      <c r="AK123" s="58" t="str">
        <f t="shared" si="52"/>
        <v/>
      </c>
      <c r="AL123" s="26" t="str">
        <f t="shared" si="53"/>
        <v/>
      </c>
    </row>
    <row r="124" spans="1:38">
      <c r="A124" s="42" t="str">
        <f t="shared" si="27"/>
        <v/>
      </c>
      <c r="B124" s="42" t="str">
        <f t="shared" si="28"/>
        <v/>
      </c>
      <c r="C124" s="139" t="str">
        <f t="shared" si="29"/>
        <v/>
      </c>
      <c r="D124" s="58" t="str">
        <f t="shared" si="42"/>
        <v/>
      </c>
      <c r="E124" s="58" t="str">
        <f t="shared" si="43"/>
        <v/>
      </c>
      <c r="F124" s="140" t="str">
        <f t="shared" si="44"/>
        <v/>
      </c>
      <c r="G124" s="141" t="str">
        <f t="shared" si="45"/>
        <v/>
      </c>
      <c r="H124" s="58" t="str">
        <f t="shared" si="46"/>
        <v/>
      </c>
      <c r="I124" s="58" t="str">
        <f t="shared" si="47"/>
        <v/>
      </c>
      <c r="J124" s="131" t="str">
        <f t="shared" si="30"/>
        <v/>
      </c>
      <c r="K124" s="65" t="str">
        <f t="shared" si="48"/>
        <v/>
      </c>
      <c r="L124" s="123" t="str">
        <f t="shared" si="31"/>
        <v/>
      </c>
      <c r="M124" s="122" t="str">
        <f t="shared" si="32"/>
        <v/>
      </c>
      <c r="N124" s="137"/>
      <c r="O124" s="118"/>
      <c r="P124" s="118"/>
      <c r="Q124" s="118"/>
      <c r="R124" s="118"/>
      <c r="S124" s="118"/>
      <c r="T124" s="118"/>
      <c r="U124" s="118"/>
      <c r="V124" s="118"/>
      <c r="W124" s="119"/>
      <c r="X124" s="66" t="str">
        <f t="shared" si="49"/>
        <v/>
      </c>
      <c r="Y124" s="26" t="str">
        <f t="shared" si="33"/>
        <v/>
      </c>
      <c r="Z124" s="26" t="str">
        <f t="shared" si="34"/>
        <v/>
      </c>
      <c r="AA124" s="66" t="str">
        <f t="shared" si="35"/>
        <v/>
      </c>
      <c r="AB124" s="26" t="str">
        <f t="shared" si="50"/>
        <v/>
      </c>
      <c r="AC124" s="26" t="str">
        <f t="shared" si="36"/>
        <v/>
      </c>
      <c r="AD124" s="26" t="str">
        <f t="shared" si="37"/>
        <v/>
      </c>
      <c r="AE124" s="26" t="str">
        <f t="shared" si="51"/>
        <v/>
      </c>
      <c r="AF124" s="26" t="str">
        <f t="shared" si="38"/>
        <v/>
      </c>
      <c r="AG124" s="26" t="str">
        <f>IF(OR(Z124&lt;&gt;TRUE,AB124&lt;&gt;TRUE,,ISBLANK(U124)),"",IF(INDEX(codeperskat,MATCH(P124,libperskat,0))=20,IF(OR(U124&lt;Nomen.complète!W$4,U124&gt;Nomen.complète!X$4),FALSE,TRUE),""))</f>
        <v/>
      </c>
      <c r="AH124" s="26" t="str">
        <f t="shared" si="39"/>
        <v/>
      </c>
      <c r="AI124" s="26" t="str">
        <f t="shared" si="40"/>
        <v/>
      </c>
      <c r="AJ124" s="26" t="str">
        <f t="shared" si="41"/>
        <v/>
      </c>
      <c r="AK124" s="58" t="str">
        <f t="shared" si="52"/>
        <v/>
      </c>
      <c r="AL124" s="26" t="str">
        <f t="shared" si="53"/>
        <v/>
      </c>
    </row>
    <row r="125" spans="1:38">
      <c r="A125" s="42" t="str">
        <f t="shared" si="27"/>
        <v/>
      </c>
      <c r="B125" s="42" t="str">
        <f t="shared" si="28"/>
        <v/>
      </c>
      <c r="C125" s="139" t="str">
        <f t="shared" si="29"/>
        <v/>
      </c>
      <c r="D125" s="58" t="str">
        <f t="shared" si="42"/>
        <v/>
      </c>
      <c r="E125" s="58" t="str">
        <f t="shared" si="43"/>
        <v/>
      </c>
      <c r="F125" s="140" t="str">
        <f t="shared" si="44"/>
        <v/>
      </c>
      <c r="G125" s="141" t="str">
        <f t="shared" si="45"/>
        <v/>
      </c>
      <c r="H125" s="58" t="str">
        <f t="shared" si="46"/>
        <v/>
      </c>
      <c r="I125" s="58" t="str">
        <f t="shared" si="47"/>
        <v/>
      </c>
      <c r="J125" s="131" t="str">
        <f t="shared" si="30"/>
        <v/>
      </c>
      <c r="K125" s="65" t="str">
        <f t="shared" si="48"/>
        <v/>
      </c>
      <c r="L125" s="123" t="str">
        <f t="shared" si="31"/>
        <v/>
      </c>
      <c r="M125" s="122" t="str">
        <f t="shared" si="32"/>
        <v/>
      </c>
      <c r="N125" s="137"/>
      <c r="O125" s="118"/>
      <c r="P125" s="118"/>
      <c r="Q125" s="118"/>
      <c r="R125" s="118"/>
      <c r="S125" s="118"/>
      <c r="T125" s="118"/>
      <c r="U125" s="118"/>
      <c r="V125" s="118"/>
      <c r="W125" s="119"/>
      <c r="X125" s="66" t="str">
        <f t="shared" si="49"/>
        <v/>
      </c>
      <c r="Y125" s="26" t="str">
        <f t="shared" si="33"/>
        <v/>
      </c>
      <c r="Z125" s="26" t="str">
        <f t="shared" si="34"/>
        <v/>
      </c>
      <c r="AA125" s="66" t="str">
        <f t="shared" si="35"/>
        <v/>
      </c>
      <c r="AB125" s="26" t="str">
        <f t="shared" si="50"/>
        <v/>
      </c>
      <c r="AC125" s="26" t="str">
        <f t="shared" si="36"/>
        <v/>
      </c>
      <c r="AD125" s="26" t="str">
        <f t="shared" si="37"/>
        <v/>
      </c>
      <c r="AE125" s="26" t="str">
        <f t="shared" si="51"/>
        <v/>
      </c>
      <c r="AF125" s="26" t="str">
        <f t="shared" si="38"/>
        <v/>
      </c>
      <c r="AG125" s="26" t="str">
        <f>IF(OR(Z125&lt;&gt;TRUE,AB125&lt;&gt;TRUE,,ISBLANK(U125)),"",IF(INDEX(codeperskat,MATCH(P125,libperskat,0))=20,IF(OR(U125&lt;Nomen.complète!W$4,U125&gt;Nomen.complète!X$4),FALSE,TRUE),""))</f>
        <v/>
      </c>
      <c r="AH125" s="26" t="str">
        <f t="shared" si="39"/>
        <v/>
      </c>
      <c r="AI125" s="26" t="str">
        <f t="shared" si="40"/>
        <v/>
      </c>
      <c r="AJ125" s="26" t="str">
        <f t="shared" si="41"/>
        <v/>
      </c>
      <c r="AK125" s="58" t="str">
        <f t="shared" si="52"/>
        <v/>
      </c>
      <c r="AL125" s="26" t="str">
        <f t="shared" si="53"/>
        <v/>
      </c>
    </row>
    <row r="126" spans="1:38">
      <c r="A126" s="42" t="str">
        <f t="shared" si="27"/>
        <v/>
      </c>
      <c r="B126" s="42" t="str">
        <f t="shared" si="28"/>
        <v/>
      </c>
      <c r="C126" s="139" t="str">
        <f t="shared" si="29"/>
        <v/>
      </c>
      <c r="D126" s="58" t="str">
        <f t="shared" si="42"/>
        <v/>
      </c>
      <c r="E126" s="58" t="str">
        <f t="shared" si="43"/>
        <v/>
      </c>
      <c r="F126" s="140" t="str">
        <f t="shared" si="44"/>
        <v/>
      </c>
      <c r="G126" s="141" t="str">
        <f t="shared" si="45"/>
        <v/>
      </c>
      <c r="H126" s="58" t="str">
        <f t="shared" si="46"/>
        <v/>
      </c>
      <c r="I126" s="58" t="str">
        <f t="shared" si="47"/>
        <v/>
      </c>
      <c r="J126" s="131" t="str">
        <f t="shared" si="30"/>
        <v/>
      </c>
      <c r="K126" s="65" t="str">
        <f t="shared" si="48"/>
        <v/>
      </c>
      <c r="L126" s="123" t="str">
        <f t="shared" si="31"/>
        <v/>
      </c>
      <c r="M126" s="122" t="str">
        <f t="shared" si="32"/>
        <v/>
      </c>
      <c r="N126" s="137"/>
      <c r="O126" s="118"/>
      <c r="P126" s="118"/>
      <c r="Q126" s="118"/>
      <c r="R126" s="118"/>
      <c r="S126" s="118"/>
      <c r="T126" s="118"/>
      <c r="U126" s="118"/>
      <c r="V126" s="118"/>
      <c r="W126" s="119"/>
      <c r="X126" s="66" t="str">
        <f t="shared" si="49"/>
        <v/>
      </c>
      <c r="Y126" s="26" t="str">
        <f t="shared" si="33"/>
        <v/>
      </c>
      <c r="Z126" s="26" t="str">
        <f t="shared" si="34"/>
        <v/>
      </c>
      <c r="AA126" s="66" t="str">
        <f t="shared" si="35"/>
        <v/>
      </c>
      <c r="AB126" s="26" t="str">
        <f t="shared" si="50"/>
        <v/>
      </c>
      <c r="AC126" s="26" t="str">
        <f t="shared" si="36"/>
        <v/>
      </c>
      <c r="AD126" s="26" t="str">
        <f t="shared" si="37"/>
        <v/>
      </c>
      <c r="AE126" s="26" t="str">
        <f t="shared" si="51"/>
        <v/>
      </c>
      <c r="AF126" s="26" t="str">
        <f t="shared" si="38"/>
        <v/>
      </c>
      <c r="AG126" s="26" t="str">
        <f>IF(OR(Z126&lt;&gt;TRUE,AB126&lt;&gt;TRUE,,ISBLANK(U126)),"",IF(INDEX(codeperskat,MATCH(P126,libperskat,0))=20,IF(OR(U126&lt;Nomen.complète!W$4,U126&gt;Nomen.complète!X$4),FALSE,TRUE),""))</f>
        <v/>
      </c>
      <c r="AH126" s="26" t="str">
        <f t="shared" si="39"/>
        <v/>
      </c>
      <c r="AI126" s="26" t="str">
        <f t="shared" si="40"/>
        <v/>
      </c>
      <c r="AJ126" s="26" t="str">
        <f t="shared" si="41"/>
        <v/>
      </c>
      <c r="AK126" s="58" t="str">
        <f t="shared" si="52"/>
        <v/>
      </c>
      <c r="AL126" s="26" t="str">
        <f t="shared" si="53"/>
        <v/>
      </c>
    </row>
    <row r="127" spans="1:38">
      <c r="A127" s="42" t="str">
        <f t="shared" si="27"/>
        <v/>
      </c>
      <c r="B127" s="42" t="str">
        <f t="shared" si="28"/>
        <v/>
      </c>
      <c r="C127" s="139" t="str">
        <f t="shared" si="29"/>
        <v/>
      </c>
      <c r="D127" s="58" t="str">
        <f t="shared" si="42"/>
        <v/>
      </c>
      <c r="E127" s="58" t="str">
        <f t="shared" si="43"/>
        <v/>
      </c>
      <c r="F127" s="140" t="str">
        <f t="shared" si="44"/>
        <v/>
      </c>
      <c r="G127" s="141" t="str">
        <f t="shared" si="45"/>
        <v/>
      </c>
      <c r="H127" s="58" t="str">
        <f t="shared" si="46"/>
        <v/>
      </c>
      <c r="I127" s="58" t="str">
        <f t="shared" si="47"/>
        <v/>
      </c>
      <c r="J127" s="131" t="str">
        <f t="shared" si="30"/>
        <v/>
      </c>
      <c r="K127" s="65" t="str">
        <f t="shared" si="48"/>
        <v/>
      </c>
      <c r="L127" s="123" t="str">
        <f t="shared" si="31"/>
        <v/>
      </c>
      <c r="M127" s="122" t="str">
        <f t="shared" si="32"/>
        <v/>
      </c>
      <c r="N127" s="137"/>
      <c r="O127" s="118"/>
      <c r="P127" s="118"/>
      <c r="Q127" s="118"/>
      <c r="R127" s="118"/>
      <c r="S127" s="118"/>
      <c r="T127" s="118"/>
      <c r="U127" s="118"/>
      <c r="V127" s="118"/>
      <c r="W127" s="119"/>
      <c r="X127" s="66" t="str">
        <f t="shared" si="49"/>
        <v/>
      </c>
      <c r="Y127" s="26" t="str">
        <f t="shared" si="33"/>
        <v/>
      </c>
      <c r="Z127" s="26" t="str">
        <f t="shared" si="34"/>
        <v/>
      </c>
      <c r="AA127" s="66" t="str">
        <f t="shared" si="35"/>
        <v/>
      </c>
      <c r="AB127" s="26" t="str">
        <f t="shared" si="50"/>
        <v/>
      </c>
      <c r="AC127" s="26" t="str">
        <f t="shared" si="36"/>
        <v/>
      </c>
      <c r="AD127" s="26" t="str">
        <f t="shared" si="37"/>
        <v/>
      </c>
      <c r="AE127" s="26" t="str">
        <f t="shared" si="51"/>
        <v/>
      </c>
      <c r="AF127" s="26" t="str">
        <f t="shared" si="38"/>
        <v/>
      </c>
      <c r="AG127" s="26" t="str">
        <f>IF(OR(Z127&lt;&gt;TRUE,AB127&lt;&gt;TRUE,,ISBLANK(U127)),"",IF(INDEX(codeperskat,MATCH(P127,libperskat,0))=20,IF(OR(U127&lt;Nomen.complète!W$4,U127&gt;Nomen.complète!X$4),FALSE,TRUE),""))</f>
        <v/>
      </c>
      <c r="AH127" s="26" t="str">
        <f t="shared" si="39"/>
        <v/>
      </c>
      <c r="AI127" s="26" t="str">
        <f t="shared" si="40"/>
        <v/>
      </c>
      <c r="AJ127" s="26" t="str">
        <f t="shared" si="41"/>
        <v/>
      </c>
      <c r="AK127" s="58" t="str">
        <f t="shared" si="52"/>
        <v/>
      </c>
      <c r="AL127" s="26" t="str">
        <f t="shared" si="53"/>
        <v/>
      </c>
    </row>
    <row r="128" spans="1:38">
      <c r="A128" s="42" t="str">
        <f t="shared" si="27"/>
        <v/>
      </c>
      <c r="B128" s="42" t="str">
        <f t="shared" si="28"/>
        <v/>
      </c>
      <c r="C128" s="139" t="str">
        <f t="shared" si="29"/>
        <v/>
      </c>
      <c r="D128" s="58" t="str">
        <f t="shared" si="42"/>
        <v/>
      </c>
      <c r="E128" s="58" t="str">
        <f t="shared" si="43"/>
        <v/>
      </c>
      <c r="F128" s="140" t="str">
        <f t="shared" si="44"/>
        <v/>
      </c>
      <c r="G128" s="141" t="str">
        <f t="shared" si="45"/>
        <v/>
      </c>
      <c r="H128" s="58" t="str">
        <f t="shared" si="46"/>
        <v/>
      </c>
      <c r="I128" s="58" t="str">
        <f t="shared" si="47"/>
        <v/>
      </c>
      <c r="J128" s="131" t="str">
        <f t="shared" si="30"/>
        <v/>
      </c>
      <c r="K128" s="65" t="str">
        <f t="shared" si="48"/>
        <v/>
      </c>
      <c r="L128" s="123" t="str">
        <f t="shared" si="31"/>
        <v/>
      </c>
      <c r="M128" s="122" t="str">
        <f t="shared" si="32"/>
        <v/>
      </c>
      <c r="N128" s="137"/>
      <c r="O128" s="118"/>
      <c r="P128" s="118"/>
      <c r="Q128" s="118"/>
      <c r="R128" s="118"/>
      <c r="S128" s="118"/>
      <c r="T128" s="118"/>
      <c r="U128" s="118"/>
      <c r="V128" s="118"/>
      <c r="W128" s="119"/>
      <c r="X128" s="66" t="str">
        <f t="shared" si="49"/>
        <v/>
      </c>
      <c r="Y128" s="26" t="str">
        <f t="shared" si="33"/>
        <v/>
      </c>
      <c r="Z128" s="26" t="str">
        <f t="shared" si="34"/>
        <v/>
      </c>
      <c r="AA128" s="66" t="str">
        <f t="shared" si="35"/>
        <v/>
      </c>
      <c r="AB128" s="26" t="str">
        <f t="shared" si="50"/>
        <v/>
      </c>
      <c r="AC128" s="26" t="str">
        <f t="shared" si="36"/>
        <v/>
      </c>
      <c r="AD128" s="26" t="str">
        <f t="shared" si="37"/>
        <v/>
      </c>
      <c r="AE128" s="26" t="str">
        <f t="shared" si="51"/>
        <v/>
      </c>
      <c r="AF128" s="26" t="str">
        <f t="shared" si="38"/>
        <v/>
      </c>
      <c r="AG128" s="26" t="str">
        <f>IF(OR(Z128&lt;&gt;TRUE,AB128&lt;&gt;TRUE,,ISBLANK(U128)),"",IF(INDEX(codeperskat,MATCH(P128,libperskat,0))=20,IF(OR(U128&lt;Nomen.complète!W$4,U128&gt;Nomen.complète!X$4),FALSE,TRUE),""))</f>
        <v/>
      </c>
      <c r="AH128" s="26" t="str">
        <f t="shared" si="39"/>
        <v/>
      </c>
      <c r="AI128" s="26" t="str">
        <f t="shared" si="40"/>
        <v/>
      </c>
      <c r="AJ128" s="26" t="str">
        <f t="shared" si="41"/>
        <v/>
      </c>
      <c r="AK128" s="58" t="str">
        <f t="shared" si="52"/>
        <v/>
      </c>
      <c r="AL128" s="26" t="str">
        <f t="shared" si="53"/>
        <v/>
      </c>
    </row>
    <row r="129" spans="1:38">
      <c r="A129" s="42" t="str">
        <f t="shared" si="27"/>
        <v/>
      </c>
      <c r="B129" s="42" t="str">
        <f t="shared" si="28"/>
        <v/>
      </c>
      <c r="C129" s="139" t="str">
        <f t="shared" si="29"/>
        <v/>
      </c>
      <c r="D129" s="58" t="str">
        <f t="shared" si="42"/>
        <v/>
      </c>
      <c r="E129" s="58" t="str">
        <f t="shared" si="43"/>
        <v/>
      </c>
      <c r="F129" s="140" t="str">
        <f t="shared" si="44"/>
        <v/>
      </c>
      <c r="G129" s="141" t="str">
        <f t="shared" si="45"/>
        <v/>
      </c>
      <c r="H129" s="58" t="str">
        <f t="shared" si="46"/>
        <v/>
      </c>
      <c r="I129" s="58" t="str">
        <f t="shared" si="47"/>
        <v/>
      </c>
      <c r="J129" s="131" t="str">
        <f t="shared" si="30"/>
        <v/>
      </c>
      <c r="K129" s="65" t="str">
        <f t="shared" si="48"/>
        <v/>
      </c>
      <c r="L129" s="123" t="str">
        <f t="shared" si="31"/>
        <v/>
      </c>
      <c r="M129" s="122" t="str">
        <f t="shared" si="32"/>
        <v/>
      </c>
      <c r="N129" s="137"/>
      <c r="O129" s="118"/>
      <c r="P129" s="118"/>
      <c r="Q129" s="118"/>
      <c r="R129" s="118"/>
      <c r="S129" s="118"/>
      <c r="T129" s="118"/>
      <c r="U129" s="118"/>
      <c r="V129" s="118"/>
      <c r="W129" s="119"/>
      <c r="X129" s="66" t="str">
        <f t="shared" si="49"/>
        <v/>
      </c>
      <c r="Y129" s="26" t="str">
        <f t="shared" si="33"/>
        <v/>
      </c>
      <c r="Z129" s="26" t="str">
        <f t="shared" si="34"/>
        <v/>
      </c>
      <c r="AA129" s="66" t="str">
        <f t="shared" si="35"/>
        <v/>
      </c>
      <c r="AB129" s="26" t="str">
        <f t="shared" si="50"/>
        <v/>
      </c>
      <c r="AC129" s="26" t="str">
        <f t="shared" si="36"/>
        <v/>
      </c>
      <c r="AD129" s="26" t="str">
        <f t="shared" si="37"/>
        <v/>
      </c>
      <c r="AE129" s="26" t="str">
        <f t="shared" si="51"/>
        <v/>
      </c>
      <c r="AF129" s="26" t="str">
        <f t="shared" si="38"/>
        <v/>
      </c>
      <c r="AG129" s="26" t="str">
        <f>IF(OR(Z129&lt;&gt;TRUE,AB129&lt;&gt;TRUE,,ISBLANK(U129)),"",IF(INDEX(codeperskat,MATCH(P129,libperskat,0))=20,IF(OR(U129&lt;Nomen.complète!W$4,U129&gt;Nomen.complète!X$4),FALSE,TRUE),""))</f>
        <v/>
      </c>
      <c r="AH129" s="26" t="str">
        <f t="shared" si="39"/>
        <v/>
      </c>
      <c r="AI129" s="26" t="str">
        <f t="shared" si="40"/>
        <v/>
      </c>
      <c r="AJ129" s="26" t="str">
        <f t="shared" si="41"/>
        <v/>
      </c>
      <c r="AK129" s="58" t="str">
        <f t="shared" si="52"/>
        <v/>
      </c>
      <c r="AL129" s="26" t="str">
        <f t="shared" si="53"/>
        <v/>
      </c>
    </row>
    <row r="130" spans="1:38">
      <c r="A130" s="42" t="str">
        <f t="shared" si="27"/>
        <v/>
      </c>
      <c r="B130" s="42" t="str">
        <f t="shared" si="28"/>
        <v/>
      </c>
      <c r="C130" s="139" t="str">
        <f t="shared" si="29"/>
        <v/>
      </c>
      <c r="D130" s="58" t="str">
        <f t="shared" si="42"/>
        <v/>
      </c>
      <c r="E130" s="58" t="str">
        <f t="shared" si="43"/>
        <v/>
      </c>
      <c r="F130" s="140" t="str">
        <f t="shared" si="44"/>
        <v/>
      </c>
      <c r="G130" s="141" t="str">
        <f t="shared" si="45"/>
        <v/>
      </c>
      <c r="H130" s="58" t="str">
        <f t="shared" si="46"/>
        <v/>
      </c>
      <c r="I130" s="58" t="str">
        <f t="shared" si="47"/>
        <v/>
      </c>
      <c r="J130" s="131" t="str">
        <f t="shared" si="30"/>
        <v/>
      </c>
      <c r="K130" s="65" t="str">
        <f t="shared" si="48"/>
        <v/>
      </c>
      <c r="L130" s="123" t="str">
        <f t="shared" si="31"/>
        <v/>
      </c>
      <c r="M130" s="122" t="str">
        <f t="shared" si="32"/>
        <v/>
      </c>
      <c r="N130" s="137"/>
      <c r="O130" s="118"/>
      <c r="P130" s="118"/>
      <c r="Q130" s="118"/>
      <c r="R130" s="118"/>
      <c r="S130" s="118"/>
      <c r="T130" s="118"/>
      <c r="U130" s="118"/>
      <c r="V130" s="118"/>
      <c r="W130" s="119"/>
      <c r="X130" s="66" t="str">
        <f t="shared" si="49"/>
        <v/>
      </c>
      <c r="Y130" s="26" t="str">
        <f t="shared" si="33"/>
        <v/>
      </c>
      <c r="Z130" s="26" t="str">
        <f t="shared" si="34"/>
        <v/>
      </c>
      <c r="AA130" s="66" t="str">
        <f t="shared" si="35"/>
        <v/>
      </c>
      <c r="AB130" s="26" t="str">
        <f t="shared" si="50"/>
        <v/>
      </c>
      <c r="AC130" s="26" t="str">
        <f t="shared" si="36"/>
        <v/>
      </c>
      <c r="AD130" s="26" t="str">
        <f t="shared" si="37"/>
        <v/>
      </c>
      <c r="AE130" s="26" t="str">
        <f t="shared" si="51"/>
        <v/>
      </c>
      <c r="AF130" s="26" t="str">
        <f t="shared" si="38"/>
        <v/>
      </c>
      <c r="AG130" s="26" t="str">
        <f>IF(OR(Z130&lt;&gt;TRUE,AB130&lt;&gt;TRUE,,ISBLANK(U130)),"",IF(INDEX(codeperskat,MATCH(P130,libperskat,0))=20,IF(OR(U130&lt;Nomen.complète!W$4,U130&gt;Nomen.complète!X$4),FALSE,TRUE),""))</f>
        <v/>
      </c>
      <c r="AH130" s="26" t="str">
        <f t="shared" si="39"/>
        <v/>
      </c>
      <c r="AI130" s="26" t="str">
        <f t="shared" si="40"/>
        <v/>
      </c>
      <c r="AJ130" s="26" t="str">
        <f t="shared" si="41"/>
        <v/>
      </c>
      <c r="AK130" s="58" t="str">
        <f t="shared" si="52"/>
        <v/>
      </c>
      <c r="AL130" s="26" t="str">
        <f t="shared" si="53"/>
        <v/>
      </c>
    </row>
    <row r="131" spans="1:38">
      <c r="A131" s="42" t="str">
        <f t="shared" si="27"/>
        <v/>
      </c>
      <c r="B131" s="42" t="str">
        <f t="shared" si="28"/>
        <v/>
      </c>
      <c r="C131" s="139" t="str">
        <f t="shared" si="29"/>
        <v/>
      </c>
      <c r="D131" s="58" t="str">
        <f t="shared" si="42"/>
        <v/>
      </c>
      <c r="E131" s="58" t="str">
        <f t="shared" si="43"/>
        <v/>
      </c>
      <c r="F131" s="140" t="str">
        <f t="shared" si="44"/>
        <v/>
      </c>
      <c r="G131" s="141" t="str">
        <f t="shared" si="45"/>
        <v/>
      </c>
      <c r="H131" s="58" t="str">
        <f t="shared" si="46"/>
        <v/>
      </c>
      <c r="I131" s="58" t="str">
        <f t="shared" si="47"/>
        <v/>
      </c>
      <c r="J131" s="131" t="str">
        <f t="shared" si="30"/>
        <v/>
      </c>
      <c r="K131" s="65" t="str">
        <f t="shared" si="48"/>
        <v/>
      </c>
      <c r="L131" s="123" t="str">
        <f t="shared" si="31"/>
        <v/>
      </c>
      <c r="M131" s="122" t="str">
        <f t="shared" si="32"/>
        <v/>
      </c>
      <c r="N131" s="137"/>
      <c r="O131" s="118"/>
      <c r="P131" s="118"/>
      <c r="Q131" s="118"/>
      <c r="R131" s="118"/>
      <c r="S131" s="118"/>
      <c r="T131" s="118"/>
      <c r="U131" s="118"/>
      <c r="V131" s="118"/>
      <c r="W131" s="119"/>
      <c r="X131" s="66" t="str">
        <f t="shared" si="49"/>
        <v/>
      </c>
      <c r="Y131" s="26" t="str">
        <f t="shared" si="33"/>
        <v/>
      </c>
      <c r="Z131" s="26" t="str">
        <f t="shared" si="34"/>
        <v/>
      </c>
      <c r="AA131" s="66" t="str">
        <f t="shared" si="35"/>
        <v/>
      </c>
      <c r="AB131" s="26" t="str">
        <f t="shared" si="50"/>
        <v/>
      </c>
      <c r="AC131" s="26" t="str">
        <f t="shared" si="36"/>
        <v/>
      </c>
      <c r="AD131" s="26" t="str">
        <f t="shared" si="37"/>
        <v/>
      </c>
      <c r="AE131" s="26" t="str">
        <f t="shared" si="51"/>
        <v/>
      </c>
      <c r="AF131" s="26" t="str">
        <f t="shared" si="38"/>
        <v/>
      </c>
      <c r="AG131" s="26" t="str">
        <f>IF(OR(Z131&lt;&gt;TRUE,AB131&lt;&gt;TRUE,,ISBLANK(U131)),"",IF(INDEX(codeperskat,MATCH(P131,libperskat,0))=20,IF(OR(U131&lt;Nomen.complète!W$4,U131&gt;Nomen.complète!X$4),FALSE,TRUE),""))</f>
        <v/>
      </c>
      <c r="AH131" s="26" t="str">
        <f t="shared" si="39"/>
        <v/>
      </c>
      <c r="AI131" s="26" t="str">
        <f t="shared" si="40"/>
        <v/>
      </c>
      <c r="AJ131" s="26" t="str">
        <f t="shared" si="41"/>
        <v/>
      </c>
      <c r="AK131" s="58" t="str">
        <f t="shared" si="52"/>
        <v/>
      </c>
      <c r="AL131" s="26" t="str">
        <f t="shared" si="53"/>
        <v/>
      </c>
    </row>
    <row r="132" spans="1:38">
      <c r="A132" s="42" t="str">
        <f t="shared" si="27"/>
        <v/>
      </c>
      <c r="B132" s="42" t="str">
        <f t="shared" si="28"/>
        <v/>
      </c>
      <c r="C132" s="139" t="str">
        <f t="shared" si="29"/>
        <v/>
      </c>
      <c r="D132" s="58" t="str">
        <f t="shared" si="42"/>
        <v/>
      </c>
      <c r="E132" s="58" t="str">
        <f t="shared" si="43"/>
        <v/>
      </c>
      <c r="F132" s="140" t="str">
        <f t="shared" si="44"/>
        <v/>
      </c>
      <c r="G132" s="141" t="str">
        <f t="shared" si="45"/>
        <v/>
      </c>
      <c r="H132" s="58" t="str">
        <f t="shared" si="46"/>
        <v/>
      </c>
      <c r="I132" s="58" t="str">
        <f t="shared" si="47"/>
        <v/>
      </c>
      <c r="J132" s="131" t="str">
        <f t="shared" si="30"/>
        <v/>
      </c>
      <c r="K132" s="65" t="str">
        <f t="shared" si="48"/>
        <v/>
      </c>
      <c r="L132" s="123" t="str">
        <f t="shared" si="31"/>
        <v/>
      </c>
      <c r="M132" s="122" t="str">
        <f t="shared" si="32"/>
        <v/>
      </c>
      <c r="N132" s="137"/>
      <c r="O132" s="118"/>
      <c r="P132" s="118"/>
      <c r="Q132" s="118"/>
      <c r="R132" s="118"/>
      <c r="S132" s="118"/>
      <c r="T132" s="118"/>
      <c r="U132" s="118"/>
      <c r="V132" s="118"/>
      <c r="W132" s="119"/>
      <c r="X132" s="66" t="str">
        <f t="shared" si="49"/>
        <v/>
      </c>
      <c r="Y132" s="26" t="str">
        <f t="shared" si="33"/>
        <v/>
      </c>
      <c r="Z132" s="26" t="str">
        <f t="shared" si="34"/>
        <v/>
      </c>
      <c r="AA132" s="66" t="str">
        <f t="shared" si="35"/>
        <v/>
      </c>
      <c r="AB132" s="26" t="str">
        <f t="shared" si="50"/>
        <v/>
      </c>
      <c r="AC132" s="26" t="str">
        <f t="shared" si="36"/>
        <v/>
      </c>
      <c r="AD132" s="26" t="str">
        <f t="shared" si="37"/>
        <v/>
      </c>
      <c r="AE132" s="26" t="str">
        <f t="shared" si="51"/>
        <v/>
      </c>
      <c r="AF132" s="26" t="str">
        <f t="shared" si="38"/>
        <v/>
      </c>
      <c r="AG132" s="26" t="str">
        <f>IF(OR(Z132&lt;&gt;TRUE,AB132&lt;&gt;TRUE,,ISBLANK(U132)),"",IF(INDEX(codeperskat,MATCH(P132,libperskat,0))=20,IF(OR(U132&lt;Nomen.complète!W$4,U132&gt;Nomen.complète!X$4),FALSE,TRUE),""))</f>
        <v/>
      </c>
      <c r="AH132" s="26" t="str">
        <f t="shared" si="39"/>
        <v/>
      </c>
      <c r="AI132" s="26" t="str">
        <f t="shared" si="40"/>
        <v/>
      </c>
      <c r="AJ132" s="26" t="str">
        <f t="shared" si="41"/>
        <v/>
      </c>
      <c r="AK132" s="58" t="str">
        <f t="shared" si="52"/>
        <v/>
      </c>
      <c r="AL132" s="26" t="str">
        <f t="shared" si="53"/>
        <v/>
      </c>
    </row>
    <row r="133" spans="1:38">
      <c r="A133" s="42" t="str">
        <f t="shared" si="27"/>
        <v/>
      </c>
      <c r="B133" s="42" t="str">
        <f t="shared" si="28"/>
        <v/>
      </c>
      <c r="C133" s="139" t="str">
        <f t="shared" si="29"/>
        <v/>
      </c>
      <c r="D133" s="58" t="str">
        <f t="shared" si="42"/>
        <v/>
      </c>
      <c r="E133" s="58" t="str">
        <f t="shared" si="43"/>
        <v/>
      </c>
      <c r="F133" s="140" t="str">
        <f t="shared" si="44"/>
        <v/>
      </c>
      <c r="G133" s="141" t="str">
        <f t="shared" si="45"/>
        <v/>
      </c>
      <c r="H133" s="58" t="str">
        <f t="shared" si="46"/>
        <v/>
      </c>
      <c r="I133" s="58" t="str">
        <f t="shared" si="47"/>
        <v/>
      </c>
      <c r="J133" s="131" t="str">
        <f t="shared" si="30"/>
        <v/>
      </c>
      <c r="K133" s="65" t="str">
        <f t="shared" si="48"/>
        <v/>
      </c>
      <c r="L133" s="123" t="str">
        <f t="shared" si="31"/>
        <v/>
      </c>
      <c r="M133" s="122" t="str">
        <f t="shared" si="32"/>
        <v/>
      </c>
      <c r="N133" s="137"/>
      <c r="O133" s="118"/>
      <c r="P133" s="118"/>
      <c r="Q133" s="118"/>
      <c r="R133" s="118"/>
      <c r="S133" s="118"/>
      <c r="T133" s="118"/>
      <c r="U133" s="118"/>
      <c r="V133" s="118"/>
      <c r="W133" s="119"/>
      <c r="X133" s="66" t="str">
        <f t="shared" si="49"/>
        <v/>
      </c>
      <c r="Y133" s="26" t="str">
        <f t="shared" si="33"/>
        <v/>
      </c>
      <c r="Z133" s="26" t="str">
        <f t="shared" si="34"/>
        <v/>
      </c>
      <c r="AA133" s="66" t="str">
        <f t="shared" si="35"/>
        <v/>
      </c>
      <c r="AB133" s="26" t="str">
        <f t="shared" si="50"/>
        <v/>
      </c>
      <c r="AC133" s="26" t="str">
        <f t="shared" si="36"/>
        <v/>
      </c>
      <c r="AD133" s="26" t="str">
        <f t="shared" si="37"/>
        <v/>
      </c>
      <c r="AE133" s="26" t="str">
        <f t="shared" si="51"/>
        <v/>
      </c>
      <c r="AF133" s="26" t="str">
        <f t="shared" si="38"/>
        <v/>
      </c>
      <c r="AG133" s="26" t="str">
        <f>IF(OR(Z133&lt;&gt;TRUE,AB133&lt;&gt;TRUE,,ISBLANK(U133)),"",IF(INDEX(codeperskat,MATCH(P133,libperskat,0))=20,IF(OR(U133&lt;Nomen.complète!W$4,U133&gt;Nomen.complète!X$4),FALSE,TRUE),""))</f>
        <v/>
      </c>
      <c r="AH133" s="26" t="str">
        <f t="shared" si="39"/>
        <v/>
      </c>
      <c r="AI133" s="26" t="str">
        <f t="shared" si="40"/>
        <v/>
      </c>
      <c r="AJ133" s="26" t="str">
        <f t="shared" si="41"/>
        <v/>
      </c>
      <c r="AK133" s="58" t="str">
        <f t="shared" si="52"/>
        <v/>
      </c>
      <c r="AL133" s="26" t="str">
        <f t="shared" si="53"/>
        <v/>
      </c>
    </row>
    <row r="134" spans="1:38">
      <c r="A134" s="42" t="str">
        <f t="shared" si="27"/>
        <v/>
      </c>
      <c r="B134" s="42" t="str">
        <f t="shared" si="28"/>
        <v/>
      </c>
      <c r="C134" s="139" t="str">
        <f t="shared" si="29"/>
        <v/>
      </c>
      <c r="D134" s="58" t="str">
        <f t="shared" si="42"/>
        <v/>
      </c>
      <c r="E134" s="58" t="str">
        <f t="shared" si="43"/>
        <v/>
      </c>
      <c r="F134" s="140" t="str">
        <f t="shared" si="44"/>
        <v/>
      </c>
      <c r="G134" s="141" t="str">
        <f t="shared" si="45"/>
        <v/>
      </c>
      <c r="H134" s="58" t="str">
        <f t="shared" si="46"/>
        <v/>
      </c>
      <c r="I134" s="58" t="str">
        <f t="shared" si="47"/>
        <v/>
      </c>
      <c r="J134" s="131" t="str">
        <f t="shared" si="30"/>
        <v/>
      </c>
      <c r="K134" s="65" t="str">
        <f t="shared" si="48"/>
        <v/>
      </c>
      <c r="L134" s="123" t="str">
        <f t="shared" si="31"/>
        <v/>
      </c>
      <c r="M134" s="122" t="str">
        <f t="shared" si="32"/>
        <v/>
      </c>
      <c r="N134" s="137"/>
      <c r="O134" s="118"/>
      <c r="P134" s="118"/>
      <c r="Q134" s="118"/>
      <c r="R134" s="118"/>
      <c r="S134" s="118"/>
      <c r="T134" s="118"/>
      <c r="U134" s="118"/>
      <c r="V134" s="118"/>
      <c r="W134" s="119"/>
      <c r="X134" s="66" t="str">
        <f t="shared" si="49"/>
        <v/>
      </c>
      <c r="Y134" s="26" t="str">
        <f t="shared" si="33"/>
        <v/>
      </c>
      <c r="Z134" s="26" t="str">
        <f t="shared" si="34"/>
        <v/>
      </c>
      <c r="AA134" s="66" t="str">
        <f t="shared" si="35"/>
        <v/>
      </c>
      <c r="AB134" s="26" t="str">
        <f t="shared" si="50"/>
        <v/>
      </c>
      <c r="AC134" s="26" t="str">
        <f t="shared" si="36"/>
        <v/>
      </c>
      <c r="AD134" s="26" t="str">
        <f t="shared" si="37"/>
        <v/>
      </c>
      <c r="AE134" s="26" t="str">
        <f t="shared" si="51"/>
        <v/>
      </c>
      <c r="AF134" s="26" t="str">
        <f t="shared" si="38"/>
        <v/>
      </c>
      <c r="AG134" s="26" t="str">
        <f>IF(OR(Z134&lt;&gt;TRUE,AB134&lt;&gt;TRUE,,ISBLANK(U134)),"",IF(INDEX(codeperskat,MATCH(P134,libperskat,0))=20,IF(OR(U134&lt;Nomen.complète!W$4,U134&gt;Nomen.complète!X$4),FALSE,TRUE),""))</f>
        <v/>
      </c>
      <c r="AH134" s="26" t="str">
        <f t="shared" si="39"/>
        <v/>
      </c>
      <c r="AI134" s="26" t="str">
        <f t="shared" si="40"/>
        <v/>
      </c>
      <c r="AJ134" s="26" t="str">
        <f t="shared" si="41"/>
        <v/>
      </c>
      <c r="AK134" s="58" t="str">
        <f t="shared" si="52"/>
        <v/>
      </c>
      <c r="AL134" s="26" t="str">
        <f t="shared" si="53"/>
        <v/>
      </c>
    </row>
    <row r="135" spans="1:38">
      <c r="A135" s="42" t="str">
        <f t="shared" si="27"/>
        <v/>
      </c>
      <c r="B135" s="42" t="str">
        <f t="shared" si="28"/>
        <v/>
      </c>
      <c r="C135" s="139" t="str">
        <f t="shared" si="29"/>
        <v/>
      </c>
      <c r="D135" s="58" t="str">
        <f t="shared" si="42"/>
        <v/>
      </c>
      <c r="E135" s="58" t="str">
        <f t="shared" si="43"/>
        <v/>
      </c>
      <c r="F135" s="140" t="str">
        <f t="shared" si="44"/>
        <v/>
      </c>
      <c r="G135" s="141" t="str">
        <f t="shared" si="45"/>
        <v/>
      </c>
      <c r="H135" s="58" t="str">
        <f t="shared" si="46"/>
        <v/>
      </c>
      <c r="I135" s="58" t="str">
        <f t="shared" si="47"/>
        <v/>
      </c>
      <c r="J135" s="131" t="str">
        <f t="shared" si="30"/>
        <v/>
      </c>
      <c r="K135" s="65" t="str">
        <f t="shared" si="48"/>
        <v/>
      </c>
      <c r="L135" s="123" t="str">
        <f t="shared" si="31"/>
        <v/>
      </c>
      <c r="M135" s="122" t="str">
        <f t="shared" si="32"/>
        <v/>
      </c>
      <c r="N135" s="137"/>
      <c r="O135" s="118"/>
      <c r="P135" s="118"/>
      <c r="Q135" s="118"/>
      <c r="R135" s="118"/>
      <c r="S135" s="118"/>
      <c r="T135" s="118"/>
      <c r="U135" s="118"/>
      <c r="V135" s="118"/>
      <c r="W135" s="119"/>
      <c r="X135" s="66" t="str">
        <f t="shared" si="49"/>
        <v/>
      </c>
      <c r="Y135" s="26" t="str">
        <f t="shared" si="33"/>
        <v/>
      </c>
      <c r="Z135" s="26" t="str">
        <f t="shared" si="34"/>
        <v/>
      </c>
      <c r="AA135" s="66" t="str">
        <f t="shared" si="35"/>
        <v/>
      </c>
      <c r="AB135" s="26" t="str">
        <f t="shared" si="50"/>
        <v/>
      </c>
      <c r="AC135" s="26" t="str">
        <f t="shared" si="36"/>
        <v/>
      </c>
      <c r="AD135" s="26" t="str">
        <f t="shared" si="37"/>
        <v/>
      </c>
      <c r="AE135" s="26" t="str">
        <f t="shared" si="51"/>
        <v/>
      </c>
      <c r="AF135" s="26" t="str">
        <f t="shared" si="38"/>
        <v/>
      </c>
      <c r="AG135" s="26" t="str">
        <f>IF(OR(Z135&lt;&gt;TRUE,AB135&lt;&gt;TRUE,,ISBLANK(U135)),"",IF(INDEX(codeperskat,MATCH(P135,libperskat,0))=20,IF(OR(U135&lt;Nomen.complète!W$4,U135&gt;Nomen.complète!X$4),FALSE,TRUE),""))</f>
        <v/>
      </c>
      <c r="AH135" s="26" t="str">
        <f t="shared" si="39"/>
        <v/>
      </c>
      <c r="AI135" s="26" t="str">
        <f t="shared" si="40"/>
        <v/>
      </c>
      <c r="AJ135" s="26" t="str">
        <f t="shared" si="41"/>
        <v/>
      </c>
      <c r="AK135" s="58" t="str">
        <f t="shared" si="52"/>
        <v/>
      </c>
      <c r="AL135" s="26" t="str">
        <f t="shared" si="53"/>
        <v/>
      </c>
    </row>
    <row r="136" spans="1:38">
      <c r="A136" s="42" t="str">
        <f t="shared" si="27"/>
        <v/>
      </c>
      <c r="B136" s="42" t="str">
        <f t="shared" si="28"/>
        <v/>
      </c>
      <c r="C136" s="139" t="str">
        <f t="shared" si="29"/>
        <v/>
      </c>
      <c r="D136" s="58" t="str">
        <f t="shared" si="42"/>
        <v/>
      </c>
      <c r="E136" s="58" t="str">
        <f t="shared" si="43"/>
        <v/>
      </c>
      <c r="F136" s="140" t="str">
        <f t="shared" si="44"/>
        <v/>
      </c>
      <c r="G136" s="141" t="str">
        <f t="shared" si="45"/>
        <v/>
      </c>
      <c r="H136" s="58" t="str">
        <f t="shared" si="46"/>
        <v/>
      </c>
      <c r="I136" s="58" t="str">
        <f t="shared" si="47"/>
        <v/>
      </c>
      <c r="J136" s="131" t="str">
        <f t="shared" si="30"/>
        <v/>
      </c>
      <c r="K136" s="65" t="str">
        <f t="shared" si="48"/>
        <v/>
      </c>
      <c r="L136" s="123" t="str">
        <f t="shared" si="31"/>
        <v/>
      </c>
      <c r="M136" s="122" t="str">
        <f t="shared" si="32"/>
        <v/>
      </c>
      <c r="N136" s="137"/>
      <c r="O136" s="118"/>
      <c r="P136" s="118"/>
      <c r="Q136" s="118"/>
      <c r="R136" s="118"/>
      <c r="S136" s="118"/>
      <c r="T136" s="118"/>
      <c r="U136" s="118"/>
      <c r="V136" s="118"/>
      <c r="W136" s="119"/>
      <c r="X136" s="66" t="str">
        <f t="shared" si="49"/>
        <v/>
      </c>
      <c r="Y136" s="26" t="str">
        <f t="shared" si="33"/>
        <v/>
      </c>
      <c r="Z136" s="26" t="str">
        <f t="shared" si="34"/>
        <v/>
      </c>
      <c r="AA136" s="66" t="str">
        <f t="shared" si="35"/>
        <v/>
      </c>
      <c r="AB136" s="26" t="str">
        <f t="shared" si="50"/>
        <v/>
      </c>
      <c r="AC136" s="26" t="str">
        <f t="shared" si="36"/>
        <v/>
      </c>
      <c r="AD136" s="26" t="str">
        <f t="shared" si="37"/>
        <v/>
      </c>
      <c r="AE136" s="26" t="str">
        <f t="shared" si="51"/>
        <v/>
      </c>
      <c r="AF136" s="26" t="str">
        <f t="shared" si="38"/>
        <v/>
      </c>
      <c r="AG136" s="26" t="str">
        <f>IF(OR(Z136&lt;&gt;TRUE,AB136&lt;&gt;TRUE,,ISBLANK(U136)),"",IF(INDEX(codeperskat,MATCH(P136,libperskat,0))=20,IF(OR(U136&lt;Nomen.complète!W$4,U136&gt;Nomen.complète!X$4),FALSE,TRUE),""))</f>
        <v/>
      </c>
      <c r="AH136" s="26" t="str">
        <f t="shared" si="39"/>
        <v/>
      </c>
      <c r="AI136" s="26" t="str">
        <f t="shared" si="40"/>
        <v/>
      </c>
      <c r="AJ136" s="26" t="str">
        <f t="shared" si="41"/>
        <v/>
      </c>
      <c r="AK136" s="58" t="str">
        <f t="shared" si="52"/>
        <v/>
      </c>
      <c r="AL136" s="26" t="str">
        <f t="shared" si="53"/>
        <v/>
      </c>
    </row>
    <row r="137" spans="1:38">
      <c r="A137" s="42" t="str">
        <f t="shared" si="27"/>
        <v/>
      </c>
      <c r="B137" s="42" t="str">
        <f t="shared" si="28"/>
        <v/>
      </c>
      <c r="C137" s="139" t="str">
        <f t="shared" si="29"/>
        <v/>
      </c>
      <c r="D137" s="58" t="str">
        <f t="shared" si="42"/>
        <v/>
      </c>
      <c r="E137" s="58" t="str">
        <f t="shared" si="43"/>
        <v/>
      </c>
      <c r="F137" s="140" t="str">
        <f t="shared" si="44"/>
        <v/>
      </c>
      <c r="G137" s="141" t="str">
        <f t="shared" si="45"/>
        <v/>
      </c>
      <c r="H137" s="58" t="str">
        <f t="shared" si="46"/>
        <v/>
      </c>
      <c r="I137" s="58" t="str">
        <f t="shared" si="47"/>
        <v/>
      </c>
      <c r="J137" s="131" t="str">
        <f t="shared" si="30"/>
        <v/>
      </c>
      <c r="K137" s="65" t="str">
        <f t="shared" si="48"/>
        <v/>
      </c>
      <c r="L137" s="123" t="str">
        <f t="shared" si="31"/>
        <v/>
      </c>
      <c r="M137" s="122" t="str">
        <f t="shared" si="32"/>
        <v/>
      </c>
      <c r="N137" s="137"/>
      <c r="O137" s="118"/>
      <c r="P137" s="118"/>
      <c r="Q137" s="118"/>
      <c r="R137" s="118"/>
      <c r="S137" s="118"/>
      <c r="T137" s="118"/>
      <c r="U137" s="118"/>
      <c r="V137" s="118"/>
      <c r="W137" s="119"/>
      <c r="X137" s="66" t="str">
        <f t="shared" si="49"/>
        <v/>
      </c>
      <c r="Y137" s="26" t="str">
        <f t="shared" si="33"/>
        <v/>
      </c>
      <c r="Z137" s="26" t="str">
        <f t="shared" si="34"/>
        <v/>
      </c>
      <c r="AA137" s="66" t="str">
        <f t="shared" si="35"/>
        <v/>
      </c>
      <c r="AB137" s="26" t="str">
        <f t="shared" si="50"/>
        <v/>
      </c>
      <c r="AC137" s="26" t="str">
        <f t="shared" si="36"/>
        <v/>
      </c>
      <c r="AD137" s="26" t="str">
        <f t="shared" si="37"/>
        <v/>
      </c>
      <c r="AE137" s="26" t="str">
        <f t="shared" si="51"/>
        <v/>
      </c>
      <c r="AF137" s="26" t="str">
        <f t="shared" si="38"/>
        <v/>
      </c>
      <c r="AG137" s="26" t="str">
        <f>IF(OR(Z137&lt;&gt;TRUE,AB137&lt;&gt;TRUE,,ISBLANK(U137)),"",IF(INDEX(codeperskat,MATCH(P137,libperskat,0))=20,IF(OR(U137&lt;Nomen.complète!W$4,U137&gt;Nomen.complète!X$4),FALSE,TRUE),""))</f>
        <v/>
      </c>
      <c r="AH137" s="26" t="str">
        <f t="shared" si="39"/>
        <v/>
      </c>
      <c r="AI137" s="26" t="str">
        <f t="shared" si="40"/>
        <v/>
      </c>
      <c r="AJ137" s="26" t="str">
        <f t="shared" si="41"/>
        <v/>
      </c>
      <c r="AK137" s="58" t="str">
        <f t="shared" si="52"/>
        <v/>
      </c>
      <c r="AL137" s="26" t="str">
        <f t="shared" si="53"/>
        <v/>
      </c>
    </row>
    <row r="138" spans="1:38">
      <c r="A138" s="42" t="str">
        <f t="shared" si="27"/>
        <v/>
      </c>
      <c r="B138" s="42" t="str">
        <f t="shared" si="28"/>
        <v/>
      </c>
      <c r="C138" s="139" t="str">
        <f t="shared" si="29"/>
        <v/>
      </c>
      <c r="D138" s="58" t="str">
        <f t="shared" si="42"/>
        <v/>
      </c>
      <c r="E138" s="58" t="str">
        <f t="shared" si="43"/>
        <v/>
      </c>
      <c r="F138" s="140" t="str">
        <f t="shared" si="44"/>
        <v/>
      </c>
      <c r="G138" s="141" t="str">
        <f t="shared" si="45"/>
        <v/>
      </c>
      <c r="H138" s="58" t="str">
        <f t="shared" si="46"/>
        <v/>
      </c>
      <c r="I138" s="58" t="str">
        <f t="shared" si="47"/>
        <v/>
      </c>
      <c r="J138" s="131" t="str">
        <f t="shared" si="30"/>
        <v/>
      </c>
      <c r="K138" s="65" t="str">
        <f t="shared" si="48"/>
        <v/>
      </c>
      <c r="L138" s="123" t="str">
        <f t="shared" si="31"/>
        <v/>
      </c>
      <c r="M138" s="122" t="str">
        <f t="shared" si="32"/>
        <v/>
      </c>
      <c r="N138" s="137"/>
      <c r="O138" s="118"/>
      <c r="P138" s="118"/>
      <c r="Q138" s="118"/>
      <c r="R138" s="118"/>
      <c r="S138" s="118"/>
      <c r="T138" s="118"/>
      <c r="U138" s="118"/>
      <c r="V138" s="118"/>
      <c r="W138" s="119"/>
      <c r="X138" s="66" t="str">
        <f t="shared" si="49"/>
        <v/>
      </c>
      <c r="Y138" s="26" t="str">
        <f t="shared" si="33"/>
        <v/>
      </c>
      <c r="Z138" s="26" t="str">
        <f t="shared" si="34"/>
        <v/>
      </c>
      <c r="AA138" s="66" t="str">
        <f t="shared" si="35"/>
        <v/>
      </c>
      <c r="AB138" s="26" t="str">
        <f t="shared" si="50"/>
        <v/>
      </c>
      <c r="AC138" s="26" t="str">
        <f t="shared" si="36"/>
        <v/>
      </c>
      <c r="AD138" s="26" t="str">
        <f t="shared" si="37"/>
        <v/>
      </c>
      <c r="AE138" s="26" t="str">
        <f t="shared" si="51"/>
        <v/>
      </c>
      <c r="AF138" s="26" t="str">
        <f t="shared" si="38"/>
        <v/>
      </c>
      <c r="AG138" s="26" t="str">
        <f>IF(OR(Z138&lt;&gt;TRUE,AB138&lt;&gt;TRUE,,ISBLANK(U138)),"",IF(INDEX(codeperskat,MATCH(P138,libperskat,0))=20,IF(OR(U138&lt;Nomen.complète!W$4,U138&gt;Nomen.complète!X$4),FALSE,TRUE),""))</f>
        <v/>
      </c>
      <c r="AH138" s="26" t="str">
        <f t="shared" si="39"/>
        <v/>
      </c>
      <c r="AI138" s="26" t="str">
        <f t="shared" si="40"/>
        <v/>
      </c>
      <c r="AJ138" s="26" t="str">
        <f t="shared" si="41"/>
        <v/>
      </c>
      <c r="AK138" s="58" t="str">
        <f t="shared" si="52"/>
        <v/>
      </c>
      <c r="AL138" s="26" t="str">
        <f t="shared" si="53"/>
        <v/>
      </c>
    </row>
    <row r="139" spans="1:38">
      <c r="A139" s="42" t="str">
        <f t="shared" si="27"/>
        <v/>
      </c>
      <c r="B139" s="42" t="str">
        <f t="shared" si="28"/>
        <v/>
      </c>
      <c r="C139" s="139" t="str">
        <f t="shared" si="29"/>
        <v/>
      </c>
      <c r="D139" s="58" t="str">
        <f t="shared" si="42"/>
        <v/>
      </c>
      <c r="E139" s="58" t="str">
        <f t="shared" si="43"/>
        <v/>
      </c>
      <c r="F139" s="140" t="str">
        <f t="shared" si="44"/>
        <v/>
      </c>
      <c r="G139" s="141" t="str">
        <f t="shared" si="45"/>
        <v/>
      </c>
      <c r="H139" s="58" t="str">
        <f t="shared" si="46"/>
        <v/>
      </c>
      <c r="I139" s="58" t="str">
        <f t="shared" si="47"/>
        <v/>
      </c>
      <c r="J139" s="131" t="str">
        <f t="shared" si="30"/>
        <v/>
      </c>
      <c r="K139" s="65" t="str">
        <f t="shared" si="48"/>
        <v/>
      </c>
      <c r="L139" s="123" t="str">
        <f t="shared" si="31"/>
        <v/>
      </c>
      <c r="M139" s="122" t="str">
        <f t="shared" si="32"/>
        <v/>
      </c>
      <c r="N139" s="137"/>
      <c r="O139" s="118"/>
      <c r="P139" s="118"/>
      <c r="Q139" s="118"/>
      <c r="R139" s="118"/>
      <c r="S139" s="118"/>
      <c r="T139" s="118"/>
      <c r="U139" s="118"/>
      <c r="V139" s="118"/>
      <c r="W139" s="119"/>
      <c r="X139" s="66" t="str">
        <f t="shared" si="49"/>
        <v/>
      </c>
      <c r="Y139" s="26" t="str">
        <f t="shared" si="33"/>
        <v/>
      </c>
      <c r="Z139" s="26" t="str">
        <f t="shared" si="34"/>
        <v/>
      </c>
      <c r="AA139" s="66" t="str">
        <f t="shared" si="35"/>
        <v/>
      </c>
      <c r="AB139" s="26" t="str">
        <f t="shared" si="50"/>
        <v/>
      </c>
      <c r="AC139" s="26" t="str">
        <f t="shared" si="36"/>
        <v/>
      </c>
      <c r="AD139" s="26" t="str">
        <f t="shared" si="37"/>
        <v/>
      </c>
      <c r="AE139" s="26" t="str">
        <f t="shared" si="51"/>
        <v/>
      </c>
      <c r="AF139" s="26" t="str">
        <f t="shared" si="38"/>
        <v/>
      </c>
      <c r="AG139" s="26" t="str">
        <f>IF(OR(Z139&lt;&gt;TRUE,AB139&lt;&gt;TRUE,,ISBLANK(U139)),"",IF(INDEX(codeperskat,MATCH(P139,libperskat,0))=20,IF(OR(U139&lt;Nomen.complète!W$4,U139&gt;Nomen.complète!X$4),FALSE,TRUE),""))</f>
        <v/>
      </c>
      <c r="AH139" s="26" t="str">
        <f t="shared" si="39"/>
        <v/>
      </c>
      <c r="AI139" s="26" t="str">
        <f t="shared" si="40"/>
        <v/>
      </c>
      <c r="AJ139" s="26" t="str">
        <f t="shared" si="41"/>
        <v/>
      </c>
      <c r="AK139" s="58" t="str">
        <f t="shared" si="52"/>
        <v/>
      </c>
      <c r="AL139" s="26" t="str">
        <f t="shared" si="53"/>
        <v/>
      </c>
    </row>
    <row r="140" spans="1:38">
      <c r="A140" s="42" t="str">
        <f t="shared" ref="A140:A203" si="54">IF(ISBLANK(N140),"",IF(ISNA(MATCH(P140,libperskat,0)),"Incomplet",IF((COUNTA(N140:V140)+(INDEX(codeperskat,MATCH(P140,libperskat,0))=20)+AND(U140="",AJ140=TRUE))&lt;9,"Incomplet",IF(OR(COUNTIF(X140:AE140,FALSE)&gt;0,COUNTIF(AH140,FALSE)&gt;0,COUNTIF(X140:AH140,#N/A)&gt;0),"Erreur",IF(AF140=FALSE,"Attention","OK")))))</f>
        <v/>
      </c>
      <c r="B140" s="42" t="str">
        <f t="shared" ref="B140:B203" si="55">IF(N140&lt;&gt;"",IF(ISNA(MATCH(N140,pid,0)),"",IF(MATCH(N140,pid,0)=0,"",MATCH(N140,pid,0))),"")</f>
        <v/>
      </c>
      <c r="C140" s="139" t="str">
        <f t="shared" ref="C140:C203" si="56">IF(B140&lt;&gt;"",INDEX(pkatid,B140),"")</f>
        <v/>
      </c>
      <c r="D140" s="58" t="str">
        <f t="shared" si="42"/>
        <v/>
      </c>
      <c r="E140" s="58" t="str">
        <f t="shared" si="43"/>
        <v/>
      </c>
      <c r="F140" s="140" t="str">
        <f t="shared" si="44"/>
        <v/>
      </c>
      <c r="G140" s="141" t="str">
        <f t="shared" si="45"/>
        <v/>
      </c>
      <c r="H140" s="58" t="str">
        <f t="shared" si="46"/>
        <v/>
      </c>
      <c r="I140" s="58" t="str">
        <f t="shared" si="47"/>
        <v/>
      </c>
      <c r="J140" s="131" t="str">
        <f t="shared" ref="J140:J203" si="57">IF(B140&lt;&gt;"",IF(INDEX(pid,B140)&gt;0,INDEX(pid,B140),""),"")</f>
        <v/>
      </c>
      <c r="K140" s="65" t="str">
        <f t="shared" si="48"/>
        <v/>
      </c>
      <c r="L140" s="123" t="str">
        <f t="shared" ref="L140:L203" si="58">IF(B140&lt;&gt;"",IF(INDEX(pname,B140)&gt;0,INDEX(pname,B140),""),"")</f>
        <v/>
      </c>
      <c r="M140" s="122" t="str">
        <f t="shared" ref="M140:M203" si="59">IF(B140&lt;&gt;"",IF(INDEX(psurname,B140)&gt;0,INDEX(psurname,B140),""),"")</f>
        <v/>
      </c>
      <c r="N140" s="137"/>
      <c r="O140" s="118"/>
      <c r="P140" s="118"/>
      <c r="Q140" s="118"/>
      <c r="R140" s="118"/>
      <c r="S140" s="118"/>
      <c r="T140" s="118"/>
      <c r="U140" s="118"/>
      <c r="V140" s="118"/>
      <c r="W140" s="119"/>
      <c r="X140" s="66" t="str">
        <f t="shared" si="49"/>
        <v/>
      </c>
      <c r="Y140" s="26" t="str">
        <f t="shared" ref="Y140:Y203" si="60">IF(ISBLANK(N140),"",IF(OR(ISNA(MATCH(N140,pid,0)),N140="-"),FALSE,TRUE))</f>
        <v/>
      </c>
      <c r="Z140" s="26" t="str">
        <f t="shared" ref="Z140:Z203" si="61">IF(ISBLANK(P140),"",IF(OR(ISNA(MATCH(P140,libperskat,0)),P140="-"),FALSE,TRUE))</f>
        <v/>
      </c>
      <c r="AA140" s="66" t="str">
        <f t="shared" ref="AA140:AA203" si="62">IF(ISBLANK(Q140),"",IF(OR(ISNA(MATCH(Q140,libaav,0)),Q140="-"),FALSE,TRUE))</f>
        <v/>
      </c>
      <c r="AB140" s="26" t="str">
        <f t="shared" si="50"/>
        <v/>
      </c>
      <c r="AC140" s="26" t="str">
        <f t="shared" ref="AC140:AC203" si="63">IF(ISBLANK(S140),"",IF(OR(ISNA(MATCH(S140,libinst,0)),S140="-"),FALSE,TRUE))</f>
        <v/>
      </c>
      <c r="AD140" s="26" t="str">
        <f t="shared" ref="AD140:AD203" si="64">IF(ISBLANK(V140),"",IF(OR(ISNA(MATCH(V140,libschartkla,0)),V140="-",INDEX(codeschartkla,MATCH(V140,libschartkla,0))=0),FALSE,TRUE))</f>
        <v/>
      </c>
      <c r="AE140" s="26" t="str">
        <f t="shared" si="51"/>
        <v/>
      </c>
      <c r="AF140" s="26" t="str">
        <f t="shared" ref="AF140:AF203" si="65">IF(OR(AD140&lt;&gt;TRUE,ISBLANK(U140)),"",IF(INDEX(codeperskat,MATCH(P140,libperskat,0))=20,"",IF(OR(INDEX(valbvzmin,MATCH(V140,libschartkla,0))="-",INDEX(valbvzmax,MATCH(V140,libschartkla,0))="-",AND(U140&gt;=INDEX(valbvzmin,MATCH(V140,libschartkla,0)),U140&lt;=INDEX(valbvzmax,MATCH(V140,libschartkla,0)))),TRUE,FALSE)))</f>
        <v/>
      </c>
      <c r="AG140" s="26" t="str">
        <f>IF(OR(Z140&lt;&gt;TRUE,AB140&lt;&gt;TRUE,,ISBLANK(U140)),"",IF(INDEX(codeperskat,MATCH(P140,libperskat,0))=20,IF(OR(U140&lt;Nomen.complète!W$4,U140&gt;Nomen.complète!X$4),FALSE,TRUE),""))</f>
        <v/>
      </c>
      <c r="AH140" s="26" t="str">
        <f t="shared" ref="AH140:AH203" si="66">IF(Z140=TRUE,IF(ISLOGICAL(AD140),IF(OR(AD140=FALSE,AND(INDEX(codeperskat,MATCH(P140,libperskat,0))&gt;=31,INDEX(codeperskat,MATCH(P140,libperskat,0))&lt;=43,AND(INDEX(codeschartkla,MATCH(V140,libschartkla,0))&lt;&gt;10090000,INDEX(codeschartkla,MATCH(V140,libschartkla,0))&lt;&gt;10090500,INDEX(codeschartkla,MATCH(V140,libschartkla,0))&lt;&gt;10190000,INDEX(codeschartkla,MATCH(V140,libschartkla,0))&lt;&gt;10190500,INDEX(codeschartkla,MATCH(V140,libschartkla,0))&lt;&gt;10290000,INDEX(codeschartkla,MATCH(V140,libschartkla,0))&lt;&gt;10290500)),INDEX(codeperskat,MATCH(P140,libperskat,0))=20),FALSE,TRUE),IF(INDEX(codeperskat,MATCH(P140,libperskat,0))=20,TRUE,FALSE)),"")</f>
        <v/>
      </c>
      <c r="AI140" s="26" t="str">
        <f t="shared" ref="AI140:AI203" si="67">IF(OR(Z140&lt;&gt;TRUE,AB140&lt;&gt;TRUE),"",IF(OR(AND(OR(INDEX(codeperskat,MATCH(P140,libperskat,0))=10,INDEX(codeperskat,MATCH(P140,libperskat,0))=31,INDEX(codeperskat,MATCH(P140,libperskat,0))=32),OR(INDEX(codedipqual,MATCH(R140,libdipqual,0))&lt;11,INDEX(codedipqual,MATCH(R140,libdipqual,0))&gt;15)),AND(INDEX(codeperskat,MATCH(P140,libperskat,0))=20,OR(INDEX(codedipqual,MATCH(R140,libdipqual,0))&lt;21,INDEX(codedipqual,MATCH(R140,libdipqual,0))&gt;24)),AND(INDEX(codeperskat,MATCH(P140,libperskat,0))&gt;=41,INDEX(codeperskat,MATCH(P140,libperskat,0))&lt;=43,OR(INDEX(codedipqual,MATCH(R140,libdipqual,0))&lt;31,INDEX(codedipqual,MATCH(R140,libdipqual,0))&gt;32)),),FALSE,TRUE))</f>
        <v/>
      </c>
      <c r="AJ140" s="26" t="str">
        <f t="shared" ref="AJ140:AJ203" si="68">IF(V140&lt;&gt;"",IF(NOT(ISNA(V140)),IF(AND(INDEX(codeschartkla,MATCH(V140,libschartkla,0))&gt;=55000000,INDEX(codeschartkla,MATCH(V140,libschartkla,0))&lt;55100000),TRUE,FALSE),""),"")</f>
        <v/>
      </c>
      <c r="AK140" s="58" t="str">
        <f t="shared" si="52"/>
        <v/>
      </c>
      <c r="AL140" s="26" t="str">
        <f t="shared" si="53"/>
        <v/>
      </c>
    </row>
    <row r="141" spans="1:38">
      <c r="A141" s="42" t="str">
        <f t="shared" si="54"/>
        <v/>
      </c>
      <c r="B141" s="42" t="str">
        <f t="shared" si="55"/>
        <v/>
      </c>
      <c r="C141" s="139" t="str">
        <f t="shared" si="56"/>
        <v/>
      </c>
      <c r="D141" s="58" t="str">
        <f t="shared" ref="D141:D204" si="69">IF(B141&lt;&gt;"",IF(INDEX(psex,B141)&lt;&gt;"",INDEX(psex,B141),""),"")</f>
        <v/>
      </c>
      <c r="E141" s="58" t="str">
        <f t="shared" ref="E141:E204" si="70">IF(B141&lt;&gt;"",INDEX(ctrlsex,B141),"")</f>
        <v/>
      </c>
      <c r="F141" s="140" t="str">
        <f t="shared" ref="F141:F204" si="71">IF(B141&lt;&gt;"",IF(INDEX(pgebdat,B141)&lt;&gt;"",INDEX(pgebdat,B141),""),"")</f>
        <v/>
      </c>
      <c r="G141" s="141" t="str">
        <f t="shared" ref="G141:G204" si="72">IF(B141&lt;&gt;"",IF(INDEX(pnat,B141)&gt;0,INDEX(pnat,B141),""),"")</f>
        <v/>
      </c>
      <c r="H141" s="58" t="str">
        <f t="shared" ref="H141:H204" si="73">IF(B141&lt;&gt;"",INDEX(ctrlnat,B141),"")</f>
        <v/>
      </c>
      <c r="I141" s="58" t="str">
        <f t="shared" ref="I141:I204" si="74">IF(B141&lt;&gt;"",IF(INDEX(pjis,B141)&lt;&gt;"",INDEX(pjis,B141),""),"")</f>
        <v/>
      </c>
      <c r="J141" s="131" t="str">
        <f t="shared" si="57"/>
        <v/>
      </c>
      <c r="K141" s="65" t="str">
        <f t="shared" ref="K141:K204" si="75">CONCATENATE(N141,O141)</f>
        <v/>
      </c>
      <c r="L141" s="123" t="str">
        <f t="shared" si="58"/>
        <v/>
      </c>
      <c r="M141" s="122" t="str">
        <f t="shared" si="59"/>
        <v/>
      </c>
      <c r="N141" s="137"/>
      <c r="O141" s="118"/>
      <c r="P141" s="118"/>
      <c r="Q141" s="118"/>
      <c r="R141" s="118"/>
      <c r="S141" s="118"/>
      <c r="T141" s="118"/>
      <c r="U141" s="118"/>
      <c r="V141" s="118"/>
      <c r="W141" s="119"/>
      <c r="X141" s="66" t="str">
        <f t="shared" ref="X141:X204" si="76">IF(K141="","",NOT(COUNTIF($K$12:$K$611,$K141)&gt;1))</f>
        <v/>
      </c>
      <c r="Y141" s="26" t="str">
        <f t="shared" si="60"/>
        <v/>
      </c>
      <c r="Z141" s="26" t="str">
        <f t="shared" si="61"/>
        <v/>
      </c>
      <c r="AA141" s="66" t="str">
        <f t="shared" si="62"/>
        <v/>
      </c>
      <c r="AB141" s="26" t="str">
        <f t="shared" ref="AB141:AB204" si="77">IF(ISBLANK(R141),"",IF(OR(ISNA(MATCH(R141,libdipqual,0)),R141="-"),FALSE,IF(INDEX(codedipqual,MATCH(R141,libdipqual,0))=0,FALSE,TRUE)))</f>
        <v/>
      </c>
      <c r="AC141" s="26" t="str">
        <f t="shared" si="63"/>
        <v/>
      </c>
      <c r="AD141" s="26" t="str">
        <f t="shared" si="64"/>
        <v/>
      </c>
      <c r="AE141" s="26" t="str">
        <f t="shared" ref="AE141:AE204" si="78">IF(OR(ISBLANK(T141),ISBLANK(U141)),"",IF(T141&lt;=U141,TRUE,FALSE))</f>
        <v/>
      </c>
      <c r="AF141" s="26" t="str">
        <f t="shared" si="65"/>
        <v/>
      </c>
      <c r="AG141" s="26" t="str">
        <f>IF(OR(Z141&lt;&gt;TRUE,AB141&lt;&gt;TRUE,,ISBLANK(U141)),"",IF(INDEX(codeperskat,MATCH(P141,libperskat,0))=20,IF(OR(U141&lt;Nomen.complète!W$4,U141&gt;Nomen.complète!X$4),FALSE,TRUE),""))</f>
        <v/>
      </c>
      <c r="AH141" s="26" t="str">
        <f t="shared" si="66"/>
        <v/>
      </c>
      <c r="AI141" s="26" t="str">
        <f t="shared" si="67"/>
        <v/>
      </c>
      <c r="AJ141" s="26" t="str">
        <f t="shared" si="68"/>
        <v/>
      </c>
      <c r="AK141" s="58" t="str">
        <f t="shared" ref="AK141:AK204" si="79">IF(A141="","",1)</f>
        <v/>
      </c>
      <c r="AL141" s="26" t="str">
        <f t="shared" ref="AL141:AL204" si="80">IF(AE141&lt;&gt;TRUE,"",T141/U141)</f>
        <v/>
      </c>
    </row>
    <row r="142" spans="1:38">
      <c r="A142" s="42" t="str">
        <f t="shared" si="54"/>
        <v/>
      </c>
      <c r="B142" s="42" t="str">
        <f t="shared" si="55"/>
        <v/>
      </c>
      <c r="C142" s="139" t="str">
        <f t="shared" si="56"/>
        <v/>
      </c>
      <c r="D142" s="58" t="str">
        <f t="shared" si="69"/>
        <v/>
      </c>
      <c r="E142" s="58" t="str">
        <f t="shared" si="70"/>
        <v/>
      </c>
      <c r="F142" s="140" t="str">
        <f t="shared" si="71"/>
        <v/>
      </c>
      <c r="G142" s="141" t="str">
        <f t="shared" si="72"/>
        <v/>
      </c>
      <c r="H142" s="58" t="str">
        <f t="shared" si="73"/>
        <v/>
      </c>
      <c r="I142" s="58" t="str">
        <f t="shared" si="74"/>
        <v/>
      </c>
      <c r="J142" s="131" t="str">
        <f t="shared" si="57"/>
        <v/>
      </c>
      <c r="K142" s="65" t="str">
        <f t="shared" si="75"/>
        <v/>
      </c>
      <c r="L142" s="123" t="str">
        <f t="shared" si="58"/>
        <v/>
      </c>
      <c r="M142" s="122" t="str">
        <f t="shared" si="59"/>
        <v/>
      </c>
      <c r="N142" s="137"/>
      <c r="O142" s="118"/>
      <c r="P142" s="118"/>
      <c r="Q142" s="118"/>
      <c r="R142" s="118"/>
      <c r="S142" s="118"/>
      <c r="T142" s="118"/>
      <c r="U142" s="118"/>
      <c r="V142" s="118"/>
      <c r="W142" s="119"/>
      <c r="X142" s="66" t="str">
        <f t="shared" si="76"/>
        <v/>
      </c>
      <c r="Y142" s="26" t="str">
        <f t="shared" si="60"/>
        <v/>
      </c>
      <c r="Z142" s="26" t="str">
        <f t="shared" si="61"/>
        <v/>
      </c>
      <c r="AA142" s="66" t="str">
        <f t="shared" si="62"/>
        <v/>
      </c>
      <c r="AB142" s="26" t="str">
        <f t="shared" si="77"/>
        <v/>
      </c>
      <c r="AC142" s="26" t="str">
        <f t="shared" si="63"/>
        <v/>
      </c>
      <c r="AD142" s="26" t="str">
        <f t="shared" si="64"/>
        <v/>
      </c>
      <c r="AE142" s="26" t="str">
        <f t="shared" si="78"/>
        <v/>
      </c>
      <c r="AF142" s="26" t="str">
        <f t="shared" si="65"/>
        <v/>
      </c>
      <c r="AG142" s="26" t="str">
        <f>IF(OR(Z142&lt;&gt;TRUE,AB142&lt;&gt;TRUE,,ISBLANK(U142)),"",IF(INDEX(codeperskat,MATCH(P142,libperskat,0))=20,IF(OR(U142&lt;Nomen.complète!W$4,U142&gt;Nomen.complète!X$4),FALSE,TRUE),""))</f>
        <v/>
      </c>
      <c r="AH142" s="26" t="str">
        <f t="shared" si="66"/>
        <v/>
      </c>
      <c r="AI142" s="26" t="str">
        <f t="shared" si="67"/>
        <v/>
      </c>
      <c r="AJ142" s="26" t="str">
        <f t="shared" si="68"/>
        <v/>
      </c>
      <c r="AK142" s="58" t="str">
        <f t="shared" si="79"/>
        <v/>
      </c>
      <c r="AL142" s="26" t="str">
        <f t="shared" si="80"/>
        <v/>
      </c>
    </row>
    <row r="143" spans="1:38">
      <c r="A143" s="42" t="str">
        <f t="shared" si="54"/>
        <v/>
      </c>
      <c r="B143" s="42" t="str">
        <f t="shared" si="55"/>
        <v/>
      </c>
      <c r="C143" s="139" t="str">
        <f t="shared" si="56"/>
        <v/>
      </c>
      <c r="D143" s="58" t="str">
        <f t="shared" si="69"/>
        <v/>
      </c>
      <c r="E143" s="58" t="str">
        <f t="shared" si="70"/>
        <v/>
      </c>
      <c r="F143" s="140" t="str">
        <f t="shared" si="71"/>
        <v/>
      </c>
      <c r="G143" s="141" t="str">
        <f t="shared" si="72"/>
        <v/>
      </c>
      <c r="H143" s="58" t="str">
        <f t="shared" si="73"/>
        <v/>
      </c>
      <c r="I143" s="58" t="str">
        <f t="shared" si="74"/>
        <v/>
      </c>
      <c r="J143" s="131" t="str">
        <f t="shared" si="57"/>
        <v/>
      </c>
      <c r="K143" s="65" t="str">
        <f t="shared" si="75"/>
        <v/>
      </c>
      <c r="L143" s="123" t="str">
        <f t="shared" si="58"/>
        <v/>
      </c>
      <c r="M143" s="122" t="str">
        <f t="shared" si="59"/>
        <v/>
      </c>
      <c r="N143" s="137"/>
      <c r="O143" s="118"/>
      <c r="P143" s="118"/>
      <c r="Q143" s="118"/>
      <c r="R143" s="118"/>
      <c r="S143" s="118"/>
      <c r="T143" s="118"/>
      <c r="U143" s="118"/>
      <c r="V143" s="118"/>
      <c r="W143" s="119"/>
      <c r="X143" s="66" t="str">
        <f t="shared" si="76"/>
        <v/>
      </c>
      <c r="Y143" s="26" t="str">
        <f t="shared" si="60"/>
        <v/>
      </c>
      <c r="Z143" s="26" t="str">
        <f t="shared" si="61"/>
        <v/>
      </c>
      <c r="AA143" s="66" t="str">
        <f t="shared" si="62"/>
        <v/>
      </c>
      <c r="AB143" s="26" t="str">
        <f t="shared" si="77"/>
        <v/>
      </c>
      <c r="AC143" s="26" t="str">
        <f t="shared" si="63"/>
        <v/>
      </c>
      <c r="AD143" s="26" t="str">
        <f t="shared" si="64"/>
        <v/>
      </c>
      <c r="AE143" s="26" t="str">
        <f t="shared" si="78"/>
        <v/>
      </c>
      <c r="AF143" s="26" t="str">
        <f t="shared" si="65"/>
        <v/>
      </c>
      <c r="AG143" s="26" t="str">
        <f>IF(OR(Z143&lt;&gt;TRUE,AB143&lt;&gt;TRUE,,ISBLANK(U143)),"",IF(INDEX(codeperskat,MATCH(P143,libperskat,0))=20,IF(OR(U143&lt;Nomen.complète!W$4,U143&gt;Nomen.complète!X$4),FALSE,TRUE),""))</f>
        <v/>
      </c>
      <c r="AH143" s="26" t="str">
        <f t="shared" si="66"/>
        <v/>
      </c>
      <c r="AI143" s="26" t="str">
        <f t="shared" si="67"/>
        <v/>
      </c>
      <c r="AJ143" s="26" t="str">
        <f t="shared" si="68"/>
        <v/>
      </c>
      <c r="AK143" s="58" t="str">
        <f t="shared" si="79"/>
        <v/>
      </c>
      <c r="AL143" s="26" t="str">
        <f t="shared" si="80"/>
        <v/>
      </c>
    </row>
    <row r="144" spans="1:38">
      <c r="A144" s="42" t="str">
        <f t="shared" si="54"/>
        <v/>
      </c>
      <c r="B144" s="42" t="str">
        <f t="shared" si="55"/>
        <v/>
      </c>
      <c r="C144" s="139" t="str">
        <f t="shared" si="56"/>
        <v/>
      </c>
      <c r="D144" s="58" t="str">
        <f t="shared" si="69"/>
        <v/>
      </c>
      <c r="E144" s="58" t="str">
        <f t="shared" si="70"/>
        <v/>
      </c>
      <c r="F144" s="140" t="str">
        <f t="shared" si="71"/>
        <v/>
      </c>
      <c r="G144" s="141" t="str">
        <f t="shared" si="72"/>
        <v/>
      </c>
      <c r="H144" s="58" t="str">
        <f t="shared" si="73"/>
        <v/>
      </c>
      <c r="I144" s="58" t="str">
        <f t="shared" si="74"/>
        <v/>
      </c>
      <c r="J144" s="131" t="str">
        <f t="shared" si="57"/>
        <v/>
      </c>
      <c r="K144" s="65" t="str">
        <f t="shared" si="75"/>
        <v/>
      </c>
      <c r="L144" s="123" t="str">
        <f t="shared" si="58"/>
        <v/>
      </c>
      <c r="M144" s="122" t="str">
        <f t="shared" si="59"/>
        <v/>
      </c>
      <c r="N144" s="137"/>
      <c r="O144" s="118"/>
      <c r="P144" s="118"/>
      <c r="Q144" s="118"/>
      <c r="R144" s="118"/>
      <c r="S144" s="118"/>
      <c r="T144" s="118"/>
      <c r="U144" s="118"/>
      <c r="V144" s="118"/>
      <c r="W144" s="119"/>
      <c r="X144" s="66" t="str">
        <f t="shared" si="76"/>
        <v/>
      </c>
      <c r="Y144" s="26" t="str">
        <f t="shared" si="60"/>
        <v/>
      </c>
      <c r="Z144" s="26" t="str">
        <f t="shared" si="61"/>
        <v/>
      </c>
      <c r="AA144" s="66" t="str">
        <f t="shared" si="62"/>
        <v/>
      </c>
      <c r="AB144" s="26" t="str">
        <f t="shared" si="77"/>
        <v/>
      </c>
      <c r="AC144" s="26" t="str">
        <f t="shared" si="63"/>
        <v/>
      </c>
      <c r="AD144" s="26" t="str">
        <f t="shared" si="64"/>
        <v/>
      </c>
      <c r="AE144" s="26" t="str">
        <f t="shared" si="78"/>
        <v/>
      </c>
      <c r="AF144" s="26" t="str">
        <f t="shared" si="65"/>
        <v/>
      </c>
      <c r="AG144" s="26" t="str">
        <f>IF(OR(Z144&lt;&gt;TRUE,AB144&lt;&gt;TRUE,,ISBLANK(U144)),"",IF(INDEX(codeperskat,MATCH(P144,libperskat,0))=20,IF(OR(U144&lt;Nomen.complète!W$4,U144&gt;Nomen.complète!X$4),FALSE,TRUE),""))</f>
        <v/>
      </c>
      <c r="AH144" s="26" t="str">
        <f t="shared" si="66"/>
        <v/>
      </c>
      <c r="AI144" s="26" t="str">
        <f t="shared" si="67"/>
        <v/>
      </c>
      <c r="AJ144" s="26" t="str">
        <f t="shared" si="68"/>
        <v/>
      </c>
      <c r="AK144" s="58" t="str">
        <f t="shared" si="79"/>
        <v/>
      </c>
      <c r="AL144" s="26" t="str">
        <f t="shared" si="80"/>
        <v/>
      </c>
    </row>
    <row r="145" spans="1:38">
      <c r="A145" s="42" t="str">
        <f t="shared" si="54"/>
        <v/>
      </c>
      <c r="B145" s="42" t="str">
        <f t="shared" si="55"/>
        <v/>
      </c>
      <c r="C145" s="139" t="str">
        <f t="shared" si="56"/>
        <v/>
      </c>
      <c r="D145" s="58" t="str">
        <f t="shared" si="69"/>
        <v/>
      </c>
      <c r="E145" s="58" t="str">
        <f t="shared" si="70"/>
        <v/>
      </c>
      <c r="F145" s="140" t="str">
        <f t="shared" si="71"/>
        <v/>
      </c>
      <c r="G145" s="141" t="str">
        <f t="shared" si="72"/>
        <v/>
      </c>
      <c r="H145" s="58" t="str">
        <f t="shared" si="73"/>
        <v/>
      </c>
      <c r="I145" s="58" t="str">
        <f t="shared" si="74"/>
        <v/>
      </c>
      <c r="J145" s="131" t="str">
        <f t="shared" si="57"/>
        <v/>
      </c>
      <c r="K145" s="65" t="str">
        <f t="shared" si="75"/>
        <v/>
      </c>
      <c r="L145" s="123" t="str">
        <f t="shared" si="58"/>
        <v/>
      </c>
      <c r="M145" s="122" t="str">
        <f t="shared" si="59"/>
        <v/>
      </c>
      <c r="N145" s="137"/>
      <c r="O145" s="118"/>
      <c r="P145" s="118"/>
      <c r="Q145" s="118"/>
      <c r="R145" s="118"/>
      <c r="S145" s="118"/>
      <c r="T145" s="118"/>
      <c r="U145" s="118"/>
      <c r="V145" s="118"/>
      <c r="W145" s="119"/>
      <c r="X145" s="66" t="str">
        <f t="shared" si="76"/>
        <v/>
      </c>
      <c r="Y145" s="26" t="str">
        <f t="shared" si="60"/>
        <v/>
      </c>
      <c r="Z145" s="26" t="str">
        <f t="shared" si="61"/>
        <v/>
      </c>
      <c r="AA145" s="66" t="str">
        <f t="shared" si="62"/>
        <v/>
      </c>
      <c r="AB145" s="26" t="str">
        <f t="shared" si="77"/>
        <v/>
      </c>
      <c r="AC145" s="26" t="str">
        <f t="shared" si="63"/>
        <v/>
      </c>
      <c r="AD145" s="26" t="str">
        <f t="shared" si="64"/>
        <v/>
      </c>
      <c r="AE145" s="26" t="str">
        <f t="shared" si="78"/>
        <v/>
      </c>
      <c r="AF145" s="26" t="str">
        <f t="shared" si="65"/>
        <v/>
      </c>
      <c r="AG145" s="26" t="str">
        <f>IF(OR(Z145&lt;&gt;TRUE,AB145&lt;&gt;TRUE,,ISBLANK(U145)),"",IF(INDEX(codeperskat,MATCH(P145,libperskat,0))=20,IF(OR(U145&lt;Nomen.complète!W$4,U145&gt;Nomen.complète!X$4),FALSE,TRUE),""))</f>
        <v/>
      </c>
      <c r="AH145" s="26" t="str">
        <f t="shared" si="66"/>
        <v/>
      </c>
      <c r="AI145" s="26" t="str">
        <f t="shared" si="67"/>
        <v/>
      </c>
      <c r="AJ145" s="26" t="str">
        <f t="shared" si="68"/>
        <v/>
      </c>
      <c r="AK145" s="58" t="str">
        <f t="shared" si="79"/>
        <v/>
      </c>
      <c r="AL145" s="26" t="str">
        <f t="shared" si="80"/>
        <v/>
      </c>
    </row>
    <row r="146" spans="1:38">
      <c r="A146" s="42" t="str">
        <f t="shared" si="54"/>
        <v/>
      </c>
      <c r="B146" s="42" t="str">
        <f t="shared" si="55"/>
        <v/>
      </c>
      <c r="C146" s="139" t="str">
        <f t="shared" si="56"/>
        <v/>
      </c>
      <c r="D146" s="58" t="str">
        <f t="shared" si="69"/>
        <v/>
      </c>
      <c r="E146" s="58" t="str">
        <f t="shared" si="70"/>
        <v/>
      </c>
      <c r="F146" s="140" t="str">
        <f t="shared" si="71"/>
        <v/>
      </c>
      <c r="G146" s="141" t="str">
        <f t="shared" si="72"/>
        <v/>
      </c>
      <c r="H146" s="58" t="str">
        <f t="shared" si="73"/>
        <v/>
      </c>
      <c r="I146" s="58" t="str">
        <f t="shared" si="74"/>
        <v/>
      </c>
      <c r="J146" s="131" t="str">
        <f t="shared" si="57"/>
        <v/>
      </c>
      <c r="K146" s="65" t="str">
        <f t="shared" si="75"/>
        <v/>
      </c>
      <c r="L146" s="123" t="str">
        <f t="shared" si="58"/>
        <v/>
      </c>
      <c r="M146" s="122" t="str">
        <f t="shared" si="59"/>
        <v/>
      </c>
      <c r="N146" s="137"/>
      <c r="O146" s="118"/>
      <c r="P146" s="118"/>
      <c r="Q146" s="118"/>
      <c r="R146" s="118"/>
      <c r="S146" s="118"/>
      <c r="T146" s="118"/>
      <c r="U146" s="118"/>
      <c r="V146" s="118"/>
      <c r="W146" s="119"/>
      <c r="X146" s="66" t="str">
        <f t="shared" si="76"/>
        <v/>
      </c>
      <c r="Y146" s="26" t="str">
        <f t="shared" si="60"/>
        <v/>
      </c>
      <c r="Z146" s="26" t="str">
        <f t="shared" si="61"/>
        <v/>
      </c>
      <c r="AA146" s="66" t="str">
        <f t="shared" si="62"/>
        <v/>
      </c>
      <c r="AB146" s="26" t="str">
        <f t="shared" si="77"/>
        <v/>
      </c>
      <c r="AC146" s="26" t="str">
        <f t="shared" si="63"/>
        <v/>
      </c>
      <c r="AD146" s="26" t="str">
        <f t="shared" si="64"/>
        <v/>
      </c>
      <c r="AE146" s="26" t="str">
        <f t="shared" si="78"/>
        <v/>
      </c>
      <c r="AF146" s="26" t="str">
        <f t="shared" si="65"/>
        <v/>
      </c>
      <c r="AG146" s="26" t="str">
        <f>IF(OR(Z146&lt;&gt;TRUE,AB146&lt;&gt;TRUE,,ISBLANK(U146)),"",IF(INDEX(codeperskat,MATCH(P146,libperskat,0))=20,IF(OR(U146&lt;Nomen.complète!W$4,U146&gt;Nomen.complète!X$4),FALSE,TRUE),""))</f>
        <v/>
      </c>
      <c r="AH146" s="26" t="str">
        <f t="shared" si="66"/>
        <v/>
      </c>
      <c r="AI146" s="26" t="str">
        <f t="shared" si="67"/>
        <v/>
      </c>
      <c r="AJ146" s="26" t="str">
        <f t="shared" si="68"/>
        <v/>
      </c>
      <c r="AK146" s="58" t="str">
        <f t="shared" si="79"/>
        <v/>
      </c>
      <c r="AL146" s="26" t="str">
        <f t="shared" si="80"/>
        <v/>
      </c>
    </row>
    <row r="147" spans="1:38">
      <c r="A147" s="42" t="str">
        <f t="shared" si="54"/>
        <v/>
      </c>
      <c r="B147" s="42" t="str">
        <f t="shared" si="55"/>
        <v/>
      </c>
      <c r="C147" s="139" t="str">
        <f t="shared" si="56"/>
        <v/>
      </c>
      <c r="D147" s="58" t="str">
        <f t="shared" si="69"/>
        <v/>
      </c>
      <c r="E147" s="58" t="str">
        <f t="shared" si="70"/>
        <v/>
      </c>
      <c r="F147" s="140" t="str">
        <f t="shared" si="71"/>
        <v/>
      </c>
      <c r="G147" s="141" t="str">
        <f t="shared" si="72"/>
        <v/>
      </c>
      <c r="H147" s="58" t="str">
        <f t="shared" si="73"/>
        <v/>
      </c>
      <c r="I147" s="58" t="str">
        <f t="shared" si="74"/>
        <v/>
      </c>
      <c r="J147" s="131" t="str">
        <f t="shared" si="57"/>
        <v/>
      </c>
      <c r="K147" s="65" t="str">
        <f t="shared" si="75"/>
        <v/>
      </c>
      <c r="L147" s="123" t="str">
        <f t="shared" si="58"/>
        <v/>
      </c>
      <c r="M147" s="122" t="str">
        <f t="shared" si="59"/>
        <v/>
      </c>
      <c r="N147" s="137"/>
      <c r="O147" s="118"/>
      <c r="P147" s="118"/>
      <c r="Q147" s="118"/>
      <c r="R147" s="118"/>
      <c r="S147" s="118"/>
      <c r="T147" s="118"/>
      <c r="U147" s="118"/>
      <c r="V147" s="118"/>
      <c r="W147" s="119"/>
      <c r="X147" s="66" t="str">
        <f t="shared" si="76"/>
        <v/>
      </c>
      <c r="Y147" s="26" t="str">
        <f t="shared" si="60"/>
        <v/>
      </c>
      <c r="Z147" s="26" t="str">
        <f t="shared" si="61"/>
        <v/>
      </c>
      <c r="AA147" s="66" t="str">
        <f t="shared" si="62"/>
        <v/>
      </c>
      <c r="AB147" s="26" t="str">
        <f t="shared" si="77"/>
        <v/>
      </c>
      <c r="AC147" s="26" t="str">
        <f t="shared" si="63"/>
        <v/>
      </c>
      <c r="AD147" s="26" t="str">
        <f t="shared" si="64"/>
        <v/>
      </c>
      <c r="AE147" s="26" t="str">
        <f t="shared" si="78"/>
        <v/>
      </c>
      <c r="AF147" s="26" t="str">
        <f t="shared" si="65"/>
        <v/>
      </c>
      <c r="AG147" s="26" t="str">
        <f>IF(OR(Z147&lt;&gt;TRUE,AB147&lt;&gt;TRUE,,ISBLANK(U147)),"",IF(INDEX(codeperskat,MATCH(P147,libperskat,0))=20,IF(OR(U147&lt;Nomen.complète!W$4,U147&gt;Nomen.complète!X$4),FALSE,TRUE),""))</f>
        <v/>
      </c>
      <c r="AH147" s="26" t="str">
        <f t="shared" si="66"/>
        <v/>
      </c>
      <c r="AI147" s="26" t="str">
        <f t="shared" si="67"/>
        <v/>
      </c>
      <c r="AJ147" s="26" t="str">
        <f t="shared" si="68"/>
        <v/>
      </c>
      <c r="AK147" s="58" t="str">
        <f t="shared" si="79"/>
        <v/>
      </c>
      <c r="AL147" s="26" t="str">
        <f t="shared" si="80"/>
        <v/>
      </c>
    </row>
    <row r="148" spans="1:38">
      <c r="A148" s="42" t="str">
        <f t="shared" si="54"/>
        <v/>
      </c>
      <c r="B148" s="42" t="str">
        <f t="shared" si="55"/>
        <v/>
      </c>
      <c r="C148" s="139" t="str">
        <f t="shared" si="56"/>
        <v/>
      </c>
      <c r="D148" s="58" t="str">
        <f t="shared" si="69"/>
        <v/>
      </c>
      <c r="E148" s="58" t="str">
        <f t="shared" si="70"/>
        <v/>
      </c>
      <c r="F148" s="140" t="str">
        <f t="shared" si="71"/>
        <v/>
      </c>
      <c r="G148" s="141" t="str">
        <f t="shared" si="72"/>
        <v/>
      </c>
      <c r="H148" s="58" t="str">
        <f t="shared" si="73"/>
        <v/>
      </c>
      <c r="I148" s="58" t="str">
        <f t="shared" si="74"/>
        <v/>
      </c>
      <c r="J148" s="131" t="str">
        <f t="shared" si="57"/>
        <v/>
      </c>
      <c r="K148" s="65" t="str">
        <f t="shared" si="75"/>
        <v/>
      </c>
      <c r="L148" s="123" t="str">
        <f t="shared" si="58"/>
        <v/>
      </c>
      <c r="M148" s="122" t="str">
        <f t="shared" si="59"/>
        <v/>
      </c>
      <c r="N148" s="137"/>
      <c r="O148" s="118"/>
      <c r="P148" s="118"/>
      <c r="Q148" s="118"/>
      <c r="R148" s="118"/>
      <c r="S148" s="118"/>
      <c r="T148" s="118"/>
      <c r="U148" s="118"/>
      <c r="V148" s="118"/>
      <c r="W148" s="119"/>
      <c r="X148" s="66" t="str">
        <f t="shared" si="76"/>
        <v/>
      </c>
      <c r="Y148" s="26" t="str">
        <f t="shared" si="60"/>
        <v/>
      </c>
      <c r="Z148" s="26" t="str">
        <f t="shared" si="61"/>
        <v/>
      </c>
      <c r="AA148" s="66" t="str">
        <f t="shared" si="62"/>
        <v/>
      </c>
      <c r="AB148" s="26" t="str">
        <f t="shared" si="77"/>
        <v/>
      </c>
      <c r="AC148" s="26" t="str">
        <f t="shared" si="63"/>
        <v/>
      </c>
      <c r="AD148" s="26" t="str">
        <f t="shared" si="64"/>
        <v/>
      </c>
      <c r="AE148" s="26" t="str">
        <f t="shared" si="78"/>
        <v/>
      </c>
      <c r="AF148" s="26" t="str">
        <f t="shared" si="65"/>
        <v/>
      </c>
      <c r="AG148" s="26" t="str">
        <f>IF(OR(Z148&lt;&gt;TRUE,AB148&lt;&gt;TRUE,,ISBLANK(U148)),"",IF(INDEX(codeperskat,MATCH(P148,libperskat,0))=20,IF(OR(U148&lt;Nomen.complète!W$4,U148&gt;Nomen.complète!X$4),FALSE,TRUE),""))</f>
        <v/>
      </c>
      <c r="AH148" s="26" t="str">
        <f t="shared" si="66"/>
        <v/>
      </c>
      <c r="AI148" s="26" t="str">
        <f t="shared" si="67"/>
        <v/>
      </c>
      <c r="AJ148" s="26" t="str">
        <f t="shared" si="68"/>
        <v/>
      </c>
      <c r="AK148" s="58" t="str">
        <f t="shared" si="79"/>
        <v/>
      </c>
      <c r="AL148" s="26" t="str">
        <f t="shared" si="80"/>
        <v/>
      </c>
    </row>
    <row r="149" spans="1:38">
      <c r="A149" s="42" t="str">
        <f t="shared" si="54"/>
        <v/>
      </c>
      <c r="B149" s="42" t="str">
        <f t="shared" si="55"/>
        <v/>
      </c>
      <c r="C149" s="139" t="str">
        <f t="shared" si="56"/>
        <v/>
      </c>
      <c r="D149" s="58" t="str">
        <f t="shared" si="69"/>
        <v/>
      </c>
      <c r="E149" s="58" t="str">
        <f t="shared" si="70"/>
        <v/>
      </c>
      <c r="F149" s="140" t="str">
        <f t="shared" si="71"/>
        <v/>
      </c>
      <c r="G149" s="141" t="str">
        <f t="shared" si="72"/>
        <v/>
      </c>
      <c r="H149" s="58" t="str">
        <f t="shared" si="73"/>
        <v/>
      </c>
      <c r="I149" s="58" t="str">
        <f t="shared" si="74"/>
        <v/>
      </c>
      <c r="J149" s="131" t="str">
        <f t="shared" si="57"/>
        <v/>
      </c>
      <c r="K149" s="65" t="str">
        <f t="shared" si="75"/>
        <v/>
      </c>
      <c r="L149" s="123" t="str">
        <f t="shared" si="58"/>
        <v/>
      </c>
      <c r="M149" s="122" t="str">
        <f t="shared" si="59"/>
        <v/>
      </c>
      <c r="N149" s="137"/>
      <c r="O149" s="118"/>
      <c r="P149" s="118"/>
      <c r="Q149" s="118"/>
      <c r="R149" s="118"/>
      <c r="S149" s="118"/>
      <c r="T149" s="118"/>
      <c r="U149" s="118"/>
      <c r="V149" s="118"/>
      <c r="W149" s="119"/>
      <c r="X149" s="66" t="str">
        <f t="shared" si="76"/>
        <v/>
      </c>
      <c r="Y149" s="26" t="str">
        <f t="shared" si="60"/>
        <v/>
      </c>
      <c r="Z149" s="26" t="str">
        <f t="shared" si="61"/>
        <v/>
      </c>
      <c r="AA149" s="66" t="str">
        <f t="shared" si="62"/>
        <v/>
      </c>
      <c r="AB149" s="26" t="str">
        <f t="shared" si="77"/>
        <v/>
      </c>
      <c r="AC149" s="26" t="str">
        <f t="shared" si="63"/>
        <v/>
      </c>
      <c r="AD149" s="26" t="str">
        <f t="shared" si="64"/>
        <v/>
      </c>
      <c r="AE149" s="26" t="str">
        <f t="shared" si="78"/>
        <v/>
      </c>
      <c r="AF149" s="26" t="str">
        <f t="shared" si="65"/>
        <v/>
      </c>
      <c r="AG149" s="26" t="str">
        <f>IF(OR(Z149&lt;&gt;TRUE,AB149&lt;&gt;TRUE,,ISBLANK(U149)),"",IF(INDEX(codeperskat,MATCH(P149,libperskat,0))=20,IF(OR(U149&lt;Nomen.complète!W$4,U149&gt;Nomen.complète!X$4),FALSE,TRUE),""))</f>
        <v/>
      </c>
      <c r="AH149" s="26" t="str">
        <f t="shared" si="66"/>
        <v/>
      </c>
      <c r="AI149" s="26" t="str">
        <f t="shared" si="67"/>
        <v/>
      </c>
      <c r="AJ149" s="26" t="str">
        <f t="shared" si="68"/>
        <v/>
      </c>
      <c r="AK149" s="58" t="str">
        <f t="shared" si="79"/>
        <v/>
      </c>
      <c r="AL149" s="26" t="str">
        <f t="shared" si="80"/>
        <v/>
      </c>
    </row>
    <row r="150" spans="1:38">
      <c r="A150" s="42" t="str">
        <f t="shared" si="54"/>
        <v/>
      </c>
      <c r="B150" s="42" t="str">
        <f t="shared" si="55"/>
        <v/>
      </c>
      <c r="C150" s="139" t="str">
        <f t="shared" si="56"/>
        <v/>
      </c>
      <c r="D150" s="58" t="str">
        <f t="shared" si="69"/>
        <v/>
      </c>
      <c r="E150" s="58" t="str">
        <f t="shared" si="70"/>
        <v/>
      </c>
      <c r="F150" s="140" t="str">
        <f t="shared" si="71"/>
        <v/>
      </c>
      <c r="G150" s="141" t="str">
        <f t="shared" si="72"/>
        <v/>
      </c>
      <c r="H150" s="58" t="str">
        <f t="shared" si="73"/>
        <v/>
      </c>
      <c r="I150" s="58" t="str">
        <f t="shared" si="74"/>
        <v/>
      </c>
      <c r="J150" s="131" t="str">
        <f t="shared" si="57"/>
        <v/>
      </c>
      <c r="K150" s="65" t="str">
        <f t="shared" si="75"/>
        <v/>
      </c>
      <c r="L150" s="123" t="str">
        <f t="shared" si="58"/>
        <v/>
      </c>
      <c r="M150" s="122" t="str">
        <f t="shared" si="59"/>
        <v/>
      </c>
      <c r="N150" s="137"/>
      <c r="O150" s="118"/>
      <c r="P150" s="118"/>
      <c r="Q150" s="118"/>
      <c r="R150" s="118"/>
      <c r="S150" s="118"/>
      <c r="T150" s="118"/>
      <c r="U150" s="118"/>
      <c r="V150" s="118"/>
      <c r="W150" s="119"/>
      <c r="X150" s="66" t="str">
        <f t="shared" si="76"/>
        <v/>
      </c>
      <c r="Y150" s="26" t="str">
        <f t="shared" si="60"/>
        <v/>
      </c>
      <c r="Z150" s="26" t="str">
        <f t="shared" si="61"/>
        <v/>
      </c>
      <c r="AA150" s="66" t="str">
        <f t="shared" si="62"/>
        <v/>
      </c>
      <c r="AB150" s="26" t="str">
        <f t="shared" si="77"/>
        <v/>
      </c>
      <c r="AC150" s="26" t="str">
        <f t="shared" si="63"/>
        <v/>
      </c>
      <c r="AD150" s="26" t="str">
        <f t="shared" si="64"/>
        <v/>
      </c>
      <c r="AE150" s="26" t="str">
        <f t="shared" si="78"/>
        <v/>
      </c>
      <c r="AF150" s="26" t="str">
        <f t="shared" si="65"/>
        <v/>
      </c>
      <c r="AG150" s="26" t="str">
        <f>IF(OR(Z150&lt;&gt;TRUE,AB150&lt;&gt;TRUE,,ISBLANK(U150)),"",IF(INDEX(codeperskat,MATCH(P150,libperskat,0))=20,IF(OR(U150&lt;Nomen.complète!W$4,U150&gt;Nomen.complète!X$4),FALSE,TRUE),""))</f>
        <v/>
      </c>
      <c r="AH150" s="26" t="str">
        <f t="shared" si="66"/>
        <v/>
      </c>
      <c r="AI150" s="26" t="str">
        <f t="shared" si="67"/>
        <v/>
      </c>
      <c r="AJ150" s="26" t="str">
        <f t="shared" si="68"/>
        <v/>
      </c>
      <c r="AK150" s="58" t="str">
        <f t="shared" si="79"/>
        <v/>
      </c>
      <c r="AL150" s="26" t="str">
        <f t="shared" si="80"/>
        <v/>
      </c>
    </row>
    <row r="151" spans="1:38">
      <c r="A151" s="42" t="str">
        <f t="shared" si="54"/>
        <v/>
      </c>
      <c r="B151" s="42" t="str">
        <f t="shared" si="55"/>
        <v/>
      </c>
      <c r="C151" s="139" t="str">
        <f t="shared" si="56"/>
        <v/>
      </c>
      <c r="D151" s="58" t="str">
        <f t="shared" si="69"/>
        <v/>
      </c>
      <c r="E151" s="58" t="str">
        <f t="shared" si="70"/>
        <v/>
      </c>
      <c r="F151" s="140" t="str">
        <f t="shared" si="71"/>
        <v/>
      </c>
      <c r="G151" s="141" t="str">
        <f t="shared" si="72"/>
        <v/>
      </c>
      <c r="H151" s="58" t="str">
        <f t="shared" si="73"/>
        <v/>
      </c>
      <c r="I151" s="58" t="str">
        <f t="shared" si="74"/>
        <v/>
      </c>
      <c r="J151" s="131" t="str">
        <f t="shared" si="57"/>
        <v/>
      </c>
      <c r="K151" s="65" t="str">
        <f t="shared" si="75"/>
        <v/>
      </c>
      <c r="L151" s="123" t="str">
        <f t="shared" si="58"/>
        <v/>
      </c>
      <c r="M151" s="122" t="str">
        <f t="shared" si="59"/>
        <v/>
      </c>
      <c r="N151" s="137"/>
      <c r="O151" s="118"/>
      <c r="P151" s="118"/>
      <c r="Q151" s="118"/>
      <c r="R151" s="118"/>
      <c r="S151" s="118"/>
      <c r="T151" s="118"/>
      <c r="U151" s="118"/>
      <c r="V151" s="118"/>
      <c r="W151" s="119"/>
      <c r="X151" s="66" t="str">
        <f t="shared" si="76"/>
        <v/>
      </c>
      <c r="Y151" s="26" t="str">
        <f t="shared" si="60"/>
        <v/>
      </c>
      <c r="Z151" s="26" t="str">
        <f t="shared" si="61"/>
        <v/>
      </c>
      <c r="AA151" s="66" t="str">
        <f t="shared" si="62"/>
        <v/>
      </c>
      <c r="AB151" s="26" t="str">
        <f t="shared" si="77"/>
        <v/>
      </c>
      <c r="AC151" s="26" t="str">
        <f t="shared" si="63"/>
        <v/>
      </c>
      <c r="AD151" s="26" t="str">
        <f t="shared" si="64"/>
        <v/>
      </c>
      <c r="AE151" s="26" t="str">
        <f t="shared" si="78"/>
        <v/>
      </c>
      <c r="AF151" s="26" t="str">
        <f t="shared" si="65"/>
        <v/>
      </c>
      <c r="AG151" s="26" t="str">
        <f>IF(OR(Z151&lt;&gt;TRUE,AB151&lt;&gt;TRUE,,ISBLANK(U151)),"",IF(INDEX(codeperskat,MATCH(P151,libperskat,0))=20,IF(OR(U151&lt;Nomen.complète!W$4,U151&gt;Nomen.complète!X$4),FALSE,TRUE),""))</f>
        <v/>
      </c>
      <c r="AH151" s="26" t="str">
        <f t="shared" si="66"/>
        <v/>
      </c>
      <c r="AI151" s="26" t="str">
        <f t="shared" si="67"/>
        <v/>
      </c>
      <c r="AJ151" s="26" t="str">
        <f t="shared" si="68"/>
        <v/>
      </c>
      <c r="AK151" s="58" t="str">
        <f t="shared" si="79"/>
        <v/>
      </c>
      <c r="AL151" s="26" t="str">
        <f t="shared" si="80"/>
        <v/>
      </c>
    </row>
    <row r="152" spans="1:38">
      <c r="A152" s="42" t="str">
        <f t="shared" si="54"/>
        <v/>
      </c>
      <c r="B152" s="42" t="str">
        <f t="shared" si="55"/>
        <v/>
      </c>
      <c r="C152" s="139" t="str">
        <f t="shared" si="56"/>
        <v/>
      </c>
      <c r="D152" s="58" t="str">
        <f t="shared" si="69"/>
        <v/>
      </c>
      <c r="E152" s="58" t="str">
        <f t="shared" si="70"/>
        <v/>
      </c>
      <c r="F152" s="140" t="str">
        <f t="shared" si="71"/>
        <v/>
      </c>
      <c r="G152" s="141" t="str">
        <f t="shared" si="72"/>
        <v/>
      </c>
      <c r="H152" s="58" t="str">
        <f t="shared" si="73"/>
        <v/>
      </c>
      <c r="I152" s="58" t="str">
        <f t="shared" si="74"/>
        <v/>
      </c>
      <c r="J152" s="131" t="str">
        <f t="shared" si="57"/>
        <v/>
      </c>
      <c r="K152" s="65" t="str">
        <f t="shared" si="75"/>
        <v/>
      </c>
      <c r="L152" s="123" t="str">
        <f t="shared" si="58"/>
        <v/>
      </c>
      <c r="M152" s="122" t="str">
        <f t="shared" si="59"/>
        <v/>
      </c>
      <c r="N152" s="137"/>
      <c r="O152" s="118"/>
      <c r="P152" s="118"/>
      <c r="Q152" s="118"/>
      <c r="R152" s="118"/>
      <c r="S152" s="118"/>
      <c r="T152" s="118"/>
      <c r="U152" s="118"/>
      <c r="V152" s="118"/>
      <c r="W152" s="119"/>
      <c r="X152" s="66" t="str">
        <f t="shared" si="76"/>
        <v/>
      </c>
      <c r="Y152" s="26" t="str">
        <f t="shared" si="60"/>
        <v/>
      </c>
      <c r="Z152" s="26" t="str">
        <f t="shared" si="61"/>
        <v/>
      </c>
      <c r="AA152" s="66" t="str">
        <f t="shared" si="62"/>
        <v/>
      </c>
      <c r="AB152" s="26" t="str">
        <f t="shared" si="77"/>
        <v/>
      </c>
      <c r="AC152" s="26" t="str">
        <f t="shared" si="63"/>
        <v/>
      </c>
      <c r="AD152" s="26" t="str">
        <f t="shared" si="64"/>
        <v/>
      </c>
      <c r="AE152" s="26" t="str">
        <f t="shared" si="78"/>
        <v/>
      </c>
      <c r="AF152" s="26" t="str">
        <f t="shared" si="65"/>
        <v/>
      </c>
      <c r="AG152" s="26" t="str">
        <f>IF(OR(Z152&lt;&gt;TRUE,AB152&lt;&gt;TRUE,,ISBLANK(U152)),"",IF(INDEX(codeperskat,MATCH(P152,libperskat,0))=20,IF(OR(U152&lt;Nomen.complète!W$4,U152&gt;Nomen.complète!X$4),FALSE,TRUE),""))</f>
        <v/>
      </c>
      <c r="AH152" s="26" t="str">
        <f t="shared" si="66"/>
        <v/>
      </c>
      <c r="AI152" s="26" t="str">
        <f t="shared" si="67"/>
        <v/>
      </c>
      <c r="AJ152" s="26" t="str">
        <f t="shared" si="68"/>
        <v/>
      </c>
      <c r="AK152" s="58" t="str">
        <f t="shared" si="79"/>
        <v/>
      </c>
      <c r="AL152" s="26" t="str">
        <f t="shared" si="80"/>
        <v/>
      </c>
    </row>
    <row r="153" spans="1:38">
      <c r="A153" s="42" t="str">
        <f t="shared" si="54"/>
        <v/>
      </c>
      <c r="B153" s="42" t="str">
        <f t="shared" si="55"/>
        <v/>
      </c>
      <c r="C153" s="139" t="str">
        <f t="shared" si="56"/>
        <v/>
      </c>
      <c r="D153" s="58" t="str">
        <f t="shared" si="69"/>
        <v/>
      </c>
      <c r="E153" s="58" t="str">
        <f t="shared" si="70"/>
        <v/>
      </c>
      <c r="F153" s="140" t="str">
        <f t="shared" si="71"/>
        <v/>
      </c>
      <c r="G153" s="141" t="str">
        <f t="shared" si="72"/>
        <v/>
      </c>
      <c r="H153" s="58" t="str">
        <f t="shared" si="73"/>
        <v/>
      </c>
      <c r="I153" s="58" t="str">
        <f t="shared" si="74"/>
        <v/>
      </c>
      <c r="J153" s="131" t="str">
        <f t="shared" si="57"/>
        <v/>
      </c>
      <c r="K153" s="65" t="str">
        <f t="shared" si="75"/>
        <v/>
      </c>
      <c r="L153" s="123" t="str">
        <f t="shared" si="58"/>
        <v/>
      </c>
      <c r="M153" s="122" t="str">
        <f t="shared" si="59"/>
        <v/>
      </c>
      <c r="N153" s="137"/>
      <c r="O153" s="118"/>
      <c r="P153" s="118"/>
      <c r="Q153" s="118"/>
      <c r="R153" s="118"/>
      <c r="S153" s="118"/>
      <c r="T153" s="118"/>
      <c r="U153" s="118"/>
      <c r="V153" s="118"/>
      <c r="W153" s="119"/>
      <c r="X153" s="66" t="str">
        <f t="shared" si="76"/>
        <v/>
      </c>
      <c r="Y153" s="26" t="str">
        <f t="shared" si="60"/>
        <v/>
      </c>
      <c r="Z153" s="26" t="str">
        <f t="shared" si="61"/>
        <v/>
      </c>
      <c r="AA153" s="66" t="str">
        <f t="shared" si="62"/>
        <v/>
      </c>
      <c r="AB153" s="26" t="str">
        <f t="shared" si="77"/>
        <v/>
      </c>
      <c r="AC153" s="26" t="str">
        <f t="shared" si="63"/>
        <v/>
      </c>
      <c r="AD153" s="26" t="str">
        <f t="shared" si="64"/>
        <v/>
      </c>
      <c r="AE153" s="26" t="str">
        <f t="shared" si="78"/>
        <v/>
      </c>
      <c r="AF153" s="26" t="str">
        <f t="shared" si="65"/>
        <v/>
      </c>
      <c r="AG153" s="26" t="str">
        <f>IF(OR(Z153&lt;&gt;TRUE,AB153&lt;&gt;TRUE,,ISBLANK(U153)),"",IF(INDEX(codeperskat,MATCH(P153,libperskat,0))=20,IF(OR(U153&lt;Nomen.complète!W$4,U153&gt;Nomen.complète!X$4),FALSE,TRUE),""))</f>
        <v/>
      </c>
      <c r="AH153" s="26" t="str">
        <f t="shared" si="66"/>
        <v/>
      </c>
      <c r="AI153" s="26" t="str">
        <f t="shared" si="67"/>
        <v/>
      </c>
      <c r="AJ153" s="26" t="str">
        <f t="shared" si="68"/>
        <v/>
      </c>
      <c r="AK153" s="58" t="str">
        <f t="shared" si="79"/>
        <v/>
      </c>
      <c r="AL153" s="26" t="str">
        <f t="shared" si="80"/>
        <v/>
      </c>
    </row>
    <row r="154" spans="1:38">
      <c r="A154" s="42" t="str">
        <f t="shared" si="54"/>
        <v/>
      </c>
      <c r="B154" s="42" t="str">
        <f t="shared" si="55"/>
        <v/>
      </c>
      <c r="C154" s="139" t="str">
        <f t="shared" si="56"/>
        <v/>
      </c>
      <c r="D154" s="58" t="str">
        <f t="shared" si="69"/>
        <v/>
      </c>
      <c r="E154" s="58" t="str">
        <f t="shared" si="70"/>
        <v/>
      </c>
      <c r="F154" s="140" t="str">
        <f t="shared" si="71"/>
        <v/>
      </c>
      <c r="G154" s="141" t="str">
        <f t="shared" si="72"/>
        <v/>
      </c>
      <c r="H154" s="58" t="str">
        <f t="shared" si="73"/>
        <v/>
      </c>
      <c r="I154" s="58" t="str">
        <f t="shared" si="74"/>
        <v/>
      </c>
      <c r="J154" s="131" t="str">
        <f t="shared" si="57"/>
        <v/>
      </c>
      <c r="K154" s="65" t="str">
        <f t="shared" si="75"/>
        <v/>
      </c>
      <c r="L154" s="123" t="str">
        <f t="shared" si="58"/>
        <v/>
      </c>
      <c r="M154" s="122" t="str">
        <f t="shared" si="59"/>
        <v/>
      </c>
      <c r="N154" s="137"/>
      <c r="O154" s="118"/>
      <c r="P154" s="118"/>
      <c r="Q154" s="118"/>
      <c r="R154" s="118"/>
      <c r="S154" s="118"/>
      <c r="T154" s="118"/>
      <c r="U154" s="118"/>
      <c r="V154" s="118"/>
      <c r="W154" s="119"/>
      <c r="X154" s="66" t="str">
        <f t="shared" si="76"/>
        <v/>
      </c>
      <c r="Y154" s="26" t="str">
        <f t="shared" si="60"/>
        <v/>
      </c>
      <c r="Z154" s="26" t="str">
        <f t="shared" si="61"/>
        <v/>
      </c>
      <c r="AA154" s="66" t="str">
        <f t="shared" si="62"/>
        <v/>
      </c>
      <c r="AB154" s="26" t="str">
        <f t="shared" si="77"/>
        <v/>
      </c>
      <c r="AC154" s="26" t="str">
        <f t="shared" si="63"/>
        <v/>
      </c>
      <c r="AD154" s="26" t="str">
        <f t="shared" si="64"/>
        <v/>
      </c>
      <c r="AE154" s="26" t="str">
        <f t="shared" si="78"/>
        <v/>
      </c>
      <c r="AF154" s="26" t="str">
        <f t="shared" si="65"/>
        <v/>
      </c>
      <c r="AG154" s="26" t="str">
        <f>IF(OR(Z154&lt;&gt;TRUE,AB154&lt;&gt;TRUE,,ISBLANK(U154)),"",IF(INDEX(codeperskat,MATCH(P154,libperskat,0))=20,IF(OR(U154&lt;Nomen.complète!W$4,U154&gt;Nomen.complète!X$4),FALSE,TRUE),""))</f>
        <v/>
      </c>
      <c r="AH154" s="26" t="str">
        <f t="shared" si="66"/>
        <v/>
      </c>
      <c r="AI154" s="26" t="str">
        <f t="shared" si="67"/>
        <v/>
      </c>
      <c r="AJ154" s="26" t="str">
        <f t="shared" si="68"/>
        <v/>
      </c>
      <c r="AK154" s="58" t="str">
        <f t="shared" si="79"/>
        <v/>
      </c>
      <c r="AL154" s="26" t="str">
        <f t="shared" si="80"/>
        <v/>
      </c>
    </row>
    <row r="155" spans="1:38">
      <c r="A155" s="42" t="str">
        <f t="shared" si="54"/>
        <v/>
      </c>
      <c r="B155" s="42" t="str">
        <f t="shared" si="55"/>
        <v/>
      </c>
      <c r="C155" s="139" t="str">
        <f t="shared" si="56"/>
        <v/>
      </c>
      <c r="D155" s="58" t="str">
        <f t="shared" si="69"/>
        <v/>
      </c>
      <c r="E155" s="58" t="str">
        <f t="shared" si="70"/>
        <v/>
      </c>
      <c r="F155" s="140" t="str">
        <f t="shared" si="71"/>
        <v/>
      </c>
      <c r="G155" s="141" t="str">
        <f t="shared" si="72"/>
        <v/>
      </c>
      <c r="H155" s="58" t="str">
        <f t="shared" si="73"/>
        <v/>
      </c>
      <c r="I155" s="58" t="str">
        <f t="shared" si="74"/>
        <v/>
      </c>
      <c r="J155" s="131" t="str">
        <f t="shared" si="57"/>
        <v/>
      </c>
      <c r="K155" s="65" t="str">
        <f t="shared" si="75"/>
        <v/>
      </c>
      <c r="L155" s="123" t="str">
        <f t="shared" si="58"/>
        <v/>
      </c>
      <c r="M155" s="122" t="str">
        <f t="shared" si="59"/>
        <v/>
      </c>
      <c r="N155" s="137"/>
      <c r="O155" s="118"/>
      <c r="P155" s="118"/>
      <c r="Q155" s="118"/>
      <c r="R155" s="118"/>
      <c r="S155" s="118"/>
      <c r="T155" s="118"/>
      <c r="U155" s="118"/>
      <c r="V155" s="118"/>
      <c r="W155" s="119"/>
      <c r="X155" s="66" t="str">
        <f t="shared" si="76"/>
        <v/>
      </c>
      <c r="Y155" s="26" t="str">
        <f t="shared" si="60"/>
        <v/>
      </c>
      <c r="Z155" s="26" t="str">
        <f t="shared" si="61"/>
        <v/>
      </c>
      <c r="AA155" s="66" t="str">
        <f t="shared" si="62"/>
        <v/>
      </c>
      <c r="AB155" s="26" t="str">
        <f t="shared" si="77"/>
        <v/>
      </c>
      <c r="AC155" s="26" t="str">
        <f t="shared" si="63"/>
        <v/>
      </c>
      <c r="AD155" s="26" t="str">
        <f t="shared" si="64"/>
        <v/>
      </c>
      <c r="AE155" s="26" t="str">
        <f t="shared" si="78"/>
        <v/>
      </c>
      <c r="AF155" s="26" t="str">
        <f t="shared" si="65"/>
        <v/>
      </c>
      <c r="AG155" s="26" t="str">
        <f>IF(OR(Z155&lt;&gt;TRUE,AB155&lt;&gt;TRUE,,ISBLANK(U155)),"",IF(INDEX(codeperskat,MATCH(P155,libperskat,0))=20,IF(OR(U155&lt;Nomen.complète!W$4,U155&gt;Nomen.complète!X$4),FALSE,TRUE),""))</f>
        <v/>
      </c>
      <c r="AH155" s="26" t="str">
        <f t="shared" si="66"/>
        <v/>
      </c>
      <c r="AI155" s="26" t="str">
        <f t="shared" si="67"/>
        <v/>
      </c>
      <c r="AJ155" s="26" t="str">
        <f t="shared" si="68"/>
        <v/>
      </c>
      <c r="AK155" s="58" t="str">
        <f t="shared" si="79"/>
        <v/>
      </c>
      <c r="AL155" s="26" t="str">
        <f t="shared" si="80"/>
        <v/>
      </c>
    </row>
    <row r="156" spans="1:38">
      <c r="A156" s="42" t="str">
        <f t="shared" si="54"/>
        <v/>
      </c>
      <c r="B156" s="42" t="str">
        <f t="shared" si="55"/>
        <v/>
      </c>
      <c r="C156" s="139" t="str">
        <f t="shared" si="56"/>
        <v/>
      </c>
      <c r="D156" s="58" t="str">
        <f t="shared" si="69"/>
        <v/>
      </c>
      <c r="E156" s="58" t="str">
        <f t="shared" si="70"/>
        <v/>
      </c>
      <c r="F156" s="140" t="str">
        <f t="shared" si="71"/>
        <v/>
      </c>
      <c r="G156" s="141" t="str">
        <f t="shared" si="72"/>
        <v/>
      </c>
      <c r="H156" s="58" t="str">
        <f t="shared" si="73"/>
        <v/>
      </c>
      <c r="I156" s="58" t="str">
        <f t="shared" si="74"/>
        <v/>
      </c>
      <c r="J156" s="131" t="str">
        <f t="shared" si="57"/>
        <v/>
      </c>
      <c r="K156" s="65" t="str">
        <f t="shared" si="75"/>
        <v/>
      </c>
      <c r="L156" s="123" t="str">
        <f t="shared" si="58"/>
        <v/>
      </c>
      <c r="M156" s="122" t="str">
        <f t="shared" si="59"/>
        <v/>
      </c>
      <c r="N156" s="137"/>
      <c r="O156" s="118"/>
      <c r="P156" s="118"/>
      <c r="Q156" s="118"/>
      <c r="R156" s="118"/>
      <c r="S156" s="118"/>
      <c r="T156" s="118"/>
      <c r="U156" s="118"/>
      <c r="V156" s="118"/>
      <c r="W156" s="119"/>
      <c r="X156" s="66" t="str">
        <f t="shared" si="76"/>
        <v/>
      </c>
      <c r="Y156" s="26" t="str">
        <f t="shared" si="60"/>
        <v/>
      </c>
      <c r="Z156" s="26" t="str">
        <f t="shared" si="61"/>
        <v/>
      </c>
      <c r="AA156" s="66" t="str">
        <f t="shared" si="62"/>
        <v/>
      </c>
      <c r="AB156" s="26" t="str">
        <f t="shared" si="77"/>
        <v/>
      </c>
      <c r="AC156" s="26" t="str">
        <f t="shared" si="63"/>
        <v/>
      </c>
      <c r="AD156" s="26" t="str">
        <f t="shared" si="64"/>
        <v/>
      </c>
      <c r="AE156" s="26" t="str">
        <f t="shared" si="78"/>
        <v/>
      </c>
      <c r="AF156" s="26" t="str">
        <f t="shared" si="65"/>
        <v/>
      </c>
      <c r="AG156" s="26" t="str">
        <f>IF(OR(Z156&lt;&gt;TRUE,AB156&lt;&gt;TRUE,,ISBLANK(U156)),"",IF(INDEX(codeperskat,MATCH(P156,libperskat,0))=20,IF(OR(U156&lt;Nomen.complète!W$4,U156&gt;Nomen.complète!X$4),FALSE,TRUE),""))</f>
        <v/>
      </c>
      <c r="AH156" s="26" t="str">
        <f t="shared" si="66"/>
        <v/>
      </c>
      <c r="AI156" s="26" t="str">
        <f t="shared" si="67"/>
        <v/>
      </c>
      <c r="AJ156" s="26" t="str">
        <f t="shared" si="68"/>
        <v/>
      </c>
      <c r="AK156" s="58" t="str">
        <f t="shared" si="79"/>
        <v/>
      </c>
      <c r="AL156" s="26" t="str">
        <f t="shared" si="80"/>
        <v/>
      </c>
    </row>
    <row r="157" spans="1:38">
      <c r="A157" s="42" t="str">
        <f t="shared" si="54"/>
        <v/>
      </c>
      <c r="B157" s="42" t="str">
        <f t="shared" si="55"/>
        <v/>
      </c>
      <c r="C157" s="139" t="str">
        <f t="shared" si="56"/>
        <v/>
      </c>
      <c r="D157" s="58" t="str">
        <f t="shared" si="69"/>
        <v/>
      </c>
      <c r="E157" s="58" t="str">
        <f t="shared" si="70"/>
        <v/>
      </c>
      <c r="F157" s="140" t="str">
        <f t="shared" si="71"/>
        <v/>
      </c>
      <c r="G157" s="141" t="str">
        <f t="shared" si="72"/>
        <v/>
      </c>
      <c r="H157" s="58" t="str">
        <f t="shared" si="73"/>
        <v/>
      </c>
      <c r="I157" s="58" t="str">
        <f t="shared" si="74"/>
        <v/>
      </c>
      <c r="J157" s="131" t="str">
        <f t="shared" si="57"/>
        <v/>
      </c>
      <c r="K157" s="65" t="str">
        <f t="shared" si="75"/>
        <v/>
      </c>
      <c r="L157" s="123" t="str">
        <f t="shared" si="58"/>
        <v/>
      </c>
      <c r="M157" s="122" t="str">
        <f t="shared" si="59"/>
        <v/>
      </c>
      <c r="N157" s="137"/>
      <c r="O157" s="118"/>
      <c r="P157" s="118"/>
      <c r="Q157" s="118"/>
      <c r="R157" s="118"/>
      <c r="S157" s="118"/>
      <c r="T157" s="118"/>
      <c r="U157" s="118"/>
      <c r="V157" s="118"/>
      <c r="W157" s="119"/>
      <c r="X157" s="66" t="str">
        <f t="shared" si="76"/>
        <v/>
      </c>
      <c r="Y157" s="26" t="str">
        <f t="shared" si="60"/>
        <v/>
      </c>
      <c r="Z157" s="26" t="str">
        <f t="shared" si="61"/>
        <v/>
      </c>
      <c r="AA157" s="66" t="str">
        <f t="shared" si="62"/>
        <v/>
      </c>
      <c r="AB157" s="26" t="str">
        <f t="shared" si="77"/>
        <v/>
      </c>
      <c r="AC157" s="26" t="str">
        <f t="shared" si="63"/>
        <v/>
      </c>
      <c r="AD157" s="26" t="str">
        <f t="shared" si="64"/>
        <v/>
      </c>
      <c r="AE157" s="26" t="str">
        <f t="shared" si="78"/>
        <v/>
      </c>
      <c r="AF157" s="26" t="str">
        <f t="shared" si="65"/>
        <v/>
      </c>
      <c r="AG157" s="26" t="str">
        <f>IF(OR(Z157&lt;&gt;TRUE,AB157&lt;&gt;TRUE,,ISBLANK(U157)),"",IF(INDEX(codeperskat,MATCH(P157,libperskat,0))=20,IF(OR(U157&lt;Nomen.complète!W$4,U157&gt;Nomen.complète!X$4),FALSE,TRUE),""))</f>
        <v/>
      </c>
      <c r="AH157" s="26" t="str">
        <f t="shared" si="66"/>
        <v/>
      </c>
      <c r="AI157" s="26" t="str">
        <f t="shared" si="67"/>
        <v/>
      </c>
      <c r="AJ157" s="26" t="str">
        <f t="shared" si="68"/>
        <v/>
      </c>
      <c r="AK157" s="58" t="str">
        <f t="shared" si="79"/>
        <v/>
      </c>
      <c r="AL157" s="26" t="str">
        <f t="shared" si="80"/>
        <v/>
      </c>
    </row>
    <row r="158" spans="1:38">
      <c r="A158" s="42" t="str">
        <f t="shared" si="54"/>
        <v/>
      </c>
      <c r="B158" s="42" t="str">
        <f t="shared" si="55"/>
        <v/>
      </c>
      <c r="C158" s="139" t="str">
        <f t="shared" si="56"/>
        <v/>
      </c>
      <c r="D158" s="58" t="str">
        <f t="shared" si="69"/>
        <v/>
      </c>
      <c r="E158" s="58" t="str">
        <f t="shared" si="70"/>
        <v/>
      </c>
      <c r="F158" s="140" t="str">
        <f t="shared" si="71"/>
        <v/>
      </c>
      <c r="G158" s="141" t="str">
        <f t="shared" si="72"/>
        <v/>
      </c>
      <c r="H158" s="58" t="str">
        <f t="shared" si="73"/>
        <v/>
      </c>
      <c r="I158" s="58" t="str">
        <f t="shared" si="74"/>
        <v/>
      </c>
      <c r="J158" s="131" t="str">
        <f t="shared" si="57"/>
        <v/>
      </c>
      <c r="K158" s="65" t="str">
        <f t="shared" si="75"/>
        <v/>
      </c>
      <c r="L158" s="123" t="str">
        <f t="shared" si="58"/>
        <v/>
      </c>
      <c r="M158" s="122" t="str">
        <f t="shared" si="59"/>
        <v/>
      </c>
      <c r="N158" s="137"/>
      <c r="O158" s="118"/>
      <c r="P158" s="118"/>
      <c r="Q158" s="118"/>
      <c r="R158" s="118"/>
      <c r="S158" s="118"/>
      <c r="T158" s="118"/>
      <c r="U158" s="118"/>
      <c r="V158" s="118"/>
      <c r="W158" s="119"/>
      <c r="X158" s="66" t="str">
        <f t="shared" si="76"/>
        <v/>
      </c>
      <c r="Y158" s="26" t="str">
        <f t="shared" si="60"/>
        <v/>
      </c>
      <c r="Z158" s="26" t="str">
        <f t="shared" si="61"/>
        <v/>
      </c>
      <c r="AA158" s="66" t="str">
        <f t="shared" si="62"/>
        <v/>
      </c>
      <c r="AB158" s="26" t="str">
        <f t="shared" si="77"/>
        <v/>
      </c>
      <c r="AC158" s="26" t="str">
        <f t="shared" si="63"/>
        <v/>
      </c>
      <c r="AD158" s="26" t="str">
        <f t="shared" si="64"/>
        <v/>
      </c>
      <c r="AE158" s="26" t="str">
        <f t="shared" si="78"/>
        <v/>
      </c>
      <c r="AF158" s="26" t="str">
        <f t="shared" si="65"/>
        <v/>
      </c>
      <c r="AG158" s="26" t="str">
        <f>IF(OR(Z158&lt;&gt;TRUE,AB158&lt;&gt;TRUE,,ISBLANK(U158)),"",IF(INDEX(codeperskat,MATCH(P158,libperskat,0))=20,IF(OR(U158&lt;Nomen.complète!W$4,U158&gt;Nomen.complète!X$4),FALSE,TRUE),""))</f>
        <v/>
      </c>
      <c r="AH158" s="26" t="str">
        <f t="shared" si="66"/>
        <v/>
      </c>
      <c r="AI158" s="26" t="str">
        <f t="shared" si="67"/>
        <v/>
      </c>
      <c r="AJ158" s="26" t="str">
        <f t="shared" si="68"/>
        <v/>
      </c>
      <c r="AK158" s="58" t="str">
        <f t="shared" si="79"/>
        <v/>
      </c>
      <c r="AL158" s="26" t="str">
        <f t="shared" si="80"/>
        <v/>
      </c>
    </row>
    <row r="159" spans="1:38">
      <c r="A159" s="42" t="str">
        <f t="shared" si="54"/>
        <v/>
      </c>
      <c r="B159" s="42" t="str">
        <f t="shared" si="55"/>
        <v/>
      </c>
      <c r="C159" s="139" t="str">
        <f t="shared" si="56"/>
        <v/>
      </c>
      <c r="D159" s="58" t="str">
        <f t="shared" si="69"/>
        <v/>
      </c>
      <c r="E159" s="58" t="str">
        <f t="shared" si="70"/>
        <v/>
      </c>
      <c r="F159" s="140" t="str">
        <f t="shared" si="71"/>
        <v/>
      </c>
      <c r="G159" s="141" t="str">
        <f t="shared" si="72"/>
        <v/>
      </c>
      <c r="H159" s="58" t="str">
        <f t="shared" si="73"/>
        <v/>
      </c>
      <c r="I159" s="58" t="str">
        <f t="shared" si="74"/>
        <v/>
      </c>
      <c r="J159" s="131" t="str">
        <f t="shared" si="57"/>
        <v/>
      </c>
      <c r="K159" s="65" t="str">
        <f t="shared" si="75"/>
        <v/>
      </c>
      <c r="L159" s="123" t="str">
        <f t="shared" si="58"/>
        <v/>
      </c>
      <c r="M159" s="122" t="str">
        <f t="shared" si="59"/>
        <v/>
      </c>
      <c r="N159" s="137"/>
      <c r="O159" s="118"/>
      <c r="P159" s="118"/>
      <c r="Q159" s="118"/>
      <c r="R159" s="118"/>
      <c r="S159" s="118"/>
      <c r="T159" s="118"/>
      <c r="U159" s="118"/>
      <c r="V159" s="118"/>
      <c r="W159" s="119"/>
      <c r="X159" s="66" t="str">
        <f t="shared" si="76"/>
        <v/>
      </c>
      <c r="Y159" s="26" t="str">
        <f t="shared" si="60"/>
        <v/>
      </c>
      <c r="Z159" s="26" t="str">
        <f t="shared" si="61"/>
        <v/>
      </c>
      <c r="AA159" s="66" t="str">
        <f t="shared" si="62"/>
        <v/>
      </c>
      <c r="AB159" s="26" t="str">
        <f t="shared" si="77"/>
        <v/>
      </c>
      <c r="AC159" s="26" t="str">
        <f t="shared" si="63"/>
        <v/>
      </c>
      <c r="AD159" s="26" t="str">
        <f t="shared" si="64"/>
        <v/>
      </c>
      <c r="AE159" s="26" t="str">
        <f t="shared" si="78"/>
        <v/>
      </c>
      <c r="AF159" s="26" t="str">
        <f t="shared" si="65"/>
        <v/>
      </c>
      <c r="AG159" s="26" t="str">
        <f>IF(OR(Z159&lt;&gt;TRUE,AB159&lt;&gt;TRUE,,ISBLANK(U159)),"",IF(INDEX(codeperskat,MATCH(P159,libperskat,0))=20,IF(OR(U159&lt;Nomen.complète!W$4,U159&gt;Nomen.complète!X$4),FALSE,TRUE),""))</f>
        <v/>
      </c>
      <c r="AH159" s="26" t="str">
        <f t="shared" si="66"/>
        <v/>
      </c>
      <c r="AI159" s="26" t="str">
        <f t="shared" si="67"/>
        <v/>
      </c>
      <c r="AJ159" s="26" t="str">
        <f t="shared" si="68"/>
        <v/>
      </c>
      <c r="AK159" s="58" t="str">
        <f t="shared" si="79"/>
        <v/>
      </c>
      <c r="AL159" s="26" t="str">
        <f t="shared" si="80"/>
        <v/>
      </c>
    </row>
    <row r="160" spans="1:38">
      <c r="A160" s="42" t="str">
        <f t="shared" si="54"/>
        <v/>
      </c>
      <c r="B160" s="42" t="str">
        <f t="shared" si="55"/>
        <v/>
      </c>
      <c r="C160" s="139" t="str">
        <f t="shared" si="56"/>
        <v/>
      </c>
      <c r="D160" s="58" t="str">
        <f t="shared" si="69"/>
        <v/>
      </c>
      <c r="E160" s="58" t="str">
        <f t="shared" si="70"/>
        <v/>
      </c>
      <c r="F160" s="140" t="str">
        <f t="shared" si="71"/>
        <v/>
      </c>
      <c r="G160" s="141" t="str">
        <f t="shared" si="72"/>
        <v/>
      </c>
      <c r="H160" s="58" t="str">
        <f t="shared" si="73"/>
        <v/>
      </c>
      <c r="I160" s="58" t="str">
        <f t="shared" si="74"/>
        <v/>
      </c>
      <c r="J160" s="131" t="str">
        <f t="shared" si="57"/>
        <v/>
      </c>
      <c r="K160" s="65" t="str">
        <f t="shared" si="75"/>
        <v/>
      </c>
      <c r="L160" s="123" t="str">
        <f t="shared" si="58"/>
        <v/>
      </c>
      <c r="M160" s="122" t="str">
        <f t="shared" si="59"/>
        <v/>
      </c>
      <c r="N160" s="137"/>
      <c r="O160" s="118"/>
      <c r="P160" s="118"/>
      <c r="Q160" s="118"/>
      <c r="R160" s="118"/>
      <c r="S160" s="118"/>
      <c r="T160" s="118"/>
      <c r="U160" s="118"/>
      <c r="V160" s="118"/>
      <c r="W160" s="119"/>
      <c r="X160" s="66" t="str">
        <f t="shared" si="76"/>
        <v/>
      </c>
      <c r="Y160" s="26" t="str">
        <f t="shared" si="60"/>
        <v/>
      </c>
      <c r="Z160" s="26" t="str">
        <f t="shared" si="61"/>
        <v/>
      </c>
      <c r="AA160" s="66" t="str">
        <f t="shared" si="62"/>
        <v/>
      </c>
      <c r="AB160" s="26" t="str">
        <f t="shared" si="77"/>
        <v/>
      </c>
      <c r="AC160" s="26" t="str">
        <f t="shared" si="63"/>
        <v/>
      </c>
      <c r="AD160" s="26" t="str">
        <f t="shared" si="64"/>
        <v/>
      </c>
      <c r="AE160" s="26" t="str">
        <f t="shared" si="78"/>
        <v/>
      </c>
      <c r="AF160" s="26" t="str">
        <f t="shared" si="65"/>
        <v/>
      </c>
      <c r="AG160" s="26" t="str">
        <f>IF(OR(Z160&lt;&gt;TRUE,AB160&lt;&gt;TRUE,,ISBLANK(U160)),"",IF(INDEX(codeperskat,MATCH(P160,libperskat,0))=20,IF(OR(U160&lt;Nomen.complète!W$4,U160&gt;Nomen.complète!X$4),FALSE,TRUE),""))</f>
        <v/>
      </c>
      <c r="AH160" s="26" t="str">
        <f t="shared" si="66"/>
        <v/>
      </c>
      <c r="AI160" s="26" t="str">
        <f t="shared" si="67"/>
        <v/>
      </c>
      <c r="AJ160" s="26" t="str">
        <f t="shared" si="68"/>
        <v/>
      </c>
      <c r="AK160" s="58" t="str">
        <f t="shared" si="79"/>
        <v/>
      </c>
      <c r="AL160" s="26" t="str">
        <f t="shared" si="80"/>
        <v/>
      </c>
    </row>
    <row r="161" spans="1:38">
      <c r="A161" s="42" t="str">
        <f t="shared" si="54"/>
        <v/>
      </c>
      <c r="B161" s="42" t="str">
        <f t="shared" si="55"/>
        <v/>
      </c>
      <c r="C161" s="139" t="str">
        <f t="shared" si="56"/>
        <v/>
      </c>
      <c r="D161" s="58" t="str">
        <f t="shared" si="69"/>
        <v/>
      </c>
      <c r="E161" s="58" t="str">
        <f t="shared" si="70"/>
        <v/>
      </c>
      <c r="F161" s="140" t="str">
        <f t="shared" si="71"/>
        <v/>
      </c>
      <c r="G161" s="141" t="str">
        <f t="shared" si="72"/>
        <v/>
      </c>
      <c r="H161" s="58" t="str">
        <f t="shared" si="73"/>
        <v/>
      </c>
      <c r="I161" s="58" t="str">
        <f t="shared" si="74"/>
        <v/>
      </c>
      <c r="J161" s="131" t="str">
        <f t="shared" si="57"/>
        <v/>
      </c>
      <c r="K161" s="65" t="str">
        <f t="shared" si="75"/>
        <v/>
      </c>
      <c r="L161" s="123" t="str">
        <f t="shared" si="58"/>
        <v/>
      </c>
      <c r="M161" s="122" t="str">
        <f t="shared" si="59"/>
        <v/>
      </c>
      <c r="N161" s="137"/>
      <c r="O161" s="118"/>
      <c r="P161" s="118"/>
      <c r="Q161" s="118"/>
      <c r="R161" s="118"/>
      <c r="S161" s="118"/>
      <c r="T161" s="118"/>
      <c r="U161" s="118"/>
      <c r="V161" s="118"/>
      <c r="W161" s="119"/>
      <c r="X161" s="66" t="str">
        <f t="shared" si="76"/>
        <v/>
      </c>
      <c r="Y161" s="26" t="str">
        <f t="shared" si="60"/>
        <v/>
      </c>
      <c r="Z161" s="26" t="str">
        <f t="shared" si="61"/>
        <v/>
      </c>
      <c r="AA161" s="66" t="str">
        <f t="shared" si="62"/>
        <v/>
      </c>
      <c r="AB161" s="26" t="str">
        <f t="shared" si="77"/>
        <v/>
      </c>
      <c r="AC161" s="26" t="str">
        <f t="shared" si="63"/>
        <v/>
      </c>
      <c r="AD161" s="26" t="str">
        <f t="shared" si="64"/>
        <v/>
      </c>
      <c r="AE161" s="26" t="str">
        <f t="shared" si="78"/>
        <v/>
      </c>
      <c r="AF161" s="26" t="str">
        <f t="shared" si="65"/>
        <v/>
      </c>
      <c r="AG161" s="26" t="str">
        <f>IF(OR(Z161&lt;&gt;TRUE,AB161&lt;&gt;TRUE,,ISBLANK(U161)),"",IF(INDEX(codeperskat,MATCH(P161,libperskat,0))=20,IF(OR(U161&lt;Nomen.complète!W$4,U161&gt;Nomen.complète!X$4),FALSE,TRUE),""))</f>
        <v/>
      </c>
      <c r="AH161" s="26" t="str">
        <f t="shared" si="66"/>
        <v/>
      </c>
      <c r="AI161" s="26" t="str">
        <f t="shared" si="67"/>
        <v/>
      </c>
      <c r="AJ161" s="26" t="str">
        <f t="shared" si="68"/>
        <v/>
      </c>
      <c r="AK161" s="58" t="str">
        <f t="shared" si="79"/>
        <v/>
      </c>
      <c r="AL161" s="26" t="str">
        <f t="shared" si="80"/>
        <v/>
      </c>
    </row>
    <row r="162" spans="1:38">
      <c r="A162" s="42" t="str">
        <f t="shared" si="54"/>
        <v/>
      </c>
      <c r="B162" s="42" t="str">
        <f t="shared" si="55"/>
        <v/>
      </c>
      <c r="C162" s="139" t="str">
        <f t="shared" si="56"/>
        <v/>
      </c>
      <c r="D162" s="58" t="str">
        <f t="shared" si="69"/>
        <v/>
      </c>
      <c r="E162" s="58" t="str">
        <f t="shared" si="70"/>
        <v/>
      </c>
      <c r="F162" s="140" t="str">
        <f t="shared" si="71"/>
        <v/>
      </c>
      <c r="G162" s="141" t="str">
        <f t="shared" si="72"/>
        <v/>
      </c>
      <c r="H162" s="58" t="str">
        <f t="shared" si="73"/>
        <v/>
      </c>
      <c r="I162" s="58" t="str">
        <f t="shared" si="74"/>
        <v/>
      </c>
      <c r="J162" s="131" t="str">
        <f t="shared" si="57"/>
        <v/>
      </c>
      <c r="K162" s="65" t="str">
        <f t="shared" si="75"/>
        <v/>
      </c>
      <c r="L162" s="123" t="str">
        <f t="shared" si="58"/>
        <v/>
      </c>
      <c r="M162" s="122" t="str">
        <f t="shared" si="59"/>
        <v/>
      </c>
      <c r="N162" s="137"/>
      <c r="O162" s="118"/>
      <c r="P162" s="118"/>
      <c r="Q162" s="118"/>
      <c r="R162" s="118"/>
      <c r="S162" s="118"/>
      <c r="T162" s="118"/>
      <c r="U162" s="118"/>
      <c r="V162" s="118"/>
      <c r="W162" s="119"/>
      <c r="X162" s="66" t="str">
        <f t="shared" si="76"/>
        <v/>
      </c>
      <c r="Y162" s="26" t="str">
        <f t="shared" si="60"/>
        <v/>
      </c>
      <c r="Z162" s="26" t="str">
        <f t="shared" si="61"/>
        <v/>
      </c>
      <c r="AA162" s="66" t="str">
        <f t="shared" si="62"/>
        <v/>
      </c>
      <c r="AB162" s="26" t="str">
        <f t="shared" si="77"/>
        <v/>
      </c>
      <c r="AC162" s="26" t="str">
        <f t="shared" si="63"/>
        <v/>
      </c>
      <c r="AD162" s="26" t="str">
        <f t="shared" si="64"/>
        <v/>
      </c>
      <c r="AE162" s="26" t="str">
        <f t="shared" si="78"/>
        <v/>
      </c>
      <c r="AF162" s="26" t="str">
        <f t="shared" si="65"/>
        <v/>
      </c>
      <c r="AG162" s="26" t="str">
        <f>IF(OR(Z162&lt;&gt;TRUE,AB162&lt;&gt;TRUE,,ISBLANK(U162)),"",IF(INDEX(codeperskat,MATCH(P162,libperskat,0))=20,IF(OR(U162&lt;Nomen.complète!W$4,U162&gt;Nomen.complète!X$4),FALSE,TRUE),""))</f>
        <v/>
      </c>
      <c r="AH162" s="26" t="str">
        <f t="shared" si="66"/>
        <v/>
      </c>
      <c r="AI162" s="26" t="str">
        <f t="shared" si="67"/>
        <v/>
      </c>
      <c r="AJ162" s="26" t="str">
        <f t="shared" si="68"/>
        <v/>
      </c>
      <c r="AK162" s="58" t="str">
        <f t="shared" si="79"/>
        <v/>
      </c>
      <c r="AL162" s="26" t="str">
        <f t="shared" si="80"/>
        <v/>
      </c>
    </row>
    <row r="163" spans="1:38">
      <c r="A163" s="42" t="str">
        <f t="shared" si="54"/>
        <v/>
      </c>
      <c r="B163" s="42" t="str">
        <f t="shared" si="55"/>
        <v/>
      </c>
      <c r="C163" s="139" t="str">
        <f t="shared" si="56"/>
        <v/>
      </c>
      <c r="D163" s="58" t="str">
        <f t="shared" si="69"/>
        <v/>
      </c>
      <c r="E163" s="58" t="str">
        <f t="shared" si="70"/>
        <v/>
      </c>
      <c r="F163" s="140" t="str">
        <f t="shared" si="71"/>
        <v/>
      </c>
      <c r="G163" s="141" t="str">
        <f t="shared" si="72"/>
        <v/>
      </c>
      <c r="H163" s="58" t="str">
        <f t="shared" si="73"/>
        <v/>
      </c>
      <c r="I163" s="58" t="str">
        <f t="shared" si="74"/>
        <v/>
      </c>
      <c r="J163" s="131" t="str">
        <f t="shared" si="57"/>
        <v/>
      </c>
      <c r="K163" s="65" t="str">
        <f t="shared" si="75"/>
        <v/>
      </c>
      <c r="L163" s="123" t="str">
        <f t="shared" si="58"/>
        <v/>
      </c>
      <c r="M163" s="122" t="str">
        <f t="shared" si="59"/>
        <v/>
      </c>
      <c r="N163" s="137"/>
      <c r="O163" s="118"/>
      <c r="P163" s="118"/>
      <c r="Q163" s="118"/>
      <c r="R163" s="118"/>
      <c r="S163" s="118"/>
      <c r="T163" s="118"/>
      <c r="U163" s="118"/>
      <c r="V163" s="118"/>
      <c r="W163" s="119"/>
      <c r="X163" s="66" t="str">
        <f t="shared" si="76"/>
        <v/>
      </c>
      <c r="Y163" s="26" t="str">
        <f t="shared" si="60"/>
        <v/>
      </c>
      <c r="Z163" s="26" t="str">
        <f t="shared" si="61"/>
        <v/>
      </c>
      <c r="AA163" s="66" t="str">
        <f t="shared" si="62"/>
        <v/>
      </c>
      <c r="AB163" s="26" t="str">
        <f t="shared" si="77"/>
        <v/>
      </c>
      <c r="AC163" s="26" t="str">
        <f t="shared" si="63"/>
        <v/>
      </c>
      <c r="AD163" s="26" t="str">
        <f t="shared" si="64"/>
        <v/>
      </c>
      <c r="AE163" s="26" t="str">
        <f t="shared" si="78"/>
        <v/>
      </c>
      <c r="AF163" s="26" t="str">
        <f t="shared" si="65"/>
        <v/>
      </c>
      <c r="AG163" s="26" t="str">
        <f>IF(OR(Z163&lt;&gt;TRUE,AB163&lt;&gt;TRUE,,ISBLANK(U163)),"",IF(INDEX(codeperskat,MATCH(P163,libperskat,0))=20,IF(OR(U163&lt;Nomen.complète!W$4,U163&gt;Nomen.complète!X$4),FALSE,TRUE),""))</f>
        <v/>
      </c>
      <c r="AH163" s="26" t="str">
        <f t="shared" si="66"/>
        <v/>
      </c>
      <c r="AI163" s="26" t="str">
        <f t="shared" si="67"/>
        <v/>
      </c>
      <c r="AJ163" s="26" t="str">
        <f t="shared" si="68"/>
        <v/>
      </c>
      <c r="AK163" s="58" t="str">
        <f t="shared" si="79"/>
        <v/>
      </c>
      <c r="AL163" s="26" t="str">
        <f t="shared" si="80"/>
        <v/>
      </c>
    </row>
    <row r="164" spans="1:38">
      <c r="A164" s="42" t="str">
        <f t="shared" si="54"/>
        <v/>
      </c>
      <c r="B164" s="42" t="str">
        <f t="shared" si="55"/>
        <v/>
      </c>
      <c r="C164" s="139" t="str">
        <f t="shared" si="56"/>
        <v/>
      </c>
      <c r="D164" s="58" t="str">
        <f t="shared" si="69"/>
        <v/>
      </c>
      <c r="E164" s="58" t="str">
        <f t="shared" si="70"/>
        <v/>
      </c>
      <c r="F164" s="140" t="str">
        <f t="shared" si="71"/>
        <v/>
      </c>
      <c r="G164" s="141" t="str">
        <f t="shared" si="72"/>
        <v/>
      </c>
      <c r="H164" s="58" t="str">
        <f t="shared" si="73"/>
        <v/>
      </c>
      <c r="I164" s="58" t="str">
        <f t="shared" si="74"/>
        <v/>
      </c>
      <c r="J164" s="131" t="str">
        <f t="shared" si="57"/>
        <v/>
      </c>
      <c r="K164" s="65" t="str">
        <f t="shared" si="75"/>
        <v/>
      </c>
      <c r="L164" s="123" t="str">
        <f t="shared" si="58"/>
        <v/>
      </c>
      <c r="M164" s="122" t="str">
        <f t="shared" si="59"/>
        <v/>
      </c>
      <c r="N164" s="137"/>
      <c r="O164" s="118"/>
      <c r="P164" s="118"/>
      <c r="Q164" s="118"/>
      <c r="R164" s="118"/>
      <c r="S164" s="118"/>
      <c r="T164" s="118"/>
      <c r="U164" s="118"/>
      <c r="V164" s="118"/>
      <c r="W164" s="119"/>
      <c r="X164" s="66" t="str">
        <f t="shared" si="76"/>
        <v/>
      </c>
      <c r="Y164" s="26" t="str">
        <f t="shared" si="60"/>
        <v/>
      </c>
      <c r="Z164" s="26" t="str">
        <f t="shared" si="61"/>
        <v/>
      </c>
      <c r="AA164" s="66" t="str">
        <f t="shared" si="62"/>
        <v/>
      </c>
      <c r="AB164" s="26" t="str">
        <f t="shared" si="77"/>
        <v/>
      </c>
      <c r="AC164" s="26" t="str">
        <f t="shared" si="63"/>
        <v/>
      </c>
      <c r="AD164" s="26" t="str">
        <f t="shared" si="64"/>
        <v/>
      </c>
      <c r="AE164" s="26" t="str">
        <f t="shared" si="78"/>
        <v/>
      </c>
      <c r="AF164" s="26" t="str">
        <f t="shared" si="65"/>
        <v/>
      </c>
      <c r="AG164" s="26" t="str">
        <f>IF(OR(Z164&lt;&gt;TRUE,AB164&lt;&gt;TRUE,,ISBLANK(U164)),"",IF(INDEX(codeperskat,MATCH(P164,libperskat,0))=20,IF(OR(U164&lt;Nomen.complète!W$4,U164&gt;Nomen.complète!X$4),FALSE,TRUE),""))</f>
        <v/>
      </c>
      <c r="AH164" s="26" t="str">
        <f t="shared" si="66"/>
        <v/>
      </c>
      <c r="AI164" s="26" t="str">
        <f t="shared" si="67"/>
        <v/>
      </c>
      <c r="AJ164" s="26" t="str">
        <f t="shared" si="68"/>
        <v/>
      </c>
      <c r="AK164" s="58" t="str">
        <f t="shared" si="79"/>
        <v/>
      </c>
      <c r="AL164" s="26" t="str">
        <f t="shared" si="80"/>
        <v/>
      </c>
    </row>
    <row r="165" spans="1:38">
      <c r="A165" s="42" t="str">
        <f t="shared" si="54"/>
        <v/>
      </c>
      <c r="B165" s="42" t="str">
        <f t="shared" si="55"/>
        <v/>
      </c>
      <c r="C165" s="139" t="str">
        <f t="shared" si="56"/>
        <v/>
      </c>
      <c r="D165" s="58" t="str">
        <f t="shared" si="69"/>
        <v/>
      </c>
      <c r="E165" s="58" t="str">
        <f t="shared" si="70"/>
        <v/>
      </c>
      <c r="F165" s="140" t="str">
        <f t="shared" si="71"/>
        <v/>
      </c>
      <c r="G165" s="141" t="str">
        <f t="shared" si="72"/>
        <v/>
      </c>
      <c r="H165" s="58" t="str">
        <f t="shared" si="73"/>
        <v/>
      </c>
      <c r="I165" s="58" t="str">
        <f t="shared" si="74"/>
        <v/>
      </c>
      <c r="J165" s="131" t="str">
        <f t="shared" si="57"/>
        <v/>
      </c>
      <c r="K165" s="65" t="str">
        <f t="shared" si="75"/>
        <v/>
      </c>
      <c r="L165" s="123" t="str">
        <f t="shared" si="58"/>
        <v/>
      </c>
      <c r="M165" s="122" t="str">
        <f t="shared" si="59"/>
        <v/>
      </c>
      <c r="N165" s="137"/>
      <c r="O165" s="118"/>
      <c r="P165" s="118"/>
      <c r="Q165" s="118"/>
      <c r="R165" s="118"/>
      <c r="S165" s="118"/>
      <c r="T165" s="118"/>
      <c r="U165" s="118"/>
      <c r="V165" s="118"/>
      <c r="W165" s="119"/>
      <c r="X165" s="66" t="str">
        <f t="shared" si="76"/>
        <v/>
      </c>
      <c r="Y165" s="26" t="str">
        <f t="shared" si="60"/>
        <v/>
      </c>
      <c r="Z165" s="26" t="str">
        <f t="shared" si="61"/>
        <v/>
      </c>
      <c r="AA165" s="66" t="str">
        <f t="shared" si="62"/>
        <v/>
      </c>
      <c r="AB165" s="26" t="str">
        <f t="shared" si="77"/>
        <v/>
      </c>
      <c r="AC165" s="26" t="str">
        <f t="shared" si="63"/>
        <v/>
      </c>
      <c r="AD165" s="26" t="str">
        <f t="shared" si="64"/>
        <v/>
      </c>
      <c r="AE165" s="26" t="str">
        <f t="shared" si="78"/>
        <v/>
      </c>
      <c r="AF165" s="26" t="str">
        <f t="shared" si="65"/>
        <v/>
      </c>
      <c r="AG165" s="26" t="str">
        <f>IF(OR(Z165&lt;&gt;TRUE,AB165&lt;&gt;TRUE,,ISBLANK(U165)),"",IF(INDEX(codeperskat,MATCH(P165,libperskat,0))=20,IF(OR(U165&lt;Nomen.complète!W$4,U165&gt;Nomen.complète!X$4),FALSE,TRUE),""))</f>
        <v/>
      </c>
      <c r="AH165" s="26" t="str">
        <f t="shared" si="66"/>
        <v/>
      </c>
      <c r="AI165" s="26" t="str">
        <f t="shared" si="67"/>
        <v/>
      </c>
      <c r="AJ165" s="26" t="str">
        <f t="shared" si="68"/>
        <v/>
      </c>
      <c r="AK165" s="58" t="str">
        <f t="shared" si="79"/>
        <v/>
      </c>
      <c r="AL165" s="26" t="str">
        <f t="shared" si="80"/>
        <v/>
      </c>
    </row>
    <row r="166" spans="1:38">
      <c r="A166" s="42" t="str">
        <f t="shared" si="54"/>
        <v/>
      </c>
      <c r="B166" s="42" t="str">
        <f t="shared" si="55"/>
        <v/>
      </c>
      <c r="C166" s="139" t="str">
        <f t="shared" si="56"/>
        <v/>
      </c>
      <c r="D166" s="58" t="str">
        <f t="shared" si="69"/>
        <v/>
      </c>
      <c r="E166" s="58" t="str">
        <f t="shared" si="70"/>
        <v/>
      </c>
      <c r="F166" s="140" t="str">
        <f t="shared" si="71"/>
        <v/>
      </c>
      <c r="G166" s="141" t="str">
        <f t="shared" si="72"/>
        <v/>
      </c>
      <c r="H166" s="58" t="str">
        <f t="shared" si="73"/>
        <v/>
      </c>
      <c r="I166" s="58" t="str">
        <f t="shared" si="74"/>
        <v/>
      </c>
      <c r="J166" s="131" t="str">
        <f t="shared" si="57"/>
        <v/>
      </c>
      <c r="K166" s="65" t="str">
        <f t="shared" si="75"/>
        <v/>
      </c>
      <c r="L166" s="123" t="str">
        <f t="shared" si="58"/>
        <v/>
      </c>
      <c r="M166" s="122" t="str">
        <f t="shared" si="59"/>
        <v/>
      </c>
      <c r="N166" s="137"/>
      <c r="O166" s="118"/>
      <c r="P166" s="118"/>
      <c r="Q166" s="118"/>
      <c r="R166" s="118"/>
      <c r="S166" s="118"/>
      <c r="T166" s="118"/>
      <c r="U166" s="118"/>
      <c r="V166" s="118"/>
      <c r="W166" s="119"/>
      <c r="X166" s="66" t="str">
        <f t="shared" si="76"/>
        <v/>
      </c>
      <c r="Y166" s="26" t="str">
        <f t="shared" si="60"/>
        <v/>
      </c>
      <c r="Z166" s="26" t="str">
        <f t="shared" si="61"/>
        <v/>
      </c>
      <c r="AA166" s="66" t="str">
        <f t="shared" si="62"/>
        <v/>
      </c>
      <c r="AB166" s="26" t="str">
        <f t="shared" si="77"/>
        <v/>
      </c>
      <c r="AC166" s="26" t="str">
        <f t="shared" si="63"/>
        <v/>
      </c>
      <c r="AD166" s="26" t="str">
        <f t="shared" si="64"/>
        <v/>
      </c>
      <c r="AE166" s="26" t="str">
        <f t="shared" si="78"/>
        <v/>
      </c>
      <c r="AF166" s="26" t="str">
        <f t="shared" si="65"/>
        <v/>
      </c>
      <c r="AG166" s="26" t="str">
        <f>IF(OR(Z166&lt;&gt;TRUE,AB166&lt;&gt;TRUE,,ISBLANK(U166)),"",IF(INDEX(codeperskat,MATCH(P166,libperskat,0))=20,IF(OR(U166&lt;Nomen.complète!W$4,U166&gt;Nomen.complète!X$4),FALSE,TRUE),""))</f>
        <v/>
      </c>
      <c r="AH166" s="26" t="str">
        <f t="shared" si="66"/>
        <v/>
      </c>
      <c r="AI166" s="26" t="str">
        <f t="shared" si="67"/>
        <v/>
      </c>
      <c r="AJ166" s="26" t="str">
        <f t="shared" si="68"/>
        <v/>
      </c>
      <c r="AK166" s="58" t="str">
        <f t="shared" si="79"/>
        <v/>
      </c>
      <c r="AL166" s="26" t="str">
        <f t="shared" si="80"/>
        <v/>
      </c>
    </row>
    <row r="167" spans="1:38">
      <c r="A167" s="42" t="str">
        <f t="shared" si="54"/>
        <v/>
      </c>
      <c r="B167" s="42" t="str">
        <f t="shared" si="55"/>
        <v/>
      </c>
      <c r="C167" s="139" t="str">
        <f t="shared" si="56"/>
        <v/>
      </c>
      <c r="D167" s="58" t="str">
        <f t="shared" si="69"/>
        <v/>
      </c>
      <c r="E167" s="58" t="str">
        <f t="shared" si="70"/>
        <v/>
      </c>
      <c r="F167" s="140" t="str">
        <f t="shared" si="71"/>
        <v/>
      </c>
      <c r="G167" s="141" t="str">
        <f t="shared" si="72"/>
        <v/>
      </c>
      <c r="H167" s="58" t="str">
        <f t="shared" si="73"/>
        <v/>
      </c>
      <c r="I167" s="58" t="str">
        <f t="shared" si="74"/>
        <v/>
      </c>
      <c r="J167" s="131" t="str">
        <f t="shared" si="57"/>
        <v/>
      </c>
      <c r="K167" s="65" t="str">
        <f t="shared" si="75"/>
        <v/>
      </c>
      <c r="L167" s="123" t="str">
        <f t="shared" si="58"/>
        <v/>
      </c>
      <c r="M167" s="122" t="str">
        <f t="shared" si="59"/>
        <v/>
      </c>
      <c r="N167" s="137"/>
      <c r="O167" s="118"/>
      <c r="P167" s="118"/>
      <c r="Q167" s="118"/>
      <c r="R167" s="118"/>
      <c r="S167" s="118"/>
      <c r="T167" s="118"/>
      <c r="U167" s="118"/>
      <c r="V167" s="118"/>
      <c r="W167" s="119"/>
      <c r="X167" s="66" t="str">
        <f t="shared" si="76"/>
        <v/>
      </c>
      <c r="Y167" s="26" t="str">
        <f t="shared" si="60"/>
        <v/>
      </c>
      <c r="Z167" s="26" t="str">
        <f t="shared" si="61"/>
        <v/>
      </c>
      <c r="AA167" s="66" t="str">
        <f t="shared" si="62"/>
        <v/>
      </c>
      <c r="AB167" s="26" t="str">
        <f t="shared" si="77"/>
        <v/>
      </c>
      <c r="AC167" s="26" t="str">
        <f t="shared" si="63"/>
        <v/>
      </c>
      <c r="AD167" s="26" t="str">
        <f t="shared" si="64"/>
        <v/>
      </c>
      <c r="AE167" s="26" t="str">
        <f t="shared" si="78"/>
        <v/>
      </c>
      <c r="AF167" s="26" t="str">
        <f t="shared" si="65"/>
        <v/>
      </c>
      <c r="AG167" s="26" t="str">
        <f>IF(OR(Z167&lt;&gt;TRUE,AB167&lt;&gt;TRUE,,ISBLANK(U167)),"",IF(INDEX(codeperskat,MATCH(P167,libperskat,0))=20,IF(OR(U167&lt;Nomen.complète!W$4,U167&gt;Nomen.complète!X$4),FALSE,TRUE),""))</f>
        <v/>
      </c>
      <c r="AH167" s="26" t="str">
        <f t="shared" si="66"/>
        <v/>
      </c>
      <c r="AI167" s="26" t="str">
        <f t="shared" si="67"/>
        <v/>
      </c>
      <c r="AJ167" s="26" t="str">
        <f t="shared" si="68"/>
        <v/>
      </c>
      <c r="AK167" s="58" t="str">
        <f t="shared" si="79"/>
        <v/>
      </c>
      <c r="AL167" s="26" t="str">
        <f t="shared" si="80"/>
        <v/>
      </c>
    </row>
    <row r="168" spans="1:38">
      <c r="A168" s="42" t="str">
        <f t="shared" si="54"/>
        <v/>
      </c>
      <c r="B168" s="42" t="str">
        <f t="shared" si="55"/>
        <v/>
      </c>
      <c r="C168" s="139" t="str">
        <f t="shared" si="56"/>
        <v/>
      </c>
      <c r="D168" s="58" t="str">
        <f t="shared" si="69"/>
        <v/>
      </c>
      <c r="E168" s="58" t="str">
        <f t="shared" si="70"/>
        <v/>
      </c>
      <c r="F168" s="140" t="str">
        <f t="shared" si="71"/>
        <v/>
      </c>
      <c r="G168" s="141" t="str">
        <f t="shared" si="72"/>
        <v/>
      </c>
      <c r="H168" s="58" t="str">
        <f t="shared" si="73"/>
        <v/>
      </c>
      <c r="I168" s="58" t="str">
        <f t="shared" si="74"/>
        <v/>
      </c>
      <c r="J168" s="131" t="str">
        <f t="shared" si="57"/>
        <v/>
      </c>
      <c r="K168" s="65" t="str">
        <f t="shared" si="75"/>
        <v/>
      </c>
      <c r="L168" s="123" t="str">
        <f t="shared" si="58"/>
        <v/>
      </c>
      <c r="M168" s="122" t="str">
        <f t="shared" si="59"/>
        <v/>
      </c>
      <c r="N168" s="137"/>
      <c r="O168" s="118"/>
      <c r="P168" s="118"/>
      <c r="Q168" s="118"/>
      <c r="R168" s="118"/>
      <c r="S168" s="118"/>
      <c r="T168" s="118"/>
      <c r="U168" s="118"/>
      <c r="V168" s="118"/>
      <c r="W168" s="119"/>
      <c r="X168" s="66" t="str">
        <f t="shared" si="76"/>
        <v/>
      </c>
      <c r="Y168" s="26" t="str">
        <f t="shared" si="60"/>
        <v/>
      </c>
      <c r="Z168" s="26" t="str">
        <f t="shared" si="61"/>
        <v/>
      </c>
      <c r="AA168" s="66" t="str">
        <f t="shared" si="62"/>
        <v/>
      </c>
      <c r="AB168" s="26" t="str">
        <f t="shared" si="77"/>
        <v/>
      </c>
      <c r="AC168" s="26" t="str">
        <f t="shared" si="63"/>
        <v/>
      </c>
      <c r="AD168" s="26" t="str">
        <f t="shared" si="64"/>
        <v/>
      </c>
      <c r="AE168" s="26" t="str">
        <f t="shared" si="78"/>
        <v/>
      </c>
      <c r="AF168" s="26" t="str">
        <f t="shared" si="65"/>
        <v/>
      </c>
      <c r="AG168" s="26" t="str">
        <f>IF(OR(Z168&lt;&gt;TRUE,AB168&lt;&gt;TRUE,,ISBLANK(U168)),"",IF(INDEX(codeperskat,MATCH(P168,libperskat,0))=20,IF(OR(U168&lt;Nomen.complète!W$4,U168&gt;Nomen.complète!X$4),FALSE,TRUE),""))</f>
        <v/>
      </c>
      <c r="AH168" s="26" t="str">
        <f t="shared" si="66"/>
        <v/>
      </c>
      <c r="AI168" s="26" t="str">
        <f t="shared" si="67"/>
        <v/>
      </c>
      <c r="AJ168" s="26" t="str">
        <f t="shared" si="68"/>
        <v/>
      </c>
      <c r="AK168" s="58" t="str">
        <f t="shared" si="79"/>
        <v/>
      </c>
      <c r="AL168" s="26" t="str">
        <f t="shared" si="80"/>
        <v/>
      </c>
    </row>
    <row r="169" spans="1:38">
      <c r="A169" s="42" t="str">
        <f t="shared" si="54"/>
        <v/>
      </c>
      <c r="B169" s="42" t="str">
        <f t="shared" si="55"/>
        <v/>
      </c>
      <c r="C169" s="139" t="str">
        <f t="shared" si="56"/>
        <v/>
      </c>
      <c r="D169" s="58" t="str">
        <f t="shared" si="69"/>
        <v/>
      </c>
      <c r="E169" s="58" t="str">
        <f t="shared" si="70"/>
        <v/>
      </c>
      <c r="F169" s="140" t="str">
        <f t="shared" si="71"/>
        <v/>
      </c>
      <c r="G169" s="141" t="str">
        <f t="shared" si="72"/>
        <v/>
      </c>
      <c r="H169" s="58" t="str">
        <f t="shared" si="73"/>
        <v/>
      </c>
      <c r="I169" s="58" t="str">
        <f t="shared" si="74"/>
        <v/>
      </c>
      <c r="J169" s="131" t="str">
        <f t="shared" si="57"/>
        <v/>
      </c>
      <c r="K169" s="65" t="str">
        <f t="shared" si="75"/>
        <v/>
      </c>
      <c r="L169" s="123" t="str">
        <f t="shared" si="58"/>
        <v/>
      </c>
      <c r="M169" s="122" t="str">
        <f t="shared" si="59"/>
        <v/>
      </c>
      <c r="N169" s="137"/>
      <c r="O169" s="118"/>
      <c r="P169" s="118"/>
      <c r="Q169" s="118"/>
      <c r="R169" s="118"/>
      <c r="S169" s="118"/>
      <c r="T169" s="118"/>
      <c r="U169" s="118"/>
      <c r="V169" s="118"/>
      <c r="W169" s="119"/>
      <c r="X169" s="66" t="str">
        <f t="shared" si="76"/>
        <v/>
      </c>
      <c r="Y169" s="26" t="str">
        <f t="shared" si="60"/>
        <v/>
      </c>
      <c r="Z169" s="26" t="str">
        <f t="shared" si="61"/>
        <v/>
      </c>
      <c r="AA169" s="66" t="str">
        <f t="shared" si="62"/>
        <v/>
      </c>
      <c r="AB169" s="26" t="str">
        <f t="shared" si="77"/>
        <v/>
      </c>
      <c r="AC169" s="26" t="str">
        <f t="shared" si="63"/>
        <v/>
      </c>
      <c r="AD169" s="26" t="str">
        <f t="shared" si="64"/>
        <v/>
      </c>
      <c r="AE169" s="26" t="str">
        <f t="shared" si="78"/>
        <v/>
      </c>
      <c r="AF169" s="26" t="str">
        <f t="shared" si="65"/>
        <v/>
      </c>
      <c r="AG169" s="26" t="str">
        <f>IF(OR(Z169&lt;&gt;TRUE,AB169&lt;&gt;TRUE,,ISBLANK(U169)),"",IF(INDEX(codeperskat,MATCH(P169,libperskat,0))=20,IF(OR(U169&lt;Nomen.complète!W$4,U169&gt;Nomen.complète!X$4),FALSE,TRUE),""))</f>
        <v/>
      </c>
      <c r="AH169" s="26" t="str">
        <f t="shared" si="66"/>
        <v/>
      </c>
      <c r="AI169" s="26" t="str">
        <f t="shared" si="67"/>
        <v/>
      </c>
      <c r="AJ169" s="26" t="str">
        <f t="shared" si="68"/>
        <v/>
      </c>
      <c r="AK169" s="58" t="str">
        <f t="shared" si="79"/>
        <v/>
      </c>
      <c r="AL169" s="26" t="str">
        <f t="shared" si="80"/>
        <v/>
      </c>
    </row>
    <row r="170" spans="1:38">
      <c r="A170" s="42" t="str">
        <f t="shared" si="54"/>
        <v/>
      </c>
      <c r="B170" s="42" t="str">
        <f t="shared" si="55"/>
        <v/>
      </c>
      <c r="C170" s="139" t="str">
        <f t="shared" si="56"/>
        <v/>
      </c>
      <c r="D170" s="58" t="str">
        <f t="shared" si="69"/>
        <v/>
      </c>
      <c r="E170" s="58" t="str">
        <f t="shared" si="70"/>
        <v/>
      </c>
      <c r="F170" s="140" t="str">
        <f t="shared" si="71"/>
        <v/>
      </c>
      <c r="G170" s="141" t="str">
        <f t="shared" si="72"/>
        <v/>
      </c>
      <c r="H170" s="58" t="str">
        <f t="shared" si="73"/>
        <v/>
      </c>
      <c r="I170" s="58" t="str">
        <f t="shared" si="74"/>
        <v/>
      </c>
      <c r="J170" s="131" t="str">
        <f t="shared" si="57"/>
        <v/>
      </c>
      <c r="K170" s="65" t="str">
        <f t="shared" si="75"/>
        <v/>
      </c>
      <c r="L170" s="123" t="str">
        <f t="shared" si="58"/>
        <v/>
      </c>
      <c r="M170" s="122" t="str">
        <f t="shared" si="59"/>
        <v/>
      </c>
      <c r="N170" s="137"/>
      <c r="O170" s="118"/>
      <c r="P170" s="118"/>
      <c r="Q170" s="118"/>
      <c r="R170" s="118"/>
      <c r="S170" s="118"/>
      <c r="T170" s="118"/>
      <c r="U170" s="118"/>
      <c r="V170" s="118"/>
      <c r="W170" s="119"/>
      <c r="X170" s="66" t="str">
        <f t="shared" si="76"/>
        <v/>
      </c>
      <c r="Y170" s="26" t="str">
        <f t="shared" si="60"/>
        <v/>
      </c>
      <c r="Z170" s="26" t="str">
        <f t="shared" si="61"/>
        <v/>
      </c>
      <c r="AA170" s="66" t="str">
        <f t="shared" si="62"/>
        <v/>
      </c>
      <c r="AB170" s="26" t="str">
        <f t="shared" si="77"/>
        <v/>
      </c>
      <c r="AC170" s="26" t="str">
        <f t="shared" si="63"/>
        <v/>
      </c>
      <c r="AD170" s="26" t="str">
        <f t="shared" si="64"/>
        <v/>
      </c>
      <c r="AE170" s="26" t="str">
        <f t="shared" si="78"/>
        <v/>
      </c>
      <c r="AF170" s="26" t="str">
        <f t="shared" si="65"/>
        <v/>
      </c>
      <c r="AG170" s="26" t="str">
        <f>IF(OR(Z170&lt;&gt;TRUE,AB170&lt;&gt;TRUE,,ISBLANK(U170)),"",IF(INDEX(codeperskat,MATCH(P170,libperskat,0))=20,IF(OR(U170&lt;Nomen.complète!W$4,U170&gt;Nomen.complète!X$4),FALSE,TRUE),""))</f>
        <v/>
      </c>
      <c r="AH170" s="26" t="str">
        <f t="shared" si="66"/>
        <v/>
      </c>
      <c r="AI170" s="26" t="str">
        <f t="shared" si="67"/>
        <v/>
      </c>
      <c r="AJ170" s="26" t="str">
        <f t="shared" si="68"/>
        <v/>
      </c>
      <c r="AK170" s="58" t="str">
        <f t="shared" si="79"/>
        <v/>
      </c>
      <c r="AL170" s="26" t="str">
        <f t="shared" si="80"/>
        <v/>
      </c>
    </row>
    <row r="171" spans="1:38">
      <c r="A171" s="42" t="str">
        <f t="shared" si="54"/>
        <v/>
      </c>
      <c r="B171" s="42" t="str">
        <f t="shared" si="55"/>
        <v/>
      </c>
      <c r="C171" s="139" t="str">
        <f t="shared" si="56"/>
        <v/>
      </c>
      <c r="D171" s="58" t="str">
        <f t="shared" si="69"/>
        <v/>
      </c>
      <c r="E171" s="58" t="str">
        <f t="shared" si="70"/>
        <v/>
      </c>
      <c r="F171" s="140" t="str">
        <f t="shared" si="71"/>
        <v/>
      </c>
      <c r="G171" s="141" t="str">
        <f t="shared" si="72"/>
        <v/>
      </c>
      <c r="H171" s="58" t="str">
        <f t="shared" si="73"/>
        <v/>
      </c>
      <c r="I171" s="58" t="str">
        <f t="shared" si="74"/>
        <v/>
      </c>
      <c r="J171" s="131" t="str">
        <f t="shared" si="57"/>
        <v/>
      </c>
      <c r="K171" s="65" t="str">
        <f t="shared" si="75"/>
        <v/>
      </c>
      <c r="L171" s="123" t="str">
        <f t="shared" si="58"/>
        <v/>
      </c>
      <c r="M171" s="122" t="str">
        <f t="shared" si="59"/>
        <v/>
      </c>
      <c r="N171" s="137"/>
      <c r="O171" s="118"/>
      <c r="P171" s="118"/>
      <c r="Q171" s="118"/>
      <c r="R171" s="118"/>
      <c r="S171" s="118"/>
      <c r="T171" s="118"/>
      <c r="U171" s="118"/>
      <c r="V171" s="118"/>
      <c r="W171" s="119"/>
      <c r="X171" s="66" t="str">
        <f t="shared" si="76"/>
        <v/>
      </c>
      <c r="Y171" s="26" t="str">
        <f t="shared" si="60"/>
        <v/>
      </c>
      <c r="Z171" s="26" t="str">
        <f t="shared" si="61"/>
        <v/>
      </c>
      <c r="AA171" s="66" t="str">
        <f t="shared" si="62"/>
        <v/>
      </c>
      <c r="AB171" s="26" t="str">
        <f t="shared" si="77"/>
        <v/>
      </c>
      <c r="AC171" s="26" t="str">
        <f t="shared" si="63"/>
        <v/>
      </c>
      <c r="AD171" s="26" t="str">
        <f t="shared" si="64"/>
        <v/>
      </c>
      <c r="AE171" s="26" t="str">
        <f t="shared" si="78"/>
        <v/>
      </c>
      <c r="AF171" s="26" t="str">
        <f t="shared" si="65"/>
        <v/>
      </c>
      <c r="AG171" s="26" t="str">
        <f>IF(OR(Z171&lt;&gt;TRUE,AB171&lt;&gt;TRUE,,ISBLANK(U171)),"",IF(INDEX(codeperskat,MATCH(P171,libperskat,0))=20,IF(OR(U171&lt;Nomen.complète!W$4,U171&gt;Nomen.complète!X$4),FALSE,TRUE),""))</f>
        <v/>
      </c>
      <c r="AH171" s="26" t="str">
        <f t="shared" si="66"/>
        <v/>
      </c>
      <c r="AI171" s="26" t="str">
        <f t="shared" si="67"/>
        <v/>
      </c>
      <c r="AJ171" s="26" t="str">
        <f t="shared" si="68"/>
        <v/>
      </c>
      <c r="AK171" s="58" t="str">
        <f t="shared" si="79"/>
        <v/>
      </c>
      <c r="AL171" s="26" t="str">
        <f t="shared" si="80"/>
        <v/>
      </c>
    </row>
    <row r="172" spans="1:38">
      <c r="A172" s="42" t="str">
        <f t="shared" si="54"/>
        <v/>
      </c>
      <c r="B172" s="42" t="str">
        <f t="shared" si="55"/>
        <v/>
      </c>
      <c r="C172" s="139" t="str">
        <f t="shared" si="56"/>
        <v/>
      </c>
      <c r="D172" s="58" t="str">
        <f t="shared" si="69"/>
        <v/>
      </c>
      <c r="E172" s="58" t="str">
        <f t="shared" si="70"/>
        <v/>
      </c>
      <c r="F172" s="140" t="str">
        <f t="shared" si="71"/>
        <v/>
      </c>
      <c r="G172" s="141" t="str">
        <f t="shared" si="72"/>
        <v/>
      </c>
      <c r="H172" s="58" t="str">
        <f t="shared" si="73"/>
        <v/>
      </c>
      <c r="I172" s="58" t="str">
        <f t="shared" si="74"/>
        <v/>
      </c>
      <c r="J172" s="131" t="str">
        <f t="shared" si="57"/>
        <v/>
      </c>
      <c r="K172" s="65" t="str">
        <f t="shared" si="75"/>
        <v/>
      </c>
      <c r="L172" s="123" t="str">
        <f t="shared" si="58"/>
        <v/>
      </c>
      <c r="M172" s="122" t="str">
        <f t="shared" si="59"/>
        <v/>
      </c>
      <c r="N172" s="137"/>
      <c r="O172" s="118"/>
      <c r="P172" s="118"/>
      <c r="Q172" s="118"/>
      <c r="R172" s="118"/>
      <c r="S172" s="118"/>
      <c r="T172" s="118"/>
      <c r="U172" s="118"/>
      <c r="V172" s="118"/>
      <c r="W172" s="119"/>
      <c r="X172" s="66" t="str">
        <f t="shared" si="76"/>
        <v/>
      </c>
      <c r="Y172" s="26" t="str">
        <f t="shared" si="60"/>
        <v/>
      </c>
      <c r="Z172" s="26" t="str">
        <f t="shared" si="61"/>
        <v/>
      </c>
      <c r="AA172" s="66" t="str">
        <f t="shared" si="62"/>
        <v/>
      </c>
      <c r="AB172" s="26" t="str">
        <f t="shared" si="77"/>
        <v/>
      </c>
      <c r="AC172" s="26" t="str">
        <f t="shared" si="63"/>
        <v/>
      </c>
      <c r="AD172" s="26" t="str">
        <f t="shared" si="64"/>
        <v/>
      </c>
      <c r="AE172" s="26" t="str">
        <f t="shared" si="78"/>
        <v/>
      </c>
      <c r="AF172" s="26" t="str">
        <f t="shared" si="65"/>
        <v/>
      </c>
      <c r="AG172" s="26" t="str">
        <f>IF(OR(Z172&lt;&gt;TRUE,AB172&lt;&gt;TRUE,,ISBLANK(U172)),"",IF(INDEX(codeperskat,MATCH(P172,libperskat,0))=20,IF(OR(U172&lt;Nomen.complète!W$4,U172&gt;Nomen.complète!X$4),FALSE,TRUE),""))</f>
        <v/>
      </c>
      <c r="AH172" s="26" t="str">
        <f t="shared" si="66"/>
        <v/>
      </c>
      <c r="AI172" s="26" t="str">
        <f t="shared" si="67"/>
        <v/>
      </c>
      <c r="AJ172" s="26" t="str">
        <f t="shared" si="68"/>
        <v/>
      </c>
      <c r="AK172" s="58" t="str">
        <f t="shared" si="79"/>
        <v/>
      </c>
      <c r="AL172" s="26" t="str">
        <f t="shared" si="80"/>
        <v/>
      </c>
    </row>
    <row r="173" spans="1:38">
      <c r="A173" s="42" t="str">
        <f t="shared" si="54"/>
        <v/>
      </c>
      <c r="B173" s="42" t="str">
        <f t="shared" si="55"/>
        <v/>
      </c>
      <c r="C173" s="139" t="str">
        <f t="shared" si="56"/>
        <v/>
      </c>
      <c r="D173" s="58" t="str">
        <f t="shared" si="69"/>
        <v/>
      </c>
      <c r="E173" s="58" t="str">
        <f t="shared" si="70"/>
        <v/>
      </c>
      <c r="F173" s="140" t="str">
        <f t="shared" si="71"/>
        <v/>
      </c>
      <c r="G173" s="141" t="str">
        <f t="shared" si="72"/>
        <v/>
      </c>
      <c r="H173" s="58" t="str">
        <f t="shared" si="73"/>
        <v/>
      </c>
      <c r="I173" s="58" t="str">
        <f t="shared" si="74"/>
        <v/>
      </c>
      <c r="J173" s="131" t="str">
        <f t="shared" si="57"/>
        <v/>
      </c>
      <c r="K173" s="65" t="str">
        <f t="shared" si="75"/>
        <v/>
      </c>
      <c r="L173" s="123" t="str">
        <f t="shared" si="58"/>
        <v/>
      </c>
      <c r="M173" s="122" t="str">
        <f t="shared" si="59"/>
        <v/>
      </c>
      <c r="N173" s="137"/>
      <c r="O173" s="118"/>
      <c r="P173" s="118"/>
      <c r="Q173" s="118"/>
      <c r="R173" s="118"/>
      <c r="S173" s="118"/>
      <c r="T173" s="118"/>
      <c r="U173" s="118"/>
      <c r="V173" s="118"/>
      <c r="W173" s="119"/>
      <c r="X173" s="66" t="str">
        <f t="shared" si="76"/>
        <v/>
      </c>
      <c r="Y173" s="26" t="str">
        <f t="shared" si="60"/>
        <v/>
      </c>
      <c r="Z173" s="26" t="str">
        <f t="shared" si="61"/>
        <v/>
      </c>
      <c r="AA173" s="66" t="str">
        <f t="shared" si="62"/>
        <v/>
      </c>
      <c r="AB173" s="26" t="str">
        <f t="shared" si="77"/>
        <v/>
      </c>
      <c r="AC173" s="26" t="str">
        <f t="shared" si="63"/>
        <v/>
      </c>
      <c r="AD173" s="26" t="str">
        <f t="shared" si="64"/>
        <v/>
      </c>
      <c r="AE173" s="26" t="str">
        <f t="shared" si="78"/>
        <v/>
      </c>
      <c r="AF173" s="26" t="str">
        <f t="shared" si="65"/>
        <v/>
      </c>
      <c r="AG173" s="26" t="str">
        <f>IF(OR(Z173&lt;&gt;TRUE,AB173&lt;&gt;TRUE,,ISBLANK(U173)),"",IF(INDEX(codeperskat,MATCH(P173,libperskat,0))=20,IF(OR(U173&lt;Nomen.complète!W$4,U173&gt;Nomen.complète!X$4),FALSE,TRUE),""))</f>
        <v/>
      </c>
      <c r="AH173" s="26" t="str">
        <f t="shared" si="66"/>
        <v/>
      </c>
      <c r="AI173" s="26" t="str">
        <f t="shared" si="67"/>
        <v/>
      </c>
      <c r="AJ173" s="26" t="str">
        <f t="shared" si="68"/>
        <v/>
      </c>
      <c r="AK173" s="58" t="str">
        <f t="shared" si="79"/>
        <v/>
      </c>
      <c r="AL173" s="26" t="str">
        <f t="shared" si="80"/>
        <v/>
      </c>
    </row>
    <row r="174" spans="1:38">
      <c r="A174" s="42" t="str">
        <f t="shared" si="54"/>
        <v/>
      </c>
      <c r="B174" s="42" t="str">
        <f t="shared" si="55"/>
        <v/>
      </c>
      <c r="C174" s="139" t="str">
        <f t="shared" si="56"/>
        <v/>
      </c>
      <c r="D174" s="58" t="str">
        <f t="shared" si="69"/>
        <v/>
      </c>
      <c r="E174" s="58" t="str">
        <f t="shared" si="70"/>
        <v/>
      </c>
      <c r="F174" s="140" t="str">
        <f t="shared" si="71"/>
        <v/>
      </c>
      <c r="G174" s="141" t="str">
        <f t="shared" si="72"/>
        <v/>
      </c>
      <c r="H174" s="58" t="str">
        <f t="shared" si="73"/>
        <v/>
      </c>
      <c r="I174" s="58" t="str">
        <f t="shared" si="74"/>
        <v/>
      </c>
      <c r="J174" s="131" t="str">
        <f t="shared" si="57"/>
        <v/>
      </c>
      <c r="K174" s="65" t="str">
        <f t="shared" si="75"/>
        <v/>
      </c>
      <c r="L174" s="123" t="str">
        <f t="shared" si="58"/>
        <v/>
      </c>
      <c r="M174" s="122" t="str">
        <f t="shared" si="59"/>
        <v/>
      </c>
      <c r="N174" s="137"/>
      <c r="O174" s="118"/>
      <c r="P174" s="118"/>
      <c r="Q174" s="118"/>
      <c r="R174" s="118"/>
      <c r="S174" s="118"/>
      <c r="T174" s="118"/>
      <c r="U174" s="118"/>
      <c r="V174" s="118"/>
      <c r="W174" s="119"/>
      <c r="X174" s="66" t="str">
        <f t="shared" si="76"/>
        <v/>
      </c>
      <c r="Y174" s="26" t="str">
        <f t="shared" si="60"/>
        <v/>
      </c>
      <c r="Z174" s="26" t="str">
        <f t="shared" si="61"/>
        <v/>
      </c>
      <c r="AA174" s="66" t="str">
        <f t="shared" si="62"/>
        <v/>
      </c>
      <c r="AB174" s="26" t="str">
        <f t="shared" si="77"/>
        <v/>
      </c>
      <c r="AC174" s="26" t="str">
        <f t="shared" si="63"/>
        <v/>
      </c>
      <c r="AD174" s="26" t="str">
        <f t="shared" si="64"/>
        <v/>
      </c>
      <c r="AE174" s="26" t="str">
        <f t="shared" si="78"/>
        <v/>
      </c>
      <c r="AF174" s="26" t="str">
        <f t="shared" si="65"/>
        <v/>
      </c>
      <c r="AG174" s="26" t="str">
        <f>IF(OR(Z174&lt;&gt;TRUE,AB174&lt;&gt;TRUE,,ISBLANK(U174)),"",IF(INDEX(codeperskat,MATCH(P174,libperskat,0))=20,IF(OR(U174&lt;Nomen.complète!W$4,U174&gt;Nomen.complète!X$4),FALSE,TRUE),""))</f>
        <v/>
      </c>
      <c r="AH174" s="26" t="str">
        <f t="shared" si="66"/>
        <v/>
      </c>
      <c r="AI174" s="26" t="str">
        <f t="shared" si="67"/>
        <v/>
      </c>
      <c r="AJ174" s="26" t="str">
        <f t="shared" si="68"/>
        <v/>
      </c>
      <c r="AK174" s="58" t="str">
        <f t="shared" si="79"/>
        <v/>
      </c>
      <c r="AL174" s="26" t="str">
        <f t="shared" si="80"/>
        <v/>
      </c>
    </row>
    <row r="175" spans="1:38">
      <c r="A175" s="42" t="str">
        <f t="shared" si="54"/>
        <v/>
      </c>
      <c r="B175" s="42" t="str">
        <f t="shared" si="55"/>
        <v/>
      </c>
      <c r="C175" s="139" t="str">
        <f t="shared" si="56"/>
        <v/>
      </c>
      <c r="D175" s="58" t="str">
        <f t="shared" si="69"/>
        <v/>
      </c>
      <c r="E175" s="58" t="str">
        <f t="shared" si="70"/>
        <v/>
      </c>
      <c r="F175" s="140" t="str">
        <f t="shared" si="71"/>
        <v/>
      </c>
      <c r="G175" s="141" t="str">
        <f t="shared" si="72"/>
        <v/>
      </c>
      <c r="H175" s="58" t="str">
        <f t="shared" si="73"/>
        <v/>
      </c>
      <c r="I175" s="58" t="str">
        <f t="shared" si="74"/>
        <v/>
      </c>
      <c r="J175" s="131" t="str">
        <f t="shared" si="57"/>
        <v/>
      </c>
      <c r="K175" s="65" t="str">
        <f t="shared" si="75"/>
        <v/>
      </c>
      <c r="L175" s="123" t="str">
        <f t="shared" si="58"/>
        <v/>
      </c>
      <c r="M175" s="122" t="str">
        <f t="shared" si="59"/>
        <v/>
      </c>
      <c r="N175" s="137"/>
      <c r="O175" s="118"/>
      <c r="P175" s="118"/>
      <c r="Q175" s="118"/>
      <c r="R175" s="118"/>
      <c r="S175" s="118"/>
      <c r="T175" s="118"/>
      <c r="U175" s="118"/>
      <c r="V175" s="118"/>
      <c r="W175" s="119"/>
      <c r="X175" s="66" t="str">
        <f t="shared" si="76"/>
        <v/>
      </c>
      <c r="Y175" s="26" t="str">
        <f t="shared" si="60"/>
        <v/>
      </c>
      <c r="Z175" s="26" t="str">
        <f t="shared" si="61"/>
        <v/>
      </c>
      <c r="AA175" s="66" t="str">
        <f t="shared" si="62"/>
        <v/>
      </c>
      <c r="AB175" s="26" t="str">
        <f t="shared" si="77"/>
        <v/>
      </c>
      <c r="AC175" s="26" t="str">
        <f t="shared" si="63"/>
        <v/>
      </c>
      <c r="AD175" s="26" t="str">
        <f t="shared" si="64"/>
        <v/>
      </c>
      <c r="AE175" s="26" t="str">
        <f t="shared" si="78"/>
        <v/>
      </c>
      <c r="AF175" s="26" t="str">
        <f t="shared" si="65"/>
        <v/>
      </c>
      <c r="AG175" s="26" t="str">
        <f>IF(OR(Z175&lt;&gt;TRUE,AB175&lt;&gt;TRUE,,ISBLANK(U175)),"",IF(INDEX(codeperskat,MATCH(P175,libperskat,0))=20,IF(OR(U175&lt;Nomen.complète!W$4,U175&gt;Nomen.complète!X$4),FALSE,TRUE),""))</f>
        <v/>
      </c>
      <c r="AH175" s="26" t="str">
        <f t="shared" si="66"/>
        <v/>
      </c>
      <c r="AI175" s="26" t="str">
        <f t="shared" si="67"/>
        <v/>
      </c>
      <c r="AJ175" s="26" t="str">
        <f t="shared" si="68"/>
        <v/>
      </c>
      <c r="AK175" s="58" t="str">
        <f t="shared" si="79"/>
        <v/>
      </c>
      <c r="AL175" s="26" t="str">
        <f t="shared" si="80"/>
        <v/>
      </c>
    </row>
    <row r="176" spans="1:38">
      <c r="A176" s="42" t="str">
        <f t="shared" si="54"/>
        <v/>
      </c>
      <c r="B176" s="42" t="str">
        <f t="shared" si="55"/>
        <v/>
      </c>
      <c r="C176" s="139" t="str">
        <f t="shared" si="56"/>
        <v/>
      </c>
      <c r="D176" s="58" t="str">
        <f t="shared" si="69"/>
        <v/>
      </c>
      <c r="E176" s="58" t="str">
        <f t="shared" si="70"/>
        <v/>
      </c>
      <c r="F176" s="140" t="str">
        <f t="shared" si="71"/>
        <v/>
      </c>
      <c r="G176" s="141" t="str">
        <f t="shared" si="72"/>
        <v/>
      </c>
      <c r="H176" s="58" t="str">
        <f t="shared" si="73"/>
        <v/>
      </c>
      <c r="I176" s="58" t="str">
        <f t="shared" si="74"/>
        <v/>
      </c>
      <c r="J176" s="131" t="str">
        <f t="shared" si="57"/>
        <v/>
      </c>
      <c r="K176" s="65" t="str">
        <f t="shared" si="75"/>
        <v/>
      </c>
      <c r="L176" s="123" t="str">
        <f t="shared" si="58"/>
        <v/>
      </c>
      <c r="M176" s="122" t="str">
        <f t="shared" si="59"/>
        <v/>
      </c>
      <c r="N176" s="137"/>
      <c r="O176" s="118"/>
      <c r="P176" s="118"/>
      <c r="Q176" s="118"/>
      <c r="R176" s="118"/>
      <c r="S176" s="118"/>
      <c r="T176" s="118"/>
      <c r="U176" s="118"/>
      <c r="V176" s="118"/>
      <c r="W176" s="119"/>
      <c r="X176" s="66" t="str">
        <f t="shared" si="76"/>
        <v/>
      </c>
      <c r="Y176" s="26" t="str">
        <f t="shared" si="60"/>
        <v/>
      </c>
      <c r="Z176" s="26" t="str">
        <f t="shared" si="61"/>
        <v/>
      </c>
      <c r="AA176" s="66" t="str">
        <f t="shared" si="62"/>
        <v/>
      </c>
      <c r="AB176" s="26" t="str">
        <f t="shared" si="77"/>
        <v/>
      </c>
      <c r="AC176" s="26" t="str">
        <f t="shared" si="63"/>
        <v/>
      </c>
      <c r="AD176" s="26" t="str">
        <f t="shared" si="64"/>
        <v/>
      </c>
      <c r="AE176" s="26" t="str">
        <f t="shared" si="78"/>
        <v/>
      </c>
      <c r="AF176" s="26" t="str">
        <f t="shared" si="65"/>
        <v/>
      </c>
      <c r="AG176" s="26" t="str">
        <f>IF(OR(Z176&lt;&gt;TRUE,AB176&lt;&gt;TRUE,,ISBLANK(U176)),"",IF(INDEX(codeperskat,MATCH(P176,libperskat,0))=20,IF(OR(U176&lt;Nomen.complète!W$4,U176&gt;Nomen.complète!X$4),FALSE,TRUE),""))</f>
        <v/>
      </c>
      <c r="AH176" s="26" t="str">
        <f t="shared" si="66"/>
        <v/>
      </c>
      <c r="AI176" s="26" t="str">
        <f t="shared" si="67"/>
        <v/>
      </c>
      <c r="AJ176" s="26" t="str">
        <f t="shared" si="68"/>
        <v/>
      </c>
      <c r="AK176" s="58" t="str">
        <f t="shared" si="79"/>
        <v/>
      </c>
      <c r="AL176" s="26" t="str">
        <f t="shared" si="80"/>
        <v/>
      </c>
    </row>
    <row r="177" spans="1:38">
      <c r="A177" s="42" t="str">
        <f t="shared" si="54"/>
        <v/>
      </c>
      <c r="B177" s="42" t="str">
        <f t="shared" si="55"/>
        <v/>
      </c>
      <c r="C177" s="139" t="str">
        <f t="shared" si="56"/>
        <v/>
      </c>
      <c r="D177" s="58" t="str">
        <f t="shared" si="69"/>
        <v/>
      </c>
      <c r="E177" s="58" t="str">
        <f t="shared" si="70"/>
        <v/>
      </c>
      <c r="F177" s="140" t="str">
        <f t="shared" si="71"/>
        <v/>
      </c>
      <c r="G177" s="141" t="str">
        <f t="shared" si="72"/>
        <v/>
      </c>
      <c r="H177" s="58" t="str">
        <f t="shared" si="73"/>
        <v/>
      </c>
      <c r="I177" s="58" t="str">
        <f t="shared" si="74"/>
        <v/>
      </c>
      <c r="J177" s="131" t="str">
        <f t="shared" si="57"/>
        <v/>
      </c>
      <c r="K177" s="65" t="str">
        <f t="shared" si="75"/>
        <v/>
      </c>
      <c r="L177" s="123" t="str">
        <f t="shared" si="58"/>
        <v/>
      </c>
      <c r="M177" s="122" t="str">
        <f t="shared" si="59"/>
        <v/>
      </c>
      <c r="N177" s="137"/>
      <c r="O177" s="118"/>
      <c r="P177" s="118"/>
      <c r="Q177" s="118"/>
      <c r="R177" s="118"/>
      <c r="S177" s="118"/>
      <c r="T177" s="118"/>
      <c r="U177" s="118"/>
      <c r="V177" s="118"/>
      <c r="W177" s="119"/>
      <c r="X177" s="66" t="str">
        <f t="shared" si="76"/>
        <v/>
      </c>
      <c r="Y177" s="26" t="str">
        <f t="shared" si="60"/>
        <v/>
      </c>
      <c r="Z177" s="26" t="str">
        <f t="shared" si="61"/>
        <v/>
      </c>
      <c r="AA177" s="66" t="str">
        <f t="shared" si="62"/>
        <v/>
      </c>
      <c r="AB177" s="26" t="str">
        <f t="shared" si="77"/>
        <v/>
      </c>
      <c r="AC177" s="26" t="str">
        <f t="shared" si="63"/>
        <v/>
      </c>
      <c r="AD177" s="26" t="str">
        <f t="shared" si="64"/>
        <v/>
      </c>
      <c r="AE177" s="26" t="str">
        <f t="shared" si="78"/>
        <v/>
      </c>
      <c r="AF177" s="26" t="str">
        <f t="shared" si="65"/>
        <v/>
      </c>
      <c r="AG177" s="26" t="str">
        <f>IF(OR(Z177&lt;&gt;TRUE,AB177&lt;&gt;TRUE,,ISBLANK(U177)),"",IF(INDEX(codeperskat,MATCH(P177,libperskat,0))=20,IF(OR(U177&lt;Nomen.complète!W$4,U177&gt;Nomen.complète!X$4),FALSE,TRUE),""))</f>
        <v/>
      </c>
      <c r="AH177" s="26" t="str">
        <f t="shared" si="66"/>
        <v/>
      </c>
      <c r="AI177" s="26" t="str">
        <f t="shared" si="67"/>
        <v/>
      </c>
      <c r="AJ177" s="26" t="str">
        <f t="shared" si="68"/>
        <v/>
      </c>
      <c r="AK177" s="58" t="str">
        <f t="shared" si="79"/>
        <v/>
      </c>
      <c r="AL177" s="26" t="str">
        <f t="shared" si="80"/>
        <v/>
      </c>
    </row>
    <row r="178" spans="1:38">
      <c r="A178" s="42" t="str">
        <f t="shared" si="54"/>
        <v/>
      </c>
      <c r="B178" s="42" t="str">
        <f t="shared" si="55"/>
        <v/>
      </c>
      <c r="C178" s="139" t="str">
        <f t="shared" si="56"/>
        <v/>
      </c>
      <c r="D178" s="58" t="str">
        <f t="shared" si="69"/>
        <v/>
      </c>
      <c r="E178" s="58" t="str">
        <f t="shared" si="70"/>
        <v/>
      </c>
      <c r="F178" s="140" t="str">
        <f t="shared" si="71"/>
        <v/>
      </c>
      <c r="G178" s="141" t="str">
        <f t="shared" si="72"/>
        <v/>
      </c>
      <c r="H178" s="58" t="str">
        <f t="shared" si="73"/>
        <v/>
      </c>
      <c r="I178" s="58" t="str">
        <f t="shared" si="74"/>
        <v/>
      </c>
      <c r="J178" s="131" t="str">
        <f t="shared" si="57"/>
        <v/>
      </c>
      <c r="K178" s="65" t="str">
        <f t="shared" si="75"/>
        <v/>
      </c>
      <c r="L178" s="123" t="str">
        <f t="shared" si="58"/>
        <v/>
      </c>
      <c r="M178" s="122" t="str">
        <f t="shared" si="59"/>
        <v/>
      </c>
      <c r="N178" s="137"/>
      <c r="O178" s="118"/>
      <c r="P178" s="118"/>
      <c r="Q178" s="118"/>
      <c r="R178" s="118"/>
      <c r="S178" s="118"/>
      <c r="T178" s="118"/>
      <c r="U178" s="118"/>
      <c r="V178" s="118"/>
      <c r="W178" s="119"/>
      <c r="X178" s="66" t="str">
        <f t="shared" si="76"/>
        <v/>
      </c>
      <c r="Y178" s="26" t="str">
        <f t="shared" si="60"/>
        <v/>
      </c>
      <c r="Z178" s="26" t="str">
        <f t="shared" si="61"/>
        <v/>
      </c>
      <c r="AA178" s="66" t="str">
        <f t="shared" si="62"/>
        <v/>
      </c>
      <c r="AB178" s="26" t="str">
        <f t="shared" si="77"/>
        <v/>
      </c>
      <c r="AC178" s="26" t="str">
        <f t="shared" si="63"/>
        <v/>
      </c>
      <c r="AD178" s="26" t="str">
        <f t="shared" si="64"/>
        <v/>
      </c>
      <c r="AE178" s="26" t="str">
        <f t="shared" si="78"/>
        <v/>
      </c>
      <c r="AF178" s="26" t="str">
        <f t="shared" si="65"/>
        <v/>
      </c>
      <c r="AG178" s="26" t="str">
        <f>IF(OR(Z178&lt;&gt;TRUE,AB178&lt;&gt;TRUE,,ISBLANK(U178)),"",IF(INDEX(codeperskat,MATCH(P178,libperskat,0))=20,IF(OR(U178&lt;Nomen.complète!W$4,U178&gt;Nomen.complète!X$4),FALSE,TRUE),""))</f>
        <v/>
      </c>
      <c r="AH178" s="26" t="str">
        <f t="shared" si="66"/>
        <v/>
      </c>
      <c r="AI178" s="26" t="str">
        <f t="shared" si="67"/>
        <v/>
      </c>
      <c r="AJ178" s="26" t="str">
        <f t="shared" si="68"/>
        <v/>
      </c>
      <c r="AK178" s="58" t="str">
        <f t="shared" si="79"/>
        <v/>
      </c>
      <c r="AL178" s="26" t="str">
        <f t="shared" si="80"/>
        <v/>
      </c>
    </row>
    <row r="179" spans="1:38">
      <c r="A179" s="42" t="str">
        <f t="shared" si="54"/>
        <v/>
      </c>
      <c r="B179" s="42" t="str">
        <f t="shared" si="55"/>
        <v/>
      </c>
      <c r="C179" s="139" t="str">
        <f t="shared" si="56"/>
        <v/>
      </c>
      <c r="D179" s="58" t="str">
        <f t="shared" si="69"/>
        <v/>
      </c>
      <c r="E179" s="58" t="str">
        <f t="shared" si="70"/>
        <v/>
      </c>
      <c r="F179" s="140" t="str">
        <f t="shared" si="71"/>
        <v/>
      </c>
      <c r="G179" s="141" t="str">
        <f t="shared" si="72"/>
        <v/>
      </c>
      <c r="H179" s="58" t="str">
        <f t="shared" si="73"/>
        <v/>
      </c>
      <c r="I179" s="58" t="str">
        <f t="shared" si="74"/>
        <v/>
      </c>
      <c r="J179" s="131" t="str">
        <f t="shared" si="57"/>
        <v/>
      </c>
      <c r="K179" s="65" t="str">
        <f t="shared" si="75"/>
        <v/>
      </c>
      <c r="L179" s="123" t="str">
        <f t="shared" si="58"/>
        <v/>
      </c>
      <c r="M179" s="122" t="str">
        <f t="shared" si="59"/>
        <v/>
      </c>
      <c r="N179" s="137"/>
      <c r="O179" s="118"/>
      <c r="P179" s="118"/>
      <c r="Q179" s="118"/>
      <c r="R179" s="118"/>
      <c r="S179" s="118"/>
      <c r="T179" s="118"/>
      <c r="U179" s="118"/>
      <c r="V179" s="118"/>
      <c r="W179" s="119"/>
      <c r="X179" s="66" t="str">
        <f t="shared" si="76"/>
        <v/>
      </c>
      <c r="Y179" s="26" t="str">
        <f t="shared" si="60"/>
        <v/>
      </c>
      <c r="Z179" s="26" t="str">
        <f t="shared" si="61"/>
        <v/>
      </c>
      <c r="AA179" s="66" t="str">
        <f t="shared" si="62"/>
        <v/>
      </c>
      <c r="AB179" s="26" t="str">
        <f t="shared" si="77"/>
        <v/>
      </c>
      <c r="AC179" s="26" t="str">
        <f t="shared" si="63"/>
        <v/>
      </c>
      <c r="AD179" s="26" t="str">
        <f t="shared" si="64"/>
        <v/>
      </c>
      <c r="AE179" s="26" t="str">
        <f t="shared" si="78"/>
        <v/>
      </c>
      <c r="AF179" s="26" t="str">
        <f t="shared" si="65"/>
        <v/>
      </c>
      <c r="AG179" s="26" t="str">
        <f>IF(OR(Z179&lt;&gt;TRUE,AB179&lt;&gt;TRUE,,ISBLANK(U179)),"",IF(INDEX(codeperskat,MATCH(P179,libperskat,0))=20,IF(OR(U179&lt;Nomen.complète!W$4,U179&gt;Nomen.complète!X$4),FALSE,TRUE),""))</f>
        <v/>
      </c>
      <c r="AH179" s="26" t="str">
        <f t="shared" si="66"/>
        <v/>
      </c>
      <c r="AI179" s="26" t="str">
        <f t="shared" si="67"/>
        <v/>
      </c>
      <c r="AJ179" s="26" t="str">
        <f t="shared" si="68"/>
        <v/>
      </c>
      <c r="AK179" s="58" t="str">
        <f t="shared" si="79"/>
        <v/>
      </c>
      <c r="AL179" s="26" t="str">
        <f t="shared" si="80"/>
        <v/>
      </c>
    </row>
    <row r="180" spans="1:38">
      <c r="A180" s="42" t="str">
        <f t="shared" si="54"/>
        <v/>
      </c>
      <c r="B180" s="42" t="str">
        <f t="shared" si="55"/>
        <v/>
      </c>
      <c r="C180" s="139" t="str">
        <f t="shared" si="56"/>
        <v/>
      </c>
      <c r="D180" s="58" t="str">
        <f t="shared" si="69"/>
        <v/>
      </c>
      <c r="E180" s="58" t="str">
        <f t="shared" si="70"/>
        <v/>
      </c>
      <c r="F180" s="140" t="str">
        <f t="shared" si="71"/>
        <v/>
      </c>
      <c r="G180" s="141" t="str">
        <f t="shared" si="72"/>
        <v/>
      </c>
      <c r="H180" s="58" t="str">
        <f t="shared" si="73"/>
        <v/>
      </c>
      <c r="I180" s="58" t="str">
        <f t="shared" si="74"/>
        <v/>
      </c>
      <c r="J180" s="131" t="str">
        <f t="shared" si="57"/>
        <v/>
      </c>
      <c r="K180" s="65" t="str">
        <f t="shared" si="75"/>
        <v/>
      </c>
      <c r="L180" s="123" t="str">
        <f t="shared" si="58"/>
        <v/>
      </c>
      <c r="M180" s="122" t="str">
        <f t="shared" si="59"/>
        <v/>
      </c>
      <c r="N180" s="137"/>
      <c r="O180" s="118"/>
      <c r="P180" s="118"/>
      <c r="Q180" s="118"/>
      <c r="R180" s="118"/>
      <c r="S180" s="118"/>
      <c r="T180" s="118"/>
      <c r="U180" s="118"/>
      <c r="V180" s="118"/>
      <c r="W180" s="119"/>
      <c r="X180" s="66" t="str">
        <f t="shared" si="76"/>
        <v/>
      </c>
      <c r="Y180" s="26" t="str">
        <f t="shared" si="60"/>
        <v/>
      </c>
      <c r="Z180" s="26" t="str">
        <f t="shared" si="61"/>
        <v/>
      </c>
      <c r="AA180" s="66" t="str">
        <f t="shared" si="62"/>
        <v/>
      </c>
      <c r="AB180" s="26" t="str">
        <f t="shared" si="77"/>
        <v/>
      </c>
      <c r="AC180" s="26" t="str">
        <f t="shared" si="63"/>
        <v/>
      </c>
      <c r="AD180" s="26" t="str">
        <f t="shared" si="64"/>
        <v/>
      </c>
      <c r="AE180" s="26" t="str">
        <f t="shared" si="78"/>
        <v/>
      </c>
      <c r="AF180" s="26" t="str">
        <f t="shared" si="65"/>
        <v/>
      </c>
      <c r="AG180" s="26" t="str">
        <f>IF(OR(Z180&lt;&gt;TRUE,AB180&lt;&gt;TRUE,,ISBLANK(U180)),"",IF(INDEX(codeperskat,MATCH(P180,libperskat,0))=20,IF(OR(U180&lt;Nomen.complète!W$4,U180&gt;Nomen.complète!X$4),FALSE,TRUE),""))</f>
        <v/>
      </c>
      <c r="AH180" s="26" t="str">
        <f t="shared" si="66"/>
        <v/>
      </c>
      <c r="AI180" s="26" t="str">
        <f t="shared" si="67"/>
        <v/>
      </c>
      <c r="AJ180" s="26" t="str">
        <f t="shared" si="68"/>
        <v/>
      </c>
      <c r="AK180" s="58" t="str">
        <f t="shared" si="79"/>
        <v/>
      </c>
      <c r="AL180" s="26" t="str">
        <f t="shared" si="80"/>
        <v/>
      </c>
    </row>
    <row r="181" spans="1:38">
      <c r="A181" s="42" t="str">
        <f t="shared" si="54"/>
        <v/>
      </c>
      <c r="B181" s="42" t="str">
        <f t="shared" si="55"/>
        <v/>
      </c>
      <c r="C181" s="139" t="str">
        <f t="shared" si="56"/>
        <v/>
      </c>
      <c r="D181" s="58" t="str">
        <f t="shared" si="69"/>
        <v/>
      </c>
      <c r="E181" s="58" t="str">
        <f t="shared" si="70"/>
        <v/>
      </c>
      <c r="F181" s="140" t="str">
        <f t="shared" si="71"/>
        <v/>
      </c>
      <c r="G181" s="141" t="str">
        <f t="shared" si="72"/>
        <v/>
      </c>
      <c r="H181" s="58" t="str">
        <f t="shared" si="73"/>
        <v/>
      </c>
      <c r="I181" s="58" t="str">
        <f t="shared" si="74"/>
        <v/>
      </c>
      <c r="J181" s="131" t="str">
        <f t="shared" si="57"/>
        <v/>
      </c>
      <c r="K181" s="65" t="str">
        <f t="shared" si="75"/>
        <v/>
      </c>
      <c r="L181" s="123" t="str">
        <f t="shared" si="58"/>
        <v/>
      </c>
      <c r="M181" s="122" t="str">
        <f t="shared" si="59"/>
        <v/>
      </c>
      <c r="N181" s="137"/>
      <c r="O181" s="118"/>
      <c r="P181" s="118"/>
      <c r="Q181" s="118"/>
      <c r="R181" s="118"/>
      <c r="S181" s="118"/>
      <c r="T181" s="118"/>
      <c r="U181" s="118"/>
      <c r="V181" s="118"/>
      <c r="W181" s="119"/>
      <c r="X181" s="66" t="str">
        <f t="shared" si="76"/>
        <v/>
      </c>
      <c r="Y181" s="26" t="str">
        <f t="shared" si="60"/>
        <v/>
      </c>
      <c r="Z181" s="26" t="str">
        <f t="shared" si="61"/>
        <v/>
      </c>
      <c r="AA181" s="66" t="str">
        <f t="shared" si="62"/>
        <v/>
      </c>
      <c r="AB181" s="26" t="str">
        <f t="shared" si="77"/>
        <v/>
      </c>
      <c r="AC181" s="26" t="str">
        <f t="shared" si="63"/>
        <v/>
      </c>
      <c r="AD181" s="26" t="str">
        <f t="shared" si="64"/>
        <v/>
      </c>
      <c r="AE181" s="26" t="str">
        <f t="shared" si="78"/>
        <v/>
      </c>
      <c r="AF181" s="26" t="str">
        <f t="shared" si="65"/>
        <v/>
      </c>
      <c r="AG181" s="26" t="str">
        <f>IF(OR(Z181&lt;&gt;TRUE,AB181&lt;&gt;TRUE,,ISBLANK(U181)),"",IF(INDEX(codeperskat,MATCH(P181,libperskat,0))=20,IF(OR(U181&lt;Nomen.complète!W$4,U181&gt;Nomen.complète!X$4),FALSE,TRUE),""))</f>
        <v/>
      </c>
      <c r="AH181" s="26" t="str">
        <f t="shared" si="66"/>
        <v/>
      </c>
      <c r="AI181" s="26" t="str">
        <f t="shared" si="67"/>
        <v/>
      </c>
      <c r="AJ181" s="26" t="str">
        <f t="shared" si="68"/>
        <v/>
      </c>
      <c r="AK181" s="58" t="str">
        <f t="shared" si="79"/>
        <v/>
      </c>
      <c r="AL181" s="26" t="str">
        <f t="shared" si="80"/>
        <v/>
      </c>
    </row>
    <row r="182" spans="1:38">
      <c r="A182" s="42" t="str">
        <f t="shared" si="54"/>
        <v/>
      </c>
      <c r="B182" s="42" t="str">
        <f t="shared" si="55"/>
        <v/>
      </c>
      <c r="C182" s="139" t="str">
        <f t="shared" si="56"/>
        <v/>
      </c>
      <c r="D182" s="58" t="str">
        <f t="shared" si="69"/>
        <v/>
      </c>
      <c r="E182" s="58" t="str">
        <f t="shared" si="70"/>
        <v/>
      </c>
      <c r="F182" s="140" t="str">
        <f t="shared" si="71"/>
        <v/>
      </c>
      <c r="G182" s="141" t="str">
        <f t="shared" si="72"/>
        <v/>
      </c>
      <c r="H182" s="58" t="str">
        <f t="shared" si="73"/>
        <v/>
      </c>
      <c r="I182" s="58" t="str">
        <f t="shared" si="74"/>
        <v/>
      </c>
      <c r="J182" s="131" t="str">
        <f t="shared" si="57"/>
        <v/>
      </c>
      <c r="K182" s="65" t="str">
        <f t="shared" si="75"/>
        <v/>
      </c>
      <c r="L182" s="123" t="str">
        <f t="shared" si="58"/>
        <v/>
      </c>
      <c r="M182" s="122" t="str">
        <f t="shared" si="59"/>
        <v/>
      </c>
      <c r="N182" s="137"/>
      <c r="O182" s="118"/>
      <c r="P182" s="118"/>
      <c r="Q182" s="118"/>
      <c r="R182" s="118"/>
      <c r="S182" s="118"/>
      <c r="T182" s="118"/>
      <c r="U182" s="118"/>
      <c r="V182" s="118"/>
      <c r="W182" s="119"/>
      <c r="X182" s="66" t="str">
        <f t="shared" si="76"/>
        <v/>
      </c>
      <c r="Y182" s="26" t="str">
        <f t="shared" si="60"/>
        <v/>
      </c>
      <c r="Z182" s="26" t="str">
        <f t="shared" si="61"/>
        <v/>
      </c>
      <c r="AA182" s="66" t="str">
        <f t="shared" si="62"/>
        <v/>
      </c>
      <c r="AB182" s="26" t="str">
        <f t="shared" si="77"/>
        <v/>
      </c>
      <c r="AC182" s="26" t="str">
        <f t="shared" si="63"/>
        <v/>
      </c>
      <c r="AD182" s="26" t="str">
        <f t="shared" si="64"/>
        <v/>
      </c>
      <c r="AE182" s="26" t="str">
        <f t="shared" si="78"/>
        <v/>
      </c>
      <c r="AF182" s="26" t="str">
        <f t="shared" si="65"/>
        <v/>
      </c>
      <c r="AG182" s="26" t="str">
        <f>IF(OR(Z182&lt;&gt;TRUE,AB182&lt;&gt;TRUE,,ISBLANK(U182)),"",IF(INDEX(codeperskat,MATCH(P182,libperskat,0))=20,IF(OR(U182&lt;Nomen.complète!W$4,U182&gt;Nomen.complète!X$4),FALSE,TRUE),""))</f>
        <v/>
      </c>
      <c r="AH182" s="26" t="str">
        <f t="shared" si="66"/>
        <v/>
      </c>
      <c r="AI182" s="26" t="str">
        <f t="shared" si="67"/>
        <v/>
      </c>
      <c r="AJ182" s="26" t="str">
        <f t="shared" si="68"/>
        <v/>
      </c>
      <c r="AK182" s="58" t="str">
        <f t="shared" si="79"/>
        <v/>
      </c>
      <c r="AL182" s="26" t="str">
        <f t="shared" si="80"/>
        <v/>
      </c>
    </row>
    <row r="183" spans="1:38">
      <c r="A183" s="42" t="str">
        <f t="shared" si="54"/>
        <v/>
      </c>
      <c r="B183" s="42" t="str">
        <f t="shared" si="55"/>
        <v/>
      </c>
      <c r="C183" s="139" t="str">
        <f t="shared" si="56"/>
        <v/>
      </c>
      <c r="D183" s="58" t="str">
        <f t="shared" si="69"/>
        <v/>
      </c>
      <c r="E183" s="58" t="str">
        <f t="shared" si="70"/>
        <v/>
      </c>
      <c r="F183" s="140" t="str">
        <f t="shared" si="71"/>
        <v/>
      </c>
      <c r="G183" s="141" t="str">
        <f t="shared" si="72"/>
        <v/>
      </c>
      <c r="H183" s="58" t="str">
        <f t="shared" si="73"/>
        <v/>
      </c>
      <c r="I183" s="58" t="str">
        <f t="shared" si="74"/>
        <v/>
      </c>
      <c r="J183" s="131" t="str">
        <f t="shared" si="57"/>
        <v/>
      </c>
      <c r="K183" s="65" t="str">
        <f t="shared" si="75"/>
        <v/>
      </c>
      <c r="L183" s="123" t="str">
        <f t="shared" si="58"/>
        <v/>
      </c>
      <c r="M183" s="122" t="str">
        <f t="shared" si="59"/>
        <v/>
      </c>
      <c r="N183" s="137"/>
      <c r="O183" s="118"/>
      <c r="P183" s="118"/>
      <c r="Q183" s="118"/>
      <c r="R183" s="118"/>
      <c r="S183" s="118"/>
      <c r="T183" s="118"/>
      <c r="U183" s="118"/>
      <c r="V183" s="118"/>
      <c r="W183" s="119"/>
      <c r="X183" s="66" t="str">
        <f t="shared" si="76"/>
        <v/>
      </c>
      <c r="Y183" s="26" t="str">
        <f t="shared" si="60"/>
        <v/>
      </c>
      <c r="Z183" s="26" t="str">
        <f t="shared" si="61"/>
        <v/>
      </c>
      <c r="AA183" s="66" t="str">
        <f t="shared" si="62"/>
        <v/>
      </c>
      <c r="AB183" s="26" t="str">
        <f t="shared" si="77"/>
        <v/>
      </c>
      <c r="AC183" s="26" t="str">
        <f t="shared" si="63"/>
        <v/>
      </c>
      <c r="AD183" s="26" t="str">
        <f t="shared" si="64"/>
        <v/>
      </c>
      <c r="AE183" s="26" t="str">
        <f t="shared" si="78"/>
        <v/>
      </c>
      <c r="AF183" s="26" t="str">
        <f t="shared" si="65"/>
        <v/>
      </c>
      <c r="AG183" s="26" t="str">
        <f>IF(OR(Z183&lt;&gt;TRUE,AB183&lt;&gt;TRUE,,ISBLANK(U183)),"",IF(INDEX(codeperskat,MATCH(P183,libperskat,0))=20,IF(OR(U183&lt;Nomen.complète!W$4,U183&gt;Nomen.complète!X$4),FALSE,TRUE),""))</f>
        <v/>
      </c>
      <c r="AH183" s="26" t="str">
        <f t="shared" si="66"/>
        <v/>
      </c>
      <c r="AI183" s="26" t="str">
        <f t="shared" si="67"/>
        <v/>
      </c>
      <c r="AJ183" s="26" t="str">
        <f t="shared" si="68"/>
        <v/>
      </c>
      <c r="AK183" s="58" t="str">
        <f t="shared" si="79"/>
        <v/>
      </c>
      <c r="AL183" s="26" t="str">
        <f t="shared" si="80"/>
        <v/>
      </c>
    </row>
    <row r="184" spans="1:38">
      <c r="A184" s="42" t="str">
        <f t="shared" si="54"/>
        <v/>
      </c>
      <c r="B184" s="42" t="str">
        <f t="shared" si="55"/>
        <v/>
      </c>
      <c r="C184" s="139" t="str">
        <f t="shared" si="56"/>
        <v/>
      </c>
      <c r="D184" s="58" t="str">
        <f t="shared" si="69"/>
        <v/>
      </c>
      <c r="E184" s="58" t="str">
        <f t="shared" si="70"/>
        <v/>
      </c>
      <c r="F184" s="140" t="str">
        <f t="shared" si="71"/>
        <v/>
      </c>
      <c r="G184" s="141" t="str">
        <f t="shared" si="72"/>
        <v/>
      </c>
      <c r="H184" s="58" t="str">
        <f t="shared" si="73"/>
        <v/>
      </c>
      <c r="I184" s="58" t="str">
        <f t="shared" si="74"/>
        <v/>
      </c>
      <c r="J184" s="131" t="str">
        <f t="shared" si="57"/>
        <v/>
      </c>
      <c r="K184" s="65" t="str">
        <f t="shared" si="75"/>
        <v/>
      </c>
      <c r="L184" s="123" t="str">
        <f t="shared" si="58"/>
        <v/>
      </c>
      <c r="M184" s="122" t="str">
        <f t="shared" si="59"/>
        <v/>
      </c>
      <c r="N184" s="137"/>
      <c r="O184" s="118"/>
      <c r="P184" s="118"/>
      <c r="Q184" s="118"/>
      <c r="R184" s="118"/>
      <c r="S184" s="118"/>
      <c r="T184" s="118"/>
      <c r="U184" s="118"/>
      <c r="V184" s="118"/>
      <c r="W184" s="119"/>
      <c r="X184" s="66" t="str">
        <f t="shared" si="76"/>
        <v/>
      </c>
      <c r="Y184" s="26" t="str">
        <f t="shared" si="60"/>
        <v/>
      </c>
      <c r="Z184" s="26" t="str">
        <f t="shared" si="61"/>
        <v/>
      </c>
      <c r="AA184" s="66" t="str">
        <f t="shared" si="62"/>
        <v/>
      </c>
      <c r="AB184" s="26" t="str">
        <f t="shared" si="77"/>
        <v/>
      </c>
      <c r="AC184" s="26" t="str">
        <f t="shared" si="63"/>
        <v/>
      </c>
      <c r="AD184" s="26" t="str">
        <f t="shared" si="64"/>
        <v/>
      </c>
      <c r="AE184" s="26" t="str">
        <f t="shared" si="78"/>
        <v/>
      </c>
      <c r="AF184" s="26" t="str">
        <f t="shared" si="65"/>
        <v/>
      </c>
      <c r="AG184" s="26" t="str">
        <f>IF(OR(Z184&lt;&gt;TRUE,AB184&lt;&gt;TRUE,,ISBLANK(U184)),"",IF(INDEX(codeperskat,MATCH(P184,libperskat,0))=20,IF(OR(U184&lt;Nomen.complète!W$4,U184&gt;Nomen.complète!X$4),FALSE,TRUE),""))</f>
        <v/>
      </c>
      <c r="AH184" s="26" t="str">
        <f t="shared" si="66"/>
        <v/>
      </c>
      <c r="AI184" s="26" t="str">
        <f t="shared" si="67"/>
        <v/>
      </c>
      <c r="AJ184" s="26" t="str">
        <f t="shared" si="68"/>
        <v/>
      </c>
      <c r="AK184" s="58" t="str">
        <f t="shared" si="79"/>
        <v/>
      </c>
      <c r="AL184" s="26" t="str">
        <f t="shared" si="80"/>
        <v/>
      </c>
    </row>
    <row r="185" spans="1:38">
      <c r="A185" s="42" t="str">
        <f t="shared" si="54"/>
        <v/>
      </c>
      <c r="B185" s="42" t="str">
        <f t="shared" si="55"/>
        <v/>
      </c>
      <c r="C185" s="139" t="str">
        <f t="shared" si="56"/>
        <v/>
      </c>
      <c r="D185" s="58" t="str">
        <f t="shared" si="69"/>
        <v/>
      </c>
      <c r="E185" s="58" t="str">
        <f t="shared" si="70"/>
        <v/>
      </c>
      <c r="F185" s="140" t="str">
        <f t="shared" si="71"/>
        <v/>
      </c>
      <c r="G185" s="141" t="str">
        <f t="shared" si="72"/>
        <v/>
      </c>
      <c r="H185" s="58" t="str">
        <f t="shared" si="73"/>
        <v/>
      </c>
      <c r="I185" s="58" t="str">
        <f t="shared" si="74"/>
        <v/>
      </c>
      <c r="J185" s="131" t="str">
        <f t="shared" si="57"/>
        <v/>
      </c>
      <c r="K185" s="65" t="str">
        <f t="shared" si="75"/>
        <v/>
      </c>
      <c r="L185" s="123" t="str">
        <f t="shared" si="58"/>
        <v/>
      </c>
      <c r="M185" s="122" t="str">
        <f t="shared" si="59"/>
        <v/>
      </c>
      <c r="N185" s="137"/>
      <c r="O185" s="118"/>
      <c r="P185" s="118"/>
      <c r="Q185" s="118"/>
      <c r="R185" s="118"/>
      <c r="S185" s="118"/>
      <c r="T185" s="118"/>
      <c r="U185" s="118"/>
      <c r="V185" s="118"/>
      <c r="W185" s="119"/>
      <c r="X185" s="66" t="str">
        <f t="shared" si="76"/>
        <v/>
      </c>
      <c r="Y185" s="26" t="str">
        <f t="shared" si="60"/>
        <v/>
      </c>
      <c r="Z185" s="26" t="str">
        <f t="shared" si="61"/>
        <v/>
      </c>
      <c r="AA185" s="66" t="str">
        <f t="shared" si="62"/>
        <v/>
      </c>
      <c r="AB185" s="26" t="str">
        <f t="shared" si="77"/>
        <v/>
      </c>
      <c r="AC185" s="26" t="str">
        <f t="shared" si="63"/>
        <v/>
      </c>
      <c r="AD185" s="26" t="str">
        <f t="shared" si="64"/>
        <v/>
      </c>
      <c r="AE185" s="26" t="str">
        <f t="shared" si="78"/>
        <v/>
      </c>
      <c r="AF185" s="26" t="str">
        <f t="shared" si="65"/>
        <v/>
      </c>
      <c r="AG185" s="26" t="str">
        <f>IF(OR(Z185&lt;&gt;TRUE,AB185&lt;&gt;TRUE,,ISBLANK(U185)),"",IF(INDEX(codeperskat,MATCH(P185,libperskat,0))=20,IF(OR(U185&lt;Nomen.complète!W$4,U185&gt;Nomen.complète!X$4),FALSE,TRUE),""))</f>
        <v/>
      </c>
      <c r="AH185" s="26" t="str">
        <f t="shared" si="66"/>
        <v/>
      </c>
      <c r="AI185" s="26" t="str">
        <f t="shared" si="67"/>
        <v/>
      </c>
      <c r="AJ185" s="26" t="str">
        <f t="shared" si="68"/>
        <v/>
      </c>
      <c r="AK185" s="58" t="str">
        <f t="shared" si="79"/>
        <v/>
      </c>
      <c r="AL185" s="26" t="str">
        <f t="shared" si="80"/>
        <v/>
      </c>
    </row>
    <row r="186" spans="1:38">
      <c r="A186" s="42" t="str">
        <f t="shared" si="54"/>
        <v/>
      </c>
      <c r="B186" s="42" t="str">
        <f t="shared" si="55"/>
        <v/>
      </c>
      <c r="C186" s="139" t="str">
        <f t="shared" si="56"/>
        <v/>
      </c>
      <c r="D186" s="58" t="str">
        <f t="shared" si="69"/>
        <v/>
      </c>
      <c r="E186" s="58" t="str">
        <f t="shared" si="70"/>
        <v/>
      </c>
      <c r="F186" s="140" t="str">
        <f t="shared" si="71"/>
        <v/>
      </c>
      <c r="G186" s="141" t="str">
        <f t="shared" si="72"/>
        <v/>
      </c>
      <c r="H186" s="58" t="str">
        <f t="shared" si="73"/>
        <v/>
      </c>
      <c r="I186" s="58" t="str">
        <f t="shared" si="74"/>
        <v/>
      </c>
      <c r="J186" s="131" t="str">
        <f t="shared" si="57"/>
        <v/>
      </c>
      <c r="K186" s="65" t="str">
        <f t="shared" si="75"/>
        <v/>
      </c>
      <c r="L186" s="123" t="str">
        <f t="shared" si="58"/>
        <v/>
      </c>
      <c r="M186" s="122" t="str">
        <f t="shared" si="59"/>
        <v/>
      </c>
      <c r="N186" s="137"/>
      <c r="O186" s="118"/>
      <c r="P186" s="118"/>
      <c r="Q186" s="118"/>
      <c r="R186" s="118"/>
      <c r="S186" s="118"/>
      <c r="T186" s="118"/>
      <c r="U186" s="118"/>
      <c r="V186" s="118"/>
      <c r="W186" s="119"/>
      <c r="X186" s="66" t="str">
        <f t="shared" si="76"/>
        <v/>
      </c>
      <c r="Y186" s="26" t="str">
        <f t="shared" si="60"/>
        <v/>
      </c>
      <c r="Z186" s="26" t="str">
        <f t="shared" si="61"/>
        <v/>
      </c>
      <c r="AA186" s="66" t="str">
        <f t="shared" si="62"/>
        <v/>
      </c>
      <c r="AB186" s="26" t="str">
        <f t="shared" si="77"/>
        <v/>
      </c>
      <c r="AC186" s="26" t="str">
        <f t="shared" si="63"/>
        <v/>
      </c>
      <c r="AD186" s="26" t="str">
        <f t="shared" si="64"/>
        <v/>
      </c>
      <c r="AE186" s="26" t="str">
        <f t="shared" si="78"/>
        <v/>
      </c>
      <c r="AF186" s="26" t="str">
        <f t="shared" si="65"/>
        <v/>
      </c>
      <c r="AG186" s="26" t="str">
        <f>IF(OR(Z186&lt;&gt;TRUE,AB186&lt;&gt;TRUE,,ISBLANK(U186)),"",IF(INDEX(codeperskat,MATCH(P186,libperskat,0))=20,IF(OR(U186&lt;Nomen.complète!W$4,U186&gt;Nomen.complète!X$4),FALSE,TRUE),""))</f>
        <v/>
      </c>
      <c r="AH186" s="26" t="str">
        <f t="shared" si="66"/>
        <v/>
      </c>
      <c r="AI186" s="26" t="str">
        <f t="shared" si="67"/>
        <v/>
      </c>
      <c r="AJ186" s="26" t="str">
        <f t="shared" si="68"/>
        <v/>
      </c>
      <c r="AK186" s="58" t="str">
        <f t="shared" si="79"/>
        <v/>
      </c>
      <c r="AL186" s="26" t="str">
        <f t="shared" si="80"/>
        <v/>
      </c>
    </row>
    <row r="187" spans="1:38">
      <c r="A187" s="42" t="str">
        <f t="shared" si="54"/>
        <v/>
      </c>
      <c r="B187" s="42" t="str">
        <f t="shared" si="55"/>
        <v/>
      </c>
      <c r="C187" s="139" t="str">
        <f t="shared" si="56"/>
        <v/>
      </c>
      <c r="D187" s="58" t="str">
        <f t="shared" si="69"/>
        <v/>
      </c>
      <c r="E187" s="58" t="str">
        <f t="shared" si="70"/>
        <v/>
      </c>
      <c r="F187" s="140" t="str">
        <f t="shared" si="71"/>
        <v/>
      </c>
      <c r="G187" s="141" t="str">
        <f t="shared" si="72"/>
        <v/>
      </c>
      <c r="H187" s="58" t="str">
        <f t="shared" si="73"/>
        <v/>
      </c>
      <c r="I187" s="58" t="str">
        <f t="shared" si="74"/>
        <v/>
      </c>
      <c r="J187" s="131" t="str">
        <f t="shared" si="57"/>
        <v/>
      </c>
      <c r="K187" s="65" t="str">
        <f t="shared" si="75"/>
        <v/>
      </c>
      <c r="L187" s="123" t="str">
        <f t="shared" si="58"/>
        <v/>
      </c>
      <c r="M187" s="122" t="str">
        <f t="shared" si="59"/>
        <v/>
      </c>
      <c r="N187" s="137"/>
      <c r="O187" s="118"/>
      <c r="P187" s="118"/>
      <c r="Q187" s="118"/>
      <c r="R187" s="118"/>
      <c r="S187" s="118"/>
      <c r="T187" s="118"/>
      <c r="U187" s="118"/>
      <c r="V187" s="118"/>
      <c r="W187" s="119"/>
      <c r="X187" s="66" t="str">
        <f t="shared" si="76"/>
        <v/>
      </c>
      <c r="Y187" s="26" t="str">
        <f t="shared" si="60"/>
        <v/>
      </c>
      <c r="Z187" s="26" t="str">
        <f t="shared" si="61"/>
        <v/>
      </c>
      <c r="AA187" s="66" t="str">
        <f t="shared" si="62"/>
        <v/>
      </c>
      <c r="AB187" s="26" t="str">
        <f t="shared" si="77"/>
        <v/>
      </c>
      <c r="AC187" s="26" t="str">
        <f t="shared" si="63"/>
        <v/>
      </c>
      <c r="AD187" s="26" t="str">
        <f t="shared" si="64"/>
        <v/>
      </c>
      <c r="AE187" s="26" t="str">
        <f t="shared" si="78"/>
        <v/>
      </c>
      <c r="AF187" s="26" t="str">
        <f t="shared" si="65"/>
        <v/>
      </c>
      <c r="AG187" s="26" t="str">
        <f>IF(OR(Z187&lt;&gt;TRUE,AB187&lt;&gt;TRUE,,ISBLANK(U187)),"",IF(INDEX(codeperskat,MATCH(P187,libperskat,0))=20,IF(OR(U187&lt;Nomen.complète!W$4,U187&gt;Nomen.complète!X$4),FALSE,TRUE),""))</f>
        <v/>
      </c>
      <c r="AH187" s="26" t="str">
        <f t="shared" si="66"/>
        <v/>
      </c>
      <c r="AI187" s="26" t="str">
        <f t="shared" si="67"/>
        <v/>
      </c>
      <c r="AJ187" s="26" t="str">
        <f t="shared" si="68"/>
        <v/>
      </c>
      <c r="AK187" s="58" t="str">
        <f t="shared" si="79"/>
        <v/>
      </c>
      <c r="AL187" s="26" t="str">
        <f t="shared" si="80"/>
        <v/>
      </c>
    </row>
    <row r="188" spans="1:38">
      <c r="A188" s="42" t="str">
        <f t="shared" si="54"/>
        <v/>
      </c>
      <c r="B188" s="42" t="str">
        <f t="shared" si="55"/>
        <v/>
      </c>
      <c r="C188" s="139" t="str">
        <f t="shared" si="56"/>
        <v/>
      </c>
      <c r="D188" s="58" t="str">
        <f t="shared" si="69"/>
        <v/>
      </c>
      <c r="E188" s="58" t="str">
        <f t="shared" si="70"/>
        <v/>
      </c>
      <c r="F188" s="140" t="str">
        <f t="shared" si="71"/>
        <v/>
      </c>
      <c r="G188" s="141" t="str">
        <f t="shared" si="72"/>
        <v/>
      </c>
      <c r="H188" s="58" t="str">
        <f t="shared" si="73"/>
        <v/>
      </c>
      <c r="I188" s="58" t="str">
        <f t="shared" si="74"/>
        <v/>
      </c>
      <c r="J188" s="131" t="str">
        <f t="shared" si="57"/>
        <v/>
      </c>
      <c r="K188" s="65" t="str">
        <f t="shared" si="75"/>
        <v/>
      </c>
      <c r="L188" s="123" t="str">
        <f t="shared" si="58"/>
        <v/>
      </c>
      <c r="M188" s="122" t="str">
        <f t="shared" si="59"/>
        <v/>
      </c>
      <c r="N188" s="137"/>
      <c r="O188" s="118"/>
      <c r="P188" s="118"/>
      <c r="Q188" s="118"/>
      <c r="R188" s="118"/>
      <c r="S188" s="118"/>
      <c r="T188" s="118"/>
      <c r="U188" s="118"/>
      <c r="V188" s="118"/>
      <c r="W188" s="119"/>
      <c r="X188" s="66" t="str">
        <f t="shared" si="76"/>
        <v/>
      </c>
      <c r="Y188" s="26" t="str">
        <f t="shared" si="60"/>
        <v/>
      </c>
      <c r="Z188" s="26" t="str">
        <f t="shared" si="61"/>
        <v/>
      </c>
      <c r="AA188" s="66" t="str">
        <f t="shared" si="62"/>
        <v/>
      </c>
      <c r="AB188" s="26" t="str">
        <f t="shared" si="77"/>
        <v/>
      </c>
      <c r="AC188" s="26" t="str">
        <f t="shared" si="63"/>
        <v/>
      </c>
      <c r="AD188" s="26" t="str">
        <f t="shared" si="64"/>
        <v/>
      </c>
      <c r="AE188" s="26" t="str">
        <f t="shared" si="78"/>
        <v/>
      </c>
      <c r="AF188" s="26" t="str">
        <f t="shared" si="65"/>
        <v/>
      </c>
      <c r="AG188" s="26" t="str">
        <f>IF(OR(Z188&lt;&gt;TRUE,AB188&lt;&gt;TRUE,,ISBLANK(U188)),"",IF(INDEX(codeperskat,MATCH(P188,libperskat,0))=20,IF(OR(U188&lt;Nomen.complète!W$4,U188&gt;Nomen.complète!X$4),FALSE,TRUE),""))</f>
        <v/>
      </c>
      <c r="AH188" s="26" t="str">
        <f t="shared" si="66"/>
        <v/>
      </c>
      <c r="AI188" s="26" t="str">
        <f t="shared" si="67"/>
        <v/>
      </c>
      <c r="AJ188" s="26" t="str">
        <f t="shared" si="68"/>
        <v/>
      </c>
      <c r="AK188" s="58" t="str">
        <f t="shared" si="79"/>
        <v/>
      </c>
      <c r="AL188" s="26" t="str">
        <f t="shared" si="80"/>
        <v/>
      </c>
    </row>
    <row r="189" spans="1:38">
      <c r="A189" s="42" t="str">
        <f t="shared" si="54"/>
        <v/>
      </c>
      <c r="B189" s="42" t="str">
        <f t="shared" si="55"/>
        <v/>
      </c>
      <c r="C189" s="139" t="str">
        <f t="shared" si="56"/>
        <v/>
      </c>
      <c r="D189" s="58" t="str">
        <f t="shared" si="69"/>
        <v/>
      </c>
      <c r="E189" s="58" t="str">
        <f t="shared" si="70"/>
        <v/>
      </c>
      <c r="F189" s="140" t="str">
        <f t="shared" si="71"/>
        <v/>
      </c>
      <c r="G189" s="141" t="str">
        <f t="shared" si="72"/>
        <v/>
      </c>
      <c r="H189" s="58" t="str">
        <f t="shared" si="73"/>
        <v/>
      </c>
      <c r="I189" s="58" t="str">
        <f t="shared" si="74"/>
        <v/>
      </c>
      <c r="J189" s="131" t="str">
        <f t="shared" si="57"/>
        <v/>
      </c>
      <c r="K189" s="65" t="str">
        <f t="shared" si="75"/>
        <v/>
      </c>
      <c r="L189" s="123" t="str">
        <f t="shared" si="58"/>
        <v/>
      </c>
      <c r="M189" s="122" t="str">
        <f t="shared" si="59"/>
        <v/>
      </c>
      <c r="N189" s="137"/>
      <c r="O189" s="118"/>
      <c r="P189" s="118"/>
      <c r="Q189" s="118"/>
      <c r="R189" s="118"/>
      <c r="S189" s="118"/>
      <c r="T189" s="118"/>
      <c r="U189" s="118"/>
      <c r="V189" s="118"/>
      <c r="W189" s="119"/>
      <c r="X189" s="66" t="str">
        <f t="shared" si="76"/>
        <v/>
      </c>
      <c r="Y189" s="26" t="str">
        <f t="shared" si="60"/>
        <v/>
      </c>
      <c r="Z189" s="26" t="str">
        <f t="shared" si="61"/>
        <v/>
      </c>
      <c r="AA189" s="66" t="str">
        <f t="shared" si="62"/>
        <v/>
      </c>
      <c r="AB189" s="26" t="str">
        <f t="shared" si="77"/>
        <v/>
      </c>
      <c r="AC189" s="26" t="str">
        <f t="shared" si="63"/>
        <v/>
      </c>
      <c r="AD189" s="26" t="str">
        <f t="shared" si="64"/>
        <v/>
      </c>
      <c r="AE189" s="26" t="str">
        <f t="shared" si="78"/>
        <v/>
      </c>
      <c r="AF189" s="26" t="str">
        <f t="shared" si="65"/>
        <v/>
      </c>
      <c r="AG189" s="26" t="str">
        <f>IF(OR(Z189&lt;&gt;TRUE,AB189&lt;&gt;TRUE,,ISBLANK(U189)),"",IF(INDEX(codeperskat,MATCH(P189,libperskat,0))=20,IF(OR(U189&lt;Nomen.complète!W$4,U189&gt;Nomen.complète!X$4),FALSE,TRUE),""))</f>
        <v/>
      </c>
      <c r="AH189" s="26" t="str">
        <f t="shared" si="66"/>
        <v/>
      </c>
      <c r="AI189" s="26" t="str">
        <f t="shared" si="67"/>
        <v/>
      </c>
      <c r="AJ189" s="26" t="str">
        <f t="shared" si="68"/>
        <v/>
      </c>
      <c r="AK189" s="58" t="str">
        <f t="shared" si="79"/>
        <v/>
      </c>
      <c r="AL189" s="26" t="str">
        <f t="shared" si="80"/>
        <v/>
      </c>
    </row>
    <row r="190" spans="1:38">
      <c r="A190" s="42" t="str">
        <f t="shared" si="54"/>
        <v/>
      </c>
      <c r="B190" s="42" t="str">
        <f t="shared" si="55"/>
        <v/>
      </c>
      <c r="C190" s="139" t="str">
        <f t="shared" si="56"/>
        <v/>
      </c>
      <c r="D190" s="58" t="str">
        <f t="shared" si="69"/>
        <v/>
      </c>
      <c r="E190" s="58" t="str">
        <f t="shared" si="70"/>
        <v/>
      </c>
      <c r="F190" s="140" t="str">
        <f t="shared" si="71"/>
        <v/>
      </c>
      <c r="G190" s="141" t="str">
        <f t="shared" si="72"/>
        <v/>
      </c>
      <c r="H190" s="58" t="str">
        <f t="shared" si="73"/>
        <v/>
      </c>
      <c r="I190" s="58" t="str">
        <f t="shared" si="74"/>
        <v/>
      </c>
      <c r="J190" s="131" t="str">
        <f t="shared" si="57"/>
        <v/>
      </c>
      <c r="K190" s="65" t="str">
        <f t="shared" si="75"/>
        <v/>
      </c>
      <c r="L190" s="123" t="str">
        <f t="shared" si="58"/>
        <v/>
      </c>
      <c r="M190" s="122" t="str">
        <f t="shared" si="59"/>
        <v/>
      </c>
      <c r="N190" s="137"/>
      <c r="O190" s="118"/>
      <c r="P190" s="118"/>
      <c r="Q190" s="118"/>
      <c r="R190" s="118"/>
      <c r="S190" s="118"/>
      <c r="T190" s="118"/>
      <c r="U190" s="118"/>
      <c r="V190" s="118"/>
      <c r="W190" s="119"/>
      <c r="X190" s="66" t="str">
        <f t="shared" si="76"/>
        <v/>
      </c>
      <c r="Y190" s="26" t="str">
        <f t="shared" si="60"/>
        <v/>
      </c>
      <c r="Z190" s="26" t="str">
        <f t="shared" si="61"/>
        <v/>
      </c>
      <c r="AA190" s="66" t="str">
        <f t="shared" si="62"/>
        <v/>
      </c>
      <c r="AB190" s="26" t="str">
        <f t="shared" si="77"/>
        <v/>
      </c>
      <c r="AC190" s="26" t="str">
        <f t="shared" si="63"/>
        <v/>
      </c>
      <c r="AD190" s="26" t="str">
        <f t="shared" si="64"/>
        <v/>
      </c>
      <c r="AE190" s="26" t="str">
        <f t="shared" si="78"/>
        <v/>
      </c>
      <c r="AF190" s="26" t="str">
        <f t="shared" si="65"/>
        <v/>
      </c>
      <c r="AG190" s="26" t="str">
        <f>IF(OR(Z190&lt;&gt;TRUE,AB190&lt;&gt;TRUE,,ISBLANK(U190)),"",IF(INDEX(codeperskat,MATCH(P190,libperskat,0))=20,IF(OR(U190&lt;Nomen.complète!W$4,U190&gt;Nomen.complète!X$4),FALSE,TRUE),""))</f>
        <v/>
      </c>
      <c r="AH190" s="26" t="str">
        <f t="shared" si="66"/>
        <v/>
      </c>
      <c r="AI190" s="26" t="str">
        <f t="shared" si="67"/>
        <v/>
      </c>
      <c r="AJ190" s="26" t="str">
        <f t="shared" si="68"/>
        <v/>
      </c>
      <c r="AK190" s="58" t="str">
        <f t="shared" si="79"/>
        <v/>
      </c>
      <c r="AL190" s="26" t="str">
        <f t="shared" si="80"/>
        <v/>
      </c>
    </row>
    <row r="191" spans="1:38">
      <c r="A191" s="42" t="str">
        <f t="shared" si="54"/>
        <v/>
      </c>
      <c r="B191" s="42" t="str">
        <f t="shared" si="55"/>
        <v/>
      </c>
      <c r="C191" s="139" t="str">
        <f t="shared" si="56"/>
        <v/>
      </c>
      <c r="D191" s="58" t="str">
        <f t="shared" si="69"/>
        <v/>
      </c>
      <c r="E191" s="58" t="str">
        <f t="shared" si="70"/>
        <v/>
      </c>
      <c r="F191" s="140" t="str">
        <f t="shared" si="71"/>
        <v/>
      </c>
      <c r="G191" s="141" t="str">
        <f t="shared" si="72"/>
        <v/>
      </c>
      <c r="H191" s="58" t="str">
        <f t="shared" si="73"/>
        <v/>
      </c>
      <c r="I191" s="58" t="str">
        <f t="shared" si="74"/>
        <v/>
      </c>
      <c r="J191" s="131" t="str">
        <f t="shared" si="57"/>
        <v/>
      </c>
      <c r="K191" s="65" t="str">
        <f t="shared" si="75"/>
        <v/>
      </c>
      <c r="L191" s="123" t="str">
        <f t="shared" si="58"/>
        <v/>
      </c>
      <c r="M191" s="122" t="str">
        <f t="shared" si="59"/>
        <v/>
      </c>
      <c r="N191" s="137"/>
      <c r="O191" s="118"/>
      <c r="P191" s="118"/>
      <c r="Q191" s="118"/>
      <c r="R191" s="118"/>
      <c r="S191" s="118"/>
      <c r="T191" s="118"/>
      <c r="U191" s="118"/>
      <c r="V191" s="118"/>
      <c r="W191" s="119"/>
      <c r="X191" s="66" t="str">
        <f t="shared" si="76"/>
        <v/>
      </c>
      <c r="Y191" s="26" t="str">
        <f t="shared" si="60"/>
        <v/>
      </c>
      <c r="Z191" s="26" t="str">
        <f t="shared" si="61"/>
        <v/>
      </c>
      <c r="AA191" s="66" t="str">
        <f t="shared" si="62"/>
        <v/>
      </c>
      <c r="AB191" s="26" t="str">
        <f t="shared" si="77"/>
        <v/>
      </c>
      <c r="AC191" s="26" t="str">
        <f t="shared" si="63"/>
        <v/>
      </c>
      <c r="AD191" s="26" t="str">
        <f t="shared" si="64"/>
        <v/>
      </c>
      <c r="AE191" s="26" t="str">
        <f t="shared" si="78"/>
        <v/>
      </c>
      <c r="AF191" s="26" t="str">
        <f t="shared" si="65"/>
        <v/>
      </c>
      <c r="AG191" s="26" t="str">
        <f>IF(OR(Z191&lt;&gt;TRUE,AB191&lt;&gt;TRUE,,ISBLANK(U191)),"",IF(INDEX(codeperskat,MATCH(P191,libperskat,0))=20,IF(OR(U191&lt;Nomen.complète!W$4,U191&gt;Nomen.complète!X$4),FALSE,TRUE),""))</f>
        <v/>
      </c>
      <c r="AH191" s="26" t="str">
        <f t="shared" si="66"/>
        <v/>
      </c>
      <c r="AI191" s="26" t="str">
        <f t="shared" si="67"/>
        <v/>
      </c>
      <c r="AJ191" s="26" t="str">
        <f t="shared" si="68"/>
        <v/>
      </c>
      <c r="AK191" s="58" t="str">
        <f t="shared" si="79"/>
        <v/>
      </c>
      <c r="AL191" s="26" t="str">
        <f t="shared" si="80"/>
        <v/>
      </c>
    </row>
    <row r="192" spans="1:38">
      <c r="A192" s="42" t="str">
        <f t="shared" si="54"/>
        <v/>
      </c>
      <c r="B192" s="42" t="str">
        <f t="shared" si="55"/>
        <v/>
      </c>
      <c r="C192" s="139" t="str">
        <f t="shared" si="56"/>
        <v/>
      </c>
      <c r="D192" s="58" t="str">
        <f t="shared" si="69"/>
        <v/>
      </c>
      <c r="E192" s="58" t="str">
        <f t="shared" si="70"/>
        <v/>
      </c>
      <c r="F192" s="140" t="str">
        <f t="shared" si="71"/>
        <v/>
      </c>
      <c r="G192" s="141" t="str">
        <f t="shared" si="72"/>
        <v/>
      </c>
      <c r="H192" s="58" t="str">
        <f t="shared" si="73"/>
        <v/>
      </c>
      <c r="I192" s="58" t="str">
        <f t="shared" si="74"/>
        <v/>
      </c>
      <c r="J192" s="131" t="str">
        <f t="shared" si="57"/>
        <v/>
      </c>
      <c r="K192" s="65" t="str">
        <f t="shared" si="75"/>
        <v/>
      </c>
      <c r="L192" s="123" t="str">
        <f t="shared" si="58"/>
        <v/>
      </c>
      <c r="M192" s="122" t="str">
        <f t="shared" si="59"/>
        <v/>
      </c>
      <c r="N192" s="137"/>
      <c r="O192" s="118"/>
      <c r="P192" s="118"/>
      <c r="Q192" s="118"/>
      <c r="R192" s="118"/>
      <c r="S192" s="118"/>
      <c r="T192" s="118"/>
      <c r="U192" s="118"/>
      <c r="V192" s="118"/>
      <c r="W192" s="119"/>
      <c r="X192" s="66" t="str">
        <f t="shared" si="76"/>
        <v/>
      </c>
      <c r="Y192" s="26" t="str">
        <f t="shared" si="60"/>
        <v/>
      </c>
      <c r="Z192" s="26" t="str">
        <f t="shared" si="61"/>
        <v/>
      </c>
      <c r="AA192" s="66" t="str">
        <f t="shared" si="62"/>
        <v/>
      </c>
      <c r="AB192" s="26" t="str">
        <f t="shared" si="77"/>
        <v/>
      </c>
      <c r="AC192" s="26" t="str">
        <f t="shared" si="63"/>
        <v/>
      </c>
      <c r="AD192" s="26" t="str">
        <f t="shared" si="64"/>
        <v/>
      </c>
      <c r="AE192" s="26" t="str">
        <f t="shared" si="78"/>
        <v/>
      </c>
      <c r="AF192" s="26" t="str">
        <f t="shared" si="65"/>
        <v/>
      </c>
      <c r="AG192" s="26" t="str">
        <f>IF(OR(Z192&lt;&gt;TRUE,AB192&lt;&gt;TRUE,,ISBLANK(U192)),"",IF(INDEX(codeperskat,MATCH(P192,libperskat,0))=20,IF(OR(U192&lt;Nomen.complète!W$4,U192&gt;Nomen.complète!X$4),FALSE,TRUE),""))</f>
        <v/>
      </c>
      <c r="AH192" s="26" t="str">
        <f t="shared" si="66"/>
        <v/>
      </c>
      <c r="AI192" s="26" t="str">
        <f t="shared" si="67"/>
        <v/>
      </c>
      <c r="AJ192" s="26" t="str">
        <f t="shared" si="68"/>
        <v/>
      </c>
      <c r="AK192" s="58" t="str">
        <f t="shared" si="79"/>
        <v/>
      </c>
      <c r="AL192" s="26" t="str">
        <f t="shared" si="80"/>
        <v/>
      </c>
    </row>
    <row r="193" spans="1:38">
      <c r="A193" s="42" t="str">
        <f t="shared" si="54"/>
        <v/>
      </c>
      <c r="B193" s="42" t="str">
        <f t="shared" si="55"/>
        <v/>
      </c>
      <c r="C193" s="139" t="str">
        <f t="shared" si="56"/>
        <v/>
      </c>
      <c r="D193" s="58" t="str">
        <f t="shared" si="69"/>
        <v/>
      </c>
      <c r="E193" s="58" t="str">
        <f t="shared" si="70"/>
        <v/>
      </c>
      <c r="F193" s="140" t="str">
        <f t="shared" si="71"/>
        <v/>
      </c>
      <c r="G193" s="141" t="str">
        <f t="shared" si="72"/>
        <v/>
      </c>
      <c r="H193" s="58" t="str">
        <f t="shared" si="73"/>
        <v/>
      </c>
      <c r="I193" s="58" t="str">
        <f t="shared" si="74"/>
        <v/>
      </c>
      <c r="J193" s="131" t="str">
        <f t="shared" si="57"/>
        <v/>
      </c>
      <c r="K193" s="65" t="str">
        <f t="shared" si="75"/>
        <v/>
      </c>
      <c r="L193" s="123" t="str">
        <f t="shared" si="58"/>
        <v/>
      </c>
      <c r="M193" s="122" t="str">
        <f t="shared" si="59"/>
        <v/>
      </c>
      <c r="N193" s="137"/>
      <c r="O193" s="118"/>
      <c r="P193" s="118"/>
      <c r="Q193" s="118"/>
      <c r="R193" s="118"/>
      <c r="S193" s="118"/>
      <c r="T193" s="118"/>
      <c r="U193" s="118"/>
      <c r="V193" s="118"/>
      <c r="W193" s="119"/>
      <c r="X193" s="66" t="str">
        <f t="shared" si="76"/>
        <v/>
      </c>
      <c r="Y193" s="26" t="str">
        <f t="shared" si="60"/>
        <v/>
      </c>
      <c r="Z193" s="26" t="str">
        <f t="shared" si="61"/>
        <v/>
      </c>
      <c r="AA193" s="66" t="str">
        <f t="shared" si="62"/>
        <v/>
      </c>
      <c r="AB193" s="26" t="str">
        <f t="shared" si="77"/>
        <v/>
      </c>
      <c r="AC193" s="26" t="str">
        <f t="shared" si="63"/>
        <v/>
      </c>
      <c r="AD193" s="26" t="str">
        <f t="shared" si="64"/>
        <v/>
      </c>
      <c r="AE193" s="26" t="str">
        <f t="shared" si="78"/>
        <v/>
      </c>
      <c r="AF193" s="26" t="str">
        <f t="shared" si="65"/>
        <v/>
      </c>
      <c r="AG193" s="26" t="str">
        <f>IF(OR(Z193&lt;&gt;TRUE,AB193&lt;&gt;TRUE,,ISBLANK(U193)),"",IF(INDEX(codeperskat,MATCH(P193,libperskat,0))=20,IF(OR(U193&lt;Nomen.complète!W$4,U193&gt;Nomen.complète!X$4),FALSE,TRUE),""))</f>
        <v/>
      </c>
      <c r="AH193" s="26" t="str">
        <f t="shared" si="66"/>
        <v/>
      </c>
      <c r="AI193" s="26" t="str">
        <f t="shared" si="67"/>
        <v/>
      </c>
      <c r="AJ193" s="26" t="str">
        <f t="shared" si="68"/>
        <v/>
      </c>
      <c r="AK193" s="58" t="str">
        <f t="shared" si="79"/>
        <v/>
      </c>
      <c r="AL193" s="26" t="str">
        <f t="shared" si="80"/>
        <v/>
      </c>
    </row>
    <row r="194" spans="1:38">
      <c r="A194" s="42" t="str">
        <f t="shared" si="54"/>
        <v/>
      </c>
      <c r="B194" s="42" t="str">
        <f t="shared" si="55"/>
        <v/>
      </c>
      <c r="C194" s="139" t="str">
        <f t="shared" si="56"/>
        <v/>
      </c>
      <c r="D194" s="58" t="str">
        <f t="shared" si="69"/>
        <v/>
      </c>
      <c r="E194" s="58" t="str">
        <f t="shared" si="70"/>
        <v/>
      </c>
      <c r="F194" s="140" t="str">
        <f t="shared" si="71"/>
        <v/>
      </c>
      <c r="G194" s="141" t="str">
        <f t="shared" si="72"/>
        <v/>
      </c>
      <c r="H194" s="58" t="str">
        <f t="shared" si="73"/>
        <v/>
      </c>
      <c r="I194" s="58" t="str">
        <f t="shared" si="74"/>
        <v/>
      </c>
      <c r="J194" s="131" t="str">
        <f t="shared" si="57"/>
        <v/>
      </c>
      <c r="K194" s="65" t="str">
        <f t="shared" si="75"/>
        <v/>
      </c>
      <c r="L194" s="123" t="str">
        <f t="shared" si="58"/>
        <v/>
      </c>
      <c r="M194" s="122" t="str">
        <f t="shared" si="59"/>
        <v/>
      </c>
      <c r="N194" s="137"/>
      <c r="O194" s="118"/>
      <c r="P194" s="118"/>
      <c r="Q194" s="118"/>
      <c r="R194" s="118"/>
      <c r="S194" s="118"/>
      <c r="T194" s="118"/>
      <c r="U194" s="118"/>
      <c r="V194" s="118"/>
      <c r="W194" s="119"/>
      <c r="X194" s="66" t="str">
        <f t="shared" si="76"/>
        <v/>
      </c>
      <c r="Y194" s="26" t="str">
        <f t="shared" si="60"/>
        <v/>
      </c>
      <c r="Z194" s="26" t="str">
        <f t="shared" si="61"/>
        <v/>
      </c>
      <c r="AA194" s="66" t="str">
        <f t="shared" si="62"/>
        <v/>
      </c>
      <c r="AB194" s="26" t="str">
        <f t="shared" si="77"/>
        <v/>
      </c>
      <c r="AC194" s="26" t="str">
        <f t="shared" si="63"/>
        <v/>
      </c>
      <c r="AD194" s="26" t="str">
        <f t="shared" si="64"/>
        <v/>
      </c>
      <c r="AE194" s="26" t="str">
        <f t="shared" si="78"/>
        <v/>
      </c>
      <c r="AF194" s="26" t="str">
        <f t="shared" si="65"/>
        <v/>
      </c>
      <c r="AG194" s="26" t="str">
        <f>IF(OR(Z194&lt;&gt;TRUE,AB194&lt;&gt;TRUE,,ISBLANK(U194)),"",IF(INDEX(codeperskat,MATCH(P194,libperskat,0))=20,IF(OR(U194&lt;Nomen.complète!W$4,U194&gt;Nomen.complète!X$4),FALSE,TRUE),""))</f>
        <v/>
      </c>
      <c r="AH194" s="26" t="str">
        <f t="shared" si="66"/>
        <v/>
      </c>
      <c r="AI194" s="26" t="str">
        <f t="shared" si="67"/>
        <v/>
      </c>
      <c r="AJ194" s="26" t="str">
        <f t="shared" si="68"/>
        <v/>
      </c>
      <c r="AK194" s="58" t="str">
        <f t="shared" si="79"/>
        <v/>
      </c>
      <c r="AL194" s="26" t="str">
        <f t="shared" si="80"/>
        <v/>
      </c>
    </row>
    <row r="195" spans="1:38">
      <c r="A195" s="42" t="str">
        <f t="shared" si="54"/>
        <v/>
      </c>
      <c r="B195" s="42" t="str">
        <f t="shared" si="55"/>
        <v/>
      </c>
      <c r="C195" s="139" t="str">
        <f t="shared" si="56"/>
        <v/>
      </c>
      <c r="D195" s="58" t="str">
        <f t="shared" si="69"/>
        <v/>
      </c>
      <c r="E195" s="58" t="str">
        <f t="shared" si="70"/>
        <v/>
      </c>
      <c r="F195" s="140" t="str">
        <f t="shared" si="71"/>
        <v/>
      </c>
      <c r="G195" s="141" t="str">
        <f t="shared" si="72"/>
        <v/>
      </c>
      <c r="H195" s="58" t="str">
        <f t="shared" si="73"/>
        <v/>
      </c>
      <c r="I195" s="58" t="str">
        <f t="shared" si="74"/>
        <v/>
      </c>
      <c r="J195" s="131" t="str">
        <f t="shared" si="57"/>
        <v/>
      </c>
      <c r="K195" s="65" t="str">
        <f t="shared" si="75"/>
        <v/>
      </c>
      <c r="L195" s="123" t="str">
        <f t="shared" si="58"/>
        <v/>
      </c>
      <c r="M195" s="122" t="str">
        <f t="shared" si="59"/>
        <v/>
      </c>
      <c r="N195" s="137"/>
      <c r="O195" s="118"/>
      <c r="P195" s="118"/>
      <c r="Q195" s="118"/>
      <c r="R195" s="118"/>
      <c r="S195" s="118"/>
      <c r="T195" s="118"/>
      <c r="U195" s="118"/>
      <c r="V195" s="118"/>
      <c r="W195" s="119"/>
      <c r="X195" s="66" t="str">
        <f t="shared" si="76"/>
        <v/>
      </c>
      <c r="Y195" s="26" t="str">
        <f t="shared" si="60"/>
        <v/>
      </c>
      <c r="Z195" s="26" t="str">
        <f t="shared" si="61"/>
        <v/>
      </c>
      <c r="AA195" s="66" t="str">
        <f t="shared" si="62"/>
        <v/>
      </c>
      <c r="AB195" s="26" t="str">
        <f t="shared" si="77"/>
        <v/>
      </c>
      <c r="AC195" s="26" t="str">
        <f t="shared" si="63"/>
        <v/>
      </c>
      <c r="AD195" s="26" t="str">
        <f t="shared" si="64"/>
        <v/>
      </c>
      <c r="AE195" s="26" t="str">
        <f t="shared" si="78"/>
        <v/>
      </c>
      <c r="AF195" s="26" t="str">
        <f t="shared" si="65"/>
        <v/>
      </c>
      <c r="AG195" s="26" t="str">
        <f>IF(OR(Z195&lt;&gt;TRUE,AB195&lt;&gt;TRUE,,ISBLANK(U195)),"",IF(INDEX(codeperskat,MATCH(P195,libperskat,0))=20,IF(OR(U195&lt;Nomen.complète!W$4,U195&gt;Nomen.complète!X$4),FALSE,TRUE),""))</f>
        <v/>
      </c>
      <c r="AH195" s="26" t="str">
        <f t="shared" si="66"/>
        <v/>
      </c>
      <c r="AI195" s="26" t="str">
        <f t="shared" si="67"/>
        <v/>
      </c>
      <c r="AJ195" s="26" t="str">
        <f t="shared" si="68"/>
        <v/>
      </c>
      <c r="AK195" s="58" t="str">
        <f t="shared" si="79"/>
        <v/>
      </c>
      <c r="AL195" s="26" t="str">
        <f t="shared" si="80"/>
        <v/>
      </c>
    </row>
    <row r="196" spans="1:38">
      <c r="A196" s="42" t="str">
        <f t="shared" si="54"/>
        <v/>
      </c>
      <c r="B196" s="42" t="str">
        <f t="shared" si="55"/>
        <v/>
      </c>
      <c r="C196" s="139" t="str">
        <f t="shared" si="56"/>
        <v/>
      </c>
      <c r="D196" s="58" t="str">
        <f t="shared" si="69"/>
        <v/>
      </c>
      <c r="E196" s="58" t="str">
        <f t="shared" si="70"/>
        <v/>
      </c>
      <c r="F196" s="140" t="str">
        <f t="shared" si="71"/>
        <v/>
      </c>
      <c r="G196" s="141" t="str">
        <f t="shared" si="72"/>
        <v/>
      </c>
      <c r="H196" s="58" t="str">
        <f t="shared" si="73"/>
        <v/>
      </c>
      <c r="I196" s="58" t="str">
        <f t="shared" si="74"/>
        <v/>
      </c>
      <c r="J196" s="131" t="str">
        <f t="shared" si="57"/>
        <v/>
      </c>
      <c r="K196" s="65" t="str">
        <f t="shared" si="75"/>
        <v/>
      </c>
      <c r="L196" s="123" t="str">
        <f t="shared" si="58"/>
        <v/>
      </c>
      <c r="M196" s="122" t="str">
        <f t="shared" si="59"/>
        <v/>
      </c>
      <c r="N196" s="137"/>
      <c r="O196" s="118"/>
      <c r="P196" s="118"/>
      <c r="Q196" s="118"/>
      <c r="R196" s="118"/>
      <c r="S196" s="118"/>
      <c r="T196" s="118"/>
      <c r="U196" s="118"/>
      <c r="V196" s="118"/>
      <c r="W196" s="119"/>
      <c r="X196" s="66" t="str">
        <f t="shared" si="76"/>
        <v/>
      </c>
      <c r="Y196" s="26" t="str">
        <f t="shared" si="60"/>
        <v/>
      </c>
      <c r="Z196" s="26" t="str">
        <f t="shared" si="61"/>
        <v/>
      </c>
      <c r="AA196" s="66" t="str">
        <f t="shared" si="62"/>
        <v/>
      </c>
      <c r="AB196" s="26" t="str">
        <f t="shared" si="77"/>
        <v/>
      </c>
      <c r="AC196" s="26" t="str">
        <f t="shared" si="63"/>
        <v/>
      </c>
      <c r="AD196" s="26" t="str">
        <f t="shared" si="64"/>
        <v/>
      </c>
      <c r="AE196" s="26" t="str">
        <f t="shared" si="78"/>
        <v/>
      </c>
      <c r="AF196" s="26" t="str">
        <f t="shared" si="65"/>
        <v/>
      </c>
      <c r="AG196" s="26" t="str">
        <f>IF(OR(Z196&lt;&gt;TRUE,AB196&lt;&gt;TRUE,,ISBLANK(U196)),"",IF(INDEX(codeperskat,MATCH(P196,libperskat,0))=20,IF(OR(U196&lt;Nomen.complète!W$4,U196&gt;Nomen.complète!X$4),FALSE,TRUE),""))</f>
        <v/>
      </c>
      <c r="AH196" s="26" t="str">
        <f t="shared" si="66"/>
        <v/>
      </c>
      <c r="AI196" s="26" t="str">
        <f t="shared" si="67"/>
        <v/>
      </c>
      <c r="AJ196" s="26" t="str">
        <f t="shared" si="68"/>
        <v/>
      </c>
      <c r="AK196" s="58" t="str">
        <f t="shared" si="79"/>
        <v/>
      </c>
      <c r="AL196" s="26" t="str">
        <f t="shared" si="80"/>
        <v/>
      </c>
    </row>
    <row r="197" spans="1:38">
      <c r="A197" s="42" t="str">
        <f t="shared" si="54"/>
        <v/>
      </c>
      <c r="B197" s="42" t="str">
        <f t="shared" si="55"/>
        <v/>
      </c>
      <c r="C197" s="139" t="str">
        <f t="shared" si="56"/>
        <v/>
      </c>
      <c r="D197" s="58" t="str">
        <f t="shared" si="69"/>
        <v/>
      </c>
      <c r="E197" s="58" t="str">
        <f t="shared" si="70"/>
        <v/>
      </c>
      <c r="F197" s="140" t="str">
        <f t="shared" si="71"/>
        <v/>
      </c>
      <c r="G197" s="141" t="str">
        <f t="shared" si="72"/>
        <v/>
      </c>
      <c r="H197" s="58" t="str">
        <f t="shared" si="73"/>
        <v/>
      </c>
      <c r="I197" s="58" t="str">
        <f t="shared" si="74"/>
        <v/>
      </c>
      <c r="J197" s="131" t="str">
        <f t="shared" si="57"/>
        <v/>
      </c>
      <c r="K197" s="65" t="str">
        <f t="shared" si="75"/>
        <v/>
      </c>
      <c r="L197" s="123" t="str">
        <f t="shared" si="58"/>
        <v/>
      </c>
      <c r="M197" s="122" t="str">
        <f t="shared" si="59"/>
        <v/>
      </c>
      <c r="N197" s="137"/>
      <c r="O197" s="118"/>
      <c r="P197" s="118"/>
      <c r="Q197" s="118"/>
      <c r="R197" s="118"/>
      <c r="S197" s="118"/>
      <c r="T197" s="118"/>
      <c r="U197" s="118"/>
      <c r="V197" s="118"/>
      <c r="W197" s="119"/>
      <c r="X197" s="66" t="str">
        <f t="shared" si="76"/>
        <v/>
      </c>
      <c r="Y197" s="26" t="str">
        <f t="shared" si="60"/>
        <v/>
      </c>
      <c r="Z197" s="26" t="str">
        <f t="shared" si="61"/>
        <v/>
      </c>
      <c r="AA197" s="66" t="str">
        <f t="shared" si="62"/>
        <v/>
      </c>
      <c r="AB197" s="26" t="str">
        <f t="shared" si="77"/>
        <v/>
      </c>
      <c r="AC197" s="26" t="str">
        <f t="shared" si="63"/>
        <v/>
      </c>
      <c r="AD197" s="26" t="str">
        <f t="shared" si="64"/>
        <v/>
      </c>
      <c r="AE197" s="26" t="str">
        <f t="shared" si="78"/>
        <v/>
      </c>
      <c r="AF197" s="26" t="str">
        <f t="shared" si="65"/>
        <v/>
      </c>
      <c r="AG197" s="26" t="str">
        <f>IF(OR(Z197&lt;&gt;TRUE,AB197&lt;&gt;TRUE,,ISBLANK(U197)),"",IF(INDEX(codeperskat,MATCH(P197,libperskat,0))=20,IF(OR(U197&lt;Nomen.complète!W$4,U197&gt;Nomen.complète!X$4),FALSE,TRUE),""))</f>
        <v/>
      </c>
      <c r="AH197" s="26" t="str">
        <f t="shared" si="66"/>
        <v/>
      </c>
      <c r="AI197" s="26" t="str">
        <f t="shared" si="67"/>
        <v/>
      </c>
      <c r="AJ197" s="26" t="str">
        <f t="shared" si="68"/>
        <v/>
      </c>
      <c r="AK197" s="58" t="str">
        <f t="shared" si="79"/>
        <v/>
      </c>
      <c r="AL197" s="26" t="str">
        <f t="shared" si="80"/>
        <v/>
      </c>
    </row>
    <row r="198" spans="1:38">
      <c r="A198" s="42" t="str">
        <f t="shared" si="54"/>
        <v/>
      </c>
      <c r="B198" s="42" t="str">
        <f t="shared" si="55"/>
        <v/>
      </c>
      <c r="C198" s="139" t="str">
        <f t="shared" si="56"/>
        <v/>
      </c>
      <c r="D198" s="58" t="str">
        <f t="shared" si="69"/>
        <v/>
      </c>
      <c r="E198" s="58" t="str">
        <f t="shared" si="70"/>
        <v/>
      </c>
      <c r="F198" s="140" t="str">
        <f t="shared" si="71"/>
        <v/>
      </c>
      <c r="G198" s="141" t="str">
        <f t="shared" si="72"/>
        <v/>
      </c>
      <c r="H198" s="58" t="str">
        <f t="shared" si="73"/>
        <v/>
      </c>
      <c r="I198" s="58" t="str">
        <f t="shared" si="74"/>
        <v/>
      </c>
      <c r="J198" s="131" t="str">
        <f t="shared" si="57"/>
        <v/>
      </c>
      <c r="K198" s="65" t="str">
        <f t="shared" si="75"/>
        <v/>
      </c>
      <c r="L198" s="123" t="str">
        <f t="shared" si="58"/>
        <v/>
      </c>
      <c r="M198" s="122" t="str">
        <f t="shared" si="59"/>
        <v/>
      </c>
      <c r="N198" s="137"/>
      <c r="O198" s="118"/>
      <c r="P198" s="118"/>
      <c r="Q198" s="118"/>
      <c r="R198" s="118"/>
      <c r="S198" s="118"/>
      <c r="T198" s="118"/>
      <c r="U198" s="118"/>
      <c r="V198" s="118"/>
      <c r="W198" s="119"/>
      <c r="X198" s="66" t="str">
        <f t="shared" si="76"/>
        <v/>
      </c>
      <c r="Y198" s="26" t="str">
        <f t="shared" si="60"/>
        <v/>
      </c>
      <c r="Z198" s="26" t="str">
        <f t="shared" si="61"/>
        <v/>
      </c>
      <c r="AA198" s="66" t="str">
        <f t="shared" si="62"/>
        <v/>
      </c>
      <c r="AB198" s="26" t="str">
        <f t="shared" si="77"/>
        <v/>
      </c>
      <c r="AC198" s="26" t="str">
        <f t="shared" si="63"/>
        <v/>
      </c>
      <c r="AD198" s="26" t="str">
        <f t="shared" si="64"/>
        <v/>
      </c>
      <c r="AE198" s="26" t="str">
        <f t="shared" si="78"/>
        <v/>
      </c>
      <c r="AF198" s="26" t="str">
        <f t="shared" si="65"/>
        <v/>
      </c>
      <c r="AG198" s="26" t="str">
        <f>IF(OR(Z198&lt;&gt;TRUE,AB198&lt;&gt;TRUE,,ISBLANK(U198)),"",IF(INDEX(codeperskat,MATCH(P198,libperskat,0))=20,IF(OR(U198&lt;Nomen.complète!W$4,U198&gt;Nomen.complète!X$4),FALSE,TRUE),""))</f>
        <v/>
      </c>
      <c r="AH198" s="26" t="str">
        <f t="shared" si="66"/>
        <v/>
      </c>
      <c r="AI198" s="26" t="str">
        <f t="shared" si="67"/>
        <v/>
      </c>
      <c r="AJ198" s="26" t="str">
        <f t="shared" si="68"/>
        <v/>
      </c>
      <c r="AK198" s="58" t="str">
        <f t="shared" si="79"/>
        <v/>
      </c>
      <c r="AL198" s="26" t="str">
        <f t="shared" si="80"/>
        <v/>
      </c>
    </row>
    <row r="199" spans="1:38">
      <c r="A199" s="42" t="str">
        <f t="shared" si="54"/>
        <v/>
      </c>
      <c r="B199" s="42" t="str">
        <f t="shared" si="55"/>
        <v/>
      </c>
      <c r="C199" s="139" t="str">
        <f t="shared" si="56"/>
        <v/>
      </c>
      <c r="D199" s="58" t="str">
        <f t="shared" si="69"/>
        <v/>
      </c>
      <c r="E199" s="58" t="str">
        <f t="shared" si="70"/>
        <v/>
      </c>
      <c r="F199" s="140" t="str">
        <f t="shared" si="71"/>
        <v/>
      </c>
      <c r="G199" s="141" t="str">
        <f t="shared" si="72"/>
        <v/>
      </c>
      <c r="H199" s="58" t="str">
        <f t="shared" si="73"/>
        <v/>
      </c>
      <c r="I199" s="58" t="str">
        <f t="shared" si="74"/>
        <v/>
      </c>
      <c r="J199" s="131" t="str">
        <f t="shared" si="57"/>
        <v/>
      </c>
      <c r="K199" s="65" t="str">
        <f t="shared" si="75"/>
        <v/>
      </c>
      <c r="L199" s="123" t="str">
        <f t="shared" si="58"/>
        <v/>
      </c>
      <c r="M199" s="122" t="str">
        <f t="shared" si="59"/>
        <v/>
      </c>
      <c r="N199" s="137"/>
      <c r="O199" s="118"/>
      <c r="P199" s="118"/>
      <c r="Q199" s="118"/>
      <c r="R199" s="118"/>
      <c r="S199" s="118"/>
      <c r="T199" s="118"/>
      <c r="U199" s="118"/>
      <c r="V199" s="118"/>
      <c r="W199" s="119"/>
      <c r="X199" s="66" t="str">
        <f t="shared" si="76"/>
        <v/>
      </c>
      <c r="Y199" s="26" t="str">
        <f t="shared" si="60"/>
        <v/>
      </c>
      <c r="Z199" s="26" t="str">
        <f t="shared" si="61"/>
        <v/>
      </c>
      <c r="AA199" s="66" t="str">
        <f t="shared" si="62"/>
        <v/>
      </c>
      <c r="AB199" s="26" t="str">
        <f t="shared" si="77"/>
        <v/>
      </c>
      <c r="AC199" s="26" t="str">
        <f t="shared" si="63"/>
        <v/>
      </c>
      <c r="AD199" s="26" t="str">
        <f t="shared" si="64"/>
        <v/>
      </c>
      <c r="AE199" s="26" t="str">
        <f t="shared" si="78"/>
        <v/>
      </c>
      <c r="AF199" s="26" t="str">
        <f t="shared" si="65"/>
        <v/>
      </c>
      <c r="AG199" s="26" t="str">
        <f>IF(OR(Z199&lt;&gt;TRUE,AB199&lt;&gt;TRUE,,ISBLANK(U199)),"",IF(INDEX(codeperskat,MATCH(P199,libperskat,0))=20,IF(OR(U199&lt;Nomen.complète!W$4,U199&gt;Nomen.complète!X$4),FALSE,TRUE),""))</f>
        <v/>
      </c>
      <c r="AH199" s="26" t="str">
        <f t="shared" si="66"/>
        <v/>
      </c>
      <c r="AI199" s="26" t="str">
        <f t="shared" si="67"/>
        <v/>
      </c>
      <c r="AJ199" s="26" t="str">
        <f t="shared" si="68"/>
        <v/>
      </c>
      <c r="AK199" s="58" t="str">
        <f t="shared" si="79"/>
        <v/>
      </c>
      <c r="AL199" s="26" t="str">
        <f t="shared" si="80"/>
        <v/>
      </c>
    </row>
    <row r="200" spans="1:38">
      <c r="A200" s="42" t="str">
        <f t="shared" si="54"/>
        <v/>
      </c>
      <c r="B200" s="42" t="str">
        <f t="shared" si="55"/>
        <v/>
      </c>
      <c r="C200" s="139" t="str">
        <f t="shared" si="56"/>
        <v/>
      </c>
      <c r="D200" s="58" t="str">
        <f t="shared" si="69"/>
        <v/>
      </c>
      <c r="E200" s="58" t="str">
        <f t="shared" si="70"/>
        <v/>
      </c>
      <c r="F200" s="140" t="str">
        <f t="shared" si="71"/>
        <v/>
      </c>
      <c r="G200" s="141" t="str">
        <f t="shared" si="72"/>
        <v/>
      </c>
      <c r="H200" s="58" t="str">
        <f t="shared" si="73"/>
        <v/>
      </c>
      <c r="I200" s="58" t="str">
        <f t="shared" si="74"/>
        <v/>
      </c>
      <c r="J200" s="131" t="str">
        <f t="shared" si="57"/>
        <v/>
      </c>
      <c r="K200" s="65" t="str">
        <f t="shared" si="75"/>
        <v/>
      </c>
      <c r="L200" s="123" t="str">
        <f t="shared" si="58"/>
        <v/>
      </c>
      <c r="M200" s="122" t="str">
        <f t="shared" si="59"/>
        <v/>
      </c>
      <c r="N200" s="137"/>
      <c r="O200" s="118"/>
      <c r="P200" s="118"/>
      <c r="Q200" s="118"/>
      <c r="R200" s="118"/>
      <c r="S200" s="118"/>
      <c r="T200" s="118"/>
      <c r="U200" s="118"/>
      <c r="V200" s="118"/>
      <c r="W200" s="119"/>
      <c r="X200" s="66" t="str">
        <f t="shared" si="76"/>
        <v/>
      </c>
      <c r="Y200" s="26" t="str">
        <f t="shared" si="60"/>
        <v/>
      </c>
      <c r="Z200" s="26" t="str">
        <f t="shared" si="61"/>
        <v/>
      </c>
      <c r="AA200" s="66" t="str">
        <f t="shared" si="62"/>
        <v/>
      </c>
      <c r="AB200" s="26" t="str">
        <f t="shared" si="77"/>
        <v/>
      </c>
      <c r="AC200" s="26" t="str">
        <f t="shared" si="63"/>
        <v/>
      </c>
      <c r="AD200" s="26" t="str">
        <f t="shared" si="64"/>
        <v/>
      </c>
      <c r="AE200" s="26" t="str">
        <f t="shared" si="78"/>
        <v/>
      </c>
      <c r="AF200" s="26" t="str">
        <f t="shared" si="65"/>
        <v/>
      </c>
      <c r="AG200" s="26" t="str">
        <f>IF(OR(Z200&lt;&gt;TRUE,AB200&lt;&gt;TRUE,,ISBLANK(U200)),"",IF(INDEX(codeperskat,MATCH(P200,libperskat,0))=20,IF(OR(U200&lt;Nomen.complète!W$4,U200&gt;Nomen.complète!X$4),FALSE,TRUE),""))</f>
        <v/>
      </c>
      <c r="AH200" s="26" t="str">
        <f t="shared" si="66"/>
        <v/>
      </c>
      <c r="AI200" s="26" t="str">
        <f t="shared" si="67"/>
        <v/>
      </c>
      <c r="AJ200" s="26" t="str">
        <f t="shared" si="68"/>
        <v/>
      </c>
      <c r="AK200" s="58" t="str">
        <f t="shared" si="79"/>
        <v/>
      </c>
      <c r="AL200" s="26" t="str">
        <f t="shared" si="80"/>
        <v/>
      </c>
    </row>
    <row r="201" spans="1:38">
      <c r="A201" s="42" t="str">
        <f t="shared" si="54"/>
        <v/>
      </c>
      <c r="B201" s="42" t="str">
        <f t="shared" si="55"/>
        <v/>
      </c>
      <c r="C201" s="139" t="str">
        <f t="shared" si="56"/>
        <v/>
      </c>
      <c r="D201" s="58" t="str">
        <f t="shared" si="69"/>
        <v/>
      </c>
      <c r="E201" s="58" t="str">
        <f t="shared" si="70"/>
        <v/>
      </c>
      <c r="F201" s="140" t="str">
        <f t="shared" si="71"/>
        <v/>
      </c>
      <c r="G201" s="141" t="str">
        <f t="shared" si="72"/>
        <v/>
      </c>
      <c r="H201" s="58" t="str">
        <f t="shared" si="73"/>
        <v/>
      </c>
      <c r="I201" s="58" t="str">
        <f t="shared" si="74"/>
        <v/>
      </c>
      <c r="J201" s="131" t="str">
        <f t="shared" si="57"/>
        <v/>
      </c>
      <c r="K201" s="65" t="str">
        <f t="shared" si="75"/>
        <v/>
      </c>
      <c r="L201" s="123" t="str">
        <f t="shared" si="58"/>
        <v/>
      </c>
      <c r="M201" s="122" t="str">
        <f t="shared" si="59"/>
        <v/>
      </c>
      <c r="N201" s="137"/>
      <c r="O201" s="118"/>
      <c r="P201" s="118"/>
      <c r="Q201" s="118"/>
      <c r="R201" s="118"/>
      <c r="S201" s="118"/>
      <c r="T201" s="118"/>
      <c r="U201" s="118"/>
      <c r="V201" s="118"/>
      <c r="W201" s="119"/>
      <c r="X201" s="66" t="str">
        <f t="shared" si="76"/>
        <v/>
      </c>
      <c r="Y201" s="26" t="str">
        <f t="shared" si="60"/>
        <v/>
      </c>
      <c r="Z201" s="26" t="str">
        <f t="shared" si="61"/>
        <v/>
      </c>
      <c r="AA201" s="66" t="str">
        <f t="shared" si="62"/>
        <v/>
      </c>
      <c r="AB201" s="26" t="str">
        <f t="shared" si="77"/>
        <v/>
      </c>
      <c r="AC201" s="26" t="str">
        <f t="shared" si="63"/>
        <v/>
      </c>
      <c r="AD201" s="26" t="str">
        <f t="shared" si="64"/>
        <v/>
      </c>
      <c r="AE201" s="26" t="str">
        <f t="shared" si="78"/>
        <v/>
      </c>
      <c r="AF201" s="26" t="str">
        <f t="shared" si="65"/>
        <v/>
      </c>
      <c r="AG201" s="26" t="str">
        <f>IF(OR(Z201&lt;&gt;TRUE,AB201&lt;&gt;TRUE,,ISBLANK(U201)),"",IF(INDEX(codeperskat,MATCH(P201,libperskat,0))=20,IF(OR(U201&lt;Nomen.complète!W$4,U201&gt;Nomen.complète!X$4),FALSE,TRUE),""))</f>
        <v/>
      </c>
      <c r="AH201" s="26" t="str">
        <f t="shared" si="66"/>
        <v/>
      </c>
      <c r="AI201" s="26" t="str">
        <f t="shared" si="67"/>
        <v/>
      </c>
      <c r="AJ201" s="26" t="str">
        <f t="shared" si="68"/>
        <v/>
      </c>
      <c r="AK201" s="58" t="str">
        <f t="shared" si="79"/>
        <v/>
      </c>
      <c r="AL201" s="26" t="str">
        <f t="shared" si="80"/>
        <v/>
      </c>
    </row>
    <row r="202" spans="1:38">
      <c r="A202" s="42" t="str">
        <f t="shared" si="54"/>
        <v/>
      </c>
      <c r="B202" s="42" t="str">
        <f t="shared" si="55"/>
        <v/>
      </c>
      <c r="C202" s="139" t="str">
        <f t="shared" si="56"/>
        <v/>
      </c>
      <c r="D202" s="58" t="str">
        <f t="shared" si="69"/>
        <v/>
      </c>
      <c r="E202" s="58" t="str">
        <f t="shared" si="70"/>
        <v/>
      </c>
      <c r="F202" s="140" t="str">
        <f t="shared" si="71"/>
        <v/>
      </c>
      <c r="G202" s="141" t="str">
        <f t="shared" si="72"/>
        <v/>
      </c>
      <c r="H202" s="58" t="str">
        <f t="shared" si="73"/>
        <v/>
      </c>
      <c r="I202" s="58" t="str">
        <f t="shared" si="74"/>
        <v/>
      </c>
      <c r="J202" s="131" t="str">
        <f t="shared" si="57"/>
        <v/>
      </c>
      <c r="K202" s="65" t="str">
        <f t="shared" si="75"/>
        <v/>
      </c>
      <c r="L202" s="123" t="str">
        <f t="shared" si="58"/>
        <v/>
      </c>
      <c r="M202" s="122" t="str">
        <f t="shared" si="59"/>
        <v/>
      </c>
      <c r="N202" s="137"/>
      <c r="O202" s="118"/>
      <c r="P202" s="118"/>
      <c r="Q202" s="118"/>
      <c r="R202" s="118"/>
      <c r="S202" s="118"/>
      <c r="T202" s="118"/>
      <c r="U202" s="118"/>
      <c r="V202" s="118"/>
      <c r="W202" s="119"/>
      <c r="X202" s="66" t="str">
        <f t="shared" si="76"/>
        <v/>
      </c>
      <c r="Y202" s="26" t="str">
        <f t="shared" si="60"/>
        <v/>
      </c>
      <c r="Z202" s="26" t="str">
        <f t="shared" si="61"/>
        <v/>
      </c>
      <c r="AA202" s="66" t="str">
        <f t="shared" si="62"/>
        <v/>
      </c>
      <c r="AB202" s="26" t="str">
        <f t="shared" si="77"/>
        <v/>
      </c>
      <c r="AC202" s="26" t="str">
        <f t="shared" si="63"/>
        <v/>
      </c>
      <c r="AD202" s="26" t="str">
        <f t="shared" si="64"/>
        <v/>
      </c>
      <c r="AE202" s="26" t="str">
        <f t="shared" si="78"/>
        <v/>
      </c>
      <c r="AF202" s="26" t="str">
        <f t="shared" si="65"/>
        <v/>
      </c>
      <c r="AG202" s="26" t="str">
        <f>IF(OR(Z202&lt;&gt;TRUE,AB202&lt;&gt;TRUE,,ISBLANK(U202)),"",IF(INDEX(codeperskat,MATCH(P202,libperskat,0))=20,IF(OR(U202&lt;Nomen.complète!W$4,U202&gt;Nomen.complète!X$4),FALSE,TRUE),""))</f>
        <v/>
      </c>
      <c r="AH202" s="26" t="str">
        <f t="shared" si="66"/>
        <v/>
      </c>
      <c r="AI202" s="26" t="str">
        <f t="shared" si="67"/>
        <v/>
      </c>
      <c r="AJ202" s="26" t="str">
        <f t="shared" si="68"/>
        <v/>
      </c>
      <c r="AK202" s="58" t="str">
        <f t="shared" si="79"/>
        <v/>
      </c>
      <c r="AL202" s="26" t="str">
        <f t="shared" si="80"/>
        <v/>
      </c>
    </row>
    <row r="203" spans="1:38">
      <c r="A203" s="42" t="str">
        <f t="shared" si="54"/>
        <v/>
      </c>
      <c r="B203" s="42" t="str">
        <f t="shared" si="55"/>
        <v/>
      </c>
      <c r="C203" s="139" t="str">
        <f t="shared" si="56"/>
        <v/>
      </c>
      <c r="D203" s="58" t="str">
        <f t="shared" si="69"/>
        <v/>
      </c>
      <c r="E203" s="58" t="str">
        <f t="shared" si="70"/>
        <v/>
      </c>
      <c r="F203" s="140" t="str">
        <f t="shared" si="71"/>
        <v/>
      </c>
      <c r="G203" s="141" t="str">
        <f t="shared" si="72"/>
        <v/>
      </c>
      <c r="H203" s="58" t="str">
        <f t="shared" si="73"/>
        <v/>
      </c>
      <c r="I203" s="58" t="str">
        <f t="shared" si="74"/>
        <v/>
      </c>
      <c r="J203" s="131" t="str">
        <f t="shared" si="57"/>
        <v/>
      </c>
      <c r="K203" s="65" t="str">
        <f t="shared" si="75"/>
        <v/>
      </c>
      <c r="L203" s="123" t="str">
        <f t="shared" si="58"/>
        <v/>
      </c>
      <c r="M203" s="122" t="str">
        <f t="shared" si="59"/>
        <v/>
      </c>
      <c r="N203" s="137"/>
      <c r="O203" s="118"/>
      <c r="P203" s="118"/>
      <c r="Q203" s="118"/>
      <c r="R203" s="118"/>
      <c r="S203" s="118"/>
      <c r="T203" s="118"/>
      <c r="U203" s="118"/>
      <c r="V203" s="118"/>
      <c r="W203" s="119"/>
      <c r="X203" s="66" t="str">
        <f t="shared" si="76"/>
        <v/>
      </c>
      <c r="Y203" s="26" t="str">
        <f t="shared" si="60"/>
        <v/>
      </c>
      <c r="Z203" s="26" t="str">
        <f t="shared" si="61"/>
        <v/>
      </c>
      <c r="AA203" s="66" t="str">
        <f t="shared" si="62"/>
        <v/>
      </c>
      <c r="AB203" s="26" t="str">
        <f t="shared" si="77"/>
        <v/>
      </c>
      <c r="AC203" s="26" t="str">
        <f t="shared" si="63"/>
        <v/>
      </c>
      <c r="AD203" s="26" t="str">
        <f t="shared" si="64"/>
        <v/>
      </c>
      <c r="AE203" s="26" t="str">
        <f t="shared" si="78"/>
        <v/>
      </c>
      <c r="AF203" s="26" t="str">
        <f t="shared" si="65"/>
        <v/>
      </c>
      <c r="AG203" s="26" t="str">
        <f>IF(OR(Z203&lt;&gt;TRUE,AB203&lt;&gt;TRUE,,ISBLANK(U203)),"",IF(INDEX(codeperskat,MATCH(P203,libperskat,0))=20,IF(OR(U203&lt;Nomen.complète!W$4,U203&gt;Nomen.complète!X$4),FALSE,TRUE),""))</f>
        <v/>
      </c>
      <c r="AH203" s="26" t="str">
        <f t="shared" si="66"/>
        <v/>
      </c>
      <c r="AI203" s="26" t="str">
        <f t="shared" si="67"/>
        <v/>
      </c>
      <c r="AJ203" s="26" t="str">
        <f t="shared" si="68"/>
        <v/>
      </c>
      <c r="AK203" s="58" t="str">
        <f t="shared" si="79"/>
        <v/>
      </c>
      <c r="AL203" s="26" t="str">
        <f t="shared" si="80"/>
        <v/>
      </c>
    </row>
    <row r="204" spans="1:38">
      <c r="A204" s="42" t="str">
        <f t="shared" ref="A204:A267" si="81">IF(ISBLANK(N204),"",IF(ISNA(MATCH(P204,libperskat,0)),"Incomplet",IF((COUNTA(N204:V204)+(INDEX(codeperskat,MATCH(P204,libperskat,0))=20)+AND(U204="",AJ204=TRUE))&lt;9,"Incomplet",IF(OR(COUNTIF(X204:AE204,FALSE)&gt;0,COUNTIF(AH204,FALSE)&gt;0,COUNTIF(X204:AH204,#N/A)&gt;0),"Erreur",IF(AF204=FALSE,"Attention","OK")))))</f>
        <v/>
      </c>
      <c r="B204" s="42" t="str">
        <f t="shared" ref="B204:B267" si="82">IF(N204&lt;&gt;"",IF(ISNA(MATCH(N204,pid,0)),"",IF(MATCH(N204,pid,0)=0,"",MATCH(N204,pid,0))),"")</f>
        <v/>
      </c>
      <c r="C204" s="139" t="str">
        <f t="shared" ref="C204:C267" si="83">IF(B204&lt;&gt;"",INDEX(pkatid,B204),"")</f>
        <v/>
      </c>
      <c r="D204" s="58" t="str">
        <f t="shared" si="69"/>
        <v/>
      </c>
      <c r="E204" s="58" t="str">
        <f t="shared" si="70"/>
        <v/>
      </c>
      <c r="F204" s="140" t="str">
        <f t="shared" si="71"/>
        <v/>
      </c>
      <c r="G204" s="141" t="str">
        <f t="shared" si="72"/>
        <v/>
      </c>
      <c r="H204" s="58" t="str">
        <f t="shared" si="73"/>
        <v/>
      </c>
      <c r="I204" s="58" t="str">
        <f t="shared" si="74"/>
        <v/>
      </c>
      <c r="J204" s="131" t="str">
        <f t="shared" ref="J204:J267" si="84">IF(B204&lt;&gt;"",IF(INDEX(pid,B204)&gt;0,INDEX(pid,B204),""),"")</f>
        <v/>
      </c>
      <c r="K204" s="65" t="str">
        <f t="shared" si="75"/>
        <v/>
      </c>
      <c r="L204" s="123" t="str">
        <f t="shared" ref="L204:L267" si="85">IF(B204&lt;&gt;"",IF(INDEX(pname,B204)&gt;0,INDEX(pname,B204),""),"")</f>
        <v/>
      </c>
      <c r="M204" s="122" t="str">
        <f t="shared" ref="M204:M267" si="86">IF(B204&lt;&gt;"",IF(INDEX(psurname,B204)&gt;0,INDEX(psurname,B204),""),"")</f>
        <v/>
      </c>
      <c r="N204" s="137"/>
      <c r="O204" s="118"/>
      <c r="P204" s="118"/>
      <c r="Q204" s="118"/>
      <c r="R204" s="118"/>
      <c r="S204" s="118"/>
      <c r="T204" s="118"/>
      <c r="U204" s="118"/>
      <c r="V204" s="118"/>
      <c r="W204" s="119"/>
      <c r="X204" s="66" t="str">
        <f t="shared" si="76"/>
        <v/>
      </c>
      <c r="Y204" s="26" t="str">
        <f t="shared" ref="Y204:Y267" si="87">IF(ISBLANK(N204),"",IF(OR(ISNA(MATCH(N204,pid,0)),N204="-"),FALSE,TRUE))</f>
        <v/>
      </c>
      <c r="Z204" s="26" t="str">
        <f t="shared" ref="Z204:Z267" si="88">IF(ISBLANK(P204),"",IF(OR(ISNA(MATCH(P204,libperskat,0)),P204="-"),FALSE,TRUE))</f>
        <v/>
      </c>
      <c r="AA204" s="66" t="str">
        <f t="shared" ref="AA204:AA267" si="89">IF(ISBLANK(Q204),"",IF(OR(ISNA(MATCH(Q204,libaav,0)),Q204="-"),FALSE,TRUE))</f>
        <v/>
      </c>
      <c r="AB204" s="26" t="str">
        <f t="shared" si="77"/>
        <v/>
      </c>
      <c r="AC204" s="26" t="str">
        <f t="shared" ref="AC204:AC267" si="90">IF(ISBLANK(S204),"",IF(OR(ISNA(MATCH(S204,libinst,0)),S204="-"),FALSE,TRUE))</f>
        <v/>
      </c>
      <c r="AD204" s="26" t="str">
        <f t="shared" ref="AD204:AD267" si="91">IF(ISBLANK(V204),"",IF(OR(ISNA(MATCH(V204,libschartkla,0)),V204="-",INDEX(codeschartkla,MATCH(V204,libschartkla,0))=0),FALSE,TRUE))</f>
        <v/>
      </c>
      <c r="AE204" s="26" t="str">
        <f t="shared" si="78"/>
        <v/>
      </c>
      <c r="AF204" s="26" t="str">
        <f t="shared" ref="AF204:AF267" si="92">IF(OR(AD204&lt;&gt;TRUE,ISBLANK(U204)),"",IF(INDEX(codeperskat,MATCH(P204,libperskat,0))=20,"",IF(OR(INDEX(valbvzmin,MATCH(V204,libschartkla,0))="-",INDEX(valbvzmax,MATCH(V204,libschartkla,0))="-",AND(U204&gt;=INDEX(valbvzmin,MATCH(V204,libschartkla,0)),U204&lt;=INDEX(valbvzmax,MATCH(V204,libschartkla,0)))),TRUE,FALSE)))</f>
        <v/>
      </c>
      <c r="AG204" s="26" t="str">
        <f>IF(OR(Z204&lt;&gt;TRUE,AB204&lt;&gt;TRUE,,ISBLANK(U204)),"",IF(INDEX(codeperskat,MATCH(P204,libperskat,0))=20,IF(OR(U204&lt;Nomen.complète!W$4,U204&gt;Nomen.complète!X$4),FALSE,TRUE),""))</f>
        <v/>
      </c>
      <c r="AH204" s="26" t="str">
        <f t="shared" ref="AH204:AH267" si="93">IF(Z204=TRUE,IF(ISLOGICAL(AD204),IF(OR(AD204=FALSE,AND(INDEX(codeperskat,MATCH(P204,libperskat,0))&gt;=31,INDEX(codeperskat,MATCH(P204,libperskat,0))&lt;=43,AND(INDEX(codeschartkla,MATCH(V204,libschartkla,0))&lt;&gt;10090000,INDEX(codeschartkla,MATCH(V204,libschartkla,0))&lt;&gt;10090500,INDEX(codeschartkla,MATCH(V204,libschartkla,0))&lt;&gt;10190000,INDEX(codeschartkla,MATCH(V204,libschartkla,0))&lt;&gt;10190500,INDEX(codeschartkla,MATCH(V204,libschartkla,0))&lt;&gt;10290000,INDEX(codeschartkla,MATCH(V204,libschartkla,0))&lt;&gt;10290500)),INDEX(codeperskat,MATCH(P204,libperskat,0))=20),FALSE,TRUE),IF(INDEX(codeperskat,MATCH(P204,libperskat,0))=20,TRUE,FALSE)),"")</f>
        <v/>
      </c>
      <c r="AI204" s="26" t="str">
        <f t="shared" ref="AI204:AI267" si="94">IF(OR(Z204&lt;&gt;TRUE,AB204&lt;&gt;TRUE),"",IF(OR(AND(OR(INDEX(codeperskat,MATCH(P204,libperskat,0))=10,INDEX(codeperskat,MATCH(P204,libperskat,0))=31,INDEX(codeperskat,MATCH(P204,libperskat,0))=32),OR(INDEX(codedipqual,MATCH(R204,libdipqual,0))&lt;11,INDEX(codedipqual,MATCH(R204,libdipqual,0))&gt;15)),AND(INDEX(codeperskat,MATCH(P204,libperskat,0))=20,OR(INDEX(codedipqual,MATCH(R204,libdipqual,0))&lt;21,INDEX(codedipqual,MATCH(R204,libdipqual,0))&gt;24)),AND(INDEX(codeperskat,MATCH(P204,libperskat,0))&gt;=41,INDEX(codeperskat,MATCH(P204,libperskat,0))&lt;=43,OR(INDEX(codedipqual,MATCH(R204,libdipqual,0))&lt;31,INDEX(codedipqual,MATCH(R204,libdipqual,0))&gt;32)),),FALSE,TRUE))</f>
        <v/>
      </c>
      <c r="AJ204" s="26" t="str">
        <f t="shared" ref="AJ204:AJ267" si="95">IF(V204&lt;&gt;"",IF(NOT(ISNA(V204)),IF(AND(INDEX(codeschartkla,MATCH(V204,libschartkla,0))&gt;=55000000,INDEX(codeschartkla,MATCH(V204,libschartkla,0))&lt;55100000),TRUE,FALSE),""),"")</f>
        <v/>
      </c>
      <c r="AK204" s="58" t="str">
        <f t="shared" si="79"/>
        <v/>
      </c>
      <c r="AL204" s="26" t="str">
        <f t="shared" si="80"/>
        <v/>
      </c>
    </row>
    <row r="205" spans="1:38">
      <c r="A205" s="42" t="str">
        <f t="shared" si="81"/>
        <v/>
      </c>
      <c r="B205" s="42" t="str">
        <f t="shared" si="82"/>
        <v/>
      </c>
      <c r="C205" s="139" t="str">
        <f t="shared" si="83"/>
        <v/>
      </c>
      <c r="D205" s="58" t="str">
        <f t="shared" ref="D205:D268" si="96">IF(B205&lt;&gt;"",IF(INDEX(psex,B205)&lt;&gt;"",INDEX(psex,B205),""),"")</f>
        <v/>
      </c>
      <c r="E205" s="58" t="str">
        <f t="shared" ref="E205:E268" si="97">IF(B205&lt;&gt;"",INDEX(ctrlsex,B205),"")</f>
        <v/>
      </c>
      <c r="F205" s="140" t="str">
        <f t="shared" ref="F205:F268" si="98">IF(B205&lt;&gt;"",IF(INDEX(pgebdat,B205)&lt;&gt;"",INDEX(pgebdat,B205),""),"")</f>
        <v/>
      </c>
      <c r="G205" s="141" t="str">
        <f t="shared" ref="G205:G268" si="99">IF(B205&lt;&gt;"",IF(INDEX(pnat,B205)&gt;0,INDEX(pnat,B205),""),"")</f>
        <v/>
      </c>
      <c r="H205" s="58" t="str">
        <f t="shared" ref="H205:H268" si="100">IF(B205&lt;&gt;"",INDEX(ctrlnat,B205),"")</f>
        <v/>
      </c>
      <c r="I205" s="58" t="str">
        <f t="shared" ref="I205:I268" si="101">IF(B205&lt;&gt;"",IF(INDEX(pjis,B205)&lt;&gt;"",INDEX(pjis,B205),""),"")</f>
        <v/>
      </c>
      <c r="J205" s="131" t="str">
        <f t="shared" si="84"/>
        <v/>
      </c>
      <c r="K205" s="65" t="str">
        <f t="shared" ref="K205:K268" si="102">CONCATENATE(N205,O205)</f>
        <v/>
      </c>
      <c r="L205" s="123" t="str">
        <f t="shared" si="85"/>
        <v/>
      </c>
      <c r="M205" s="122" t="str">
        <f t="shared" si="86"/>
        <v/>
      </c>
      <c r="N205" s="137"/>
      <c r="O205" s="118"/>
      <c r="P205" s="118"/>
      <c r="Q205" s="118"/>
      <c r="R205" s="118"/>
      <c r="S205" s="118"/>
      <c r="T205" s="118"/>
      <c r="U205" s="118"/>
      <c r="V205" s="118"/>
      <c r="W205" s="119"/>
      <c r="X205" s="66" t="str">
        <f t="shared" ref="X205:X268" si="103">IF(K205="","",NOT(COUNTIF($K$12:$K$611,$K205)&gt;1))</f>
        <v/>
      </c>
      <c r="Y205" s="26" t="str">
        <f t="shared" si="87"/>
        <v/>
      </c>
      <c r="Z205" s="26" t="str">
        <f t="shared" si="88"/>
        <v/>
      </c>
      <c r="AA205" s="66" t="str">
        <f t="shared" si="89"/>
        <v/>
      </c>
      <c r="AB205" s="26" t="str">
        <f t="shared" ref="AB205:AB268" si="104">IF(ISBLANK(R205),"",IF(OR(ISNA(MATCH(R205,libdipqual,0)),R205="-"),FALSE,IF(INDEX(codedipqual,MATCH(R205,libdipqual,0))=0,FALSE,TRUE)))</f>
        <v/>
      </c>
      <c r="AC205" s="26" t="str">
        <f t="shared" si="90"/>
        <v/>
      </c>
      <c r="AD205" s="26" t="str">
        <f t="shared" si="91"/>
        <v/>
      </c>
      <c r="AE205" s="26" t="str">
        <f t="shared" ref="AE205:AE268" si="105">IF(OR(ISBLANK(T205),ISBLANK(U205)),"",IF(T205&lt;=U205,TRUE,FALSE))</f>
        <v/>
      </c>
      <c r="AF205" s="26" t="str">
        <f t="shared" si="92"/>
        <v/>
      </c>
      <c r="AG205" s="26" t="str">
        <f>IF(OR(Z205&lt;&gt;TRUE,AB205&lt;&gt;TRUE,,ISBLANK(U205)),"",IF(INDEX(codeperskat,MATCH(P205,libperskat,0))=20,IF(OR(U205&lt;Nomen.complète!W$4,U205&gt;Nomen.complète!X$4),FALSE,TRUE),""))</f>
        <v/>
      </c>
      <c r="AH205" s="26" t="str">
        <f t="shared" si="93"/>
        <v/>
      </c>
      <c r="AI205" s="26" t="str">
        <f t="shared" si="94"/>
        <v/>
      </c>
      <c r="AJ205" s="26" t="str">
        <f t="shared" si="95"/>
        <v/>
      </c>
      <c r="AK205" s="58" t="str">
        <f t="shared" ref="AK205:AK268" si="106">IF(A205="","",1)</f>
        <v/>
      </c>
      <c r="AL205" s="26" t="str">
        <f t="shared" ref="AL205:AL268" si="107">IF(AE205&lt;&gt;TRUE,"",T205/U205)</f>
        <v/>
      </c>
    </row>
    <row r="206" spans="1:38">
      <c r="A206" s="42" t="str">
        <f t="shared" si="81"/>
        <v/>
      </c>
      <c r="B206" s="42" t="str">
        <f t="shared" si="82"/>
        <v/>
      </c>
      <c r="C206" s="139" t="str">
        <f t="shared" si="83"/>
        <v/>
      </c>
      <c r="D206" s="58" t="str">
        <f t="shared" si="96"/>
        <v/>
      </c>
      <c r="E206" s="58" t="str">
        <f t="shared" si="97"/>
        <v/>
      </c>
      <c r="F206" s="140" t="str">
        <f t="shared" si="98"/>
        <v/>
      </c>
      <c r="G206" s="141" t="str">
        <f t="shared" si="99"/>
        <v/>
      </c>
      <c r="H206" s="58" t="str">
        <f t="shared" si="100"/>
        <v/>
      </c>
      <c r="I206" s="58" t="str">
        <f t="shared" si="101"/>
        <v/>
      </c>
      <c r="J206" s="131" t="str">
        <f t="shared" si="84"/>
        <v/>
      </c>
      <c r="K206" s="65" t="str">
        <f t="shared" si="102"/>
        <v/>
      </c>
      <c r="L206" s="123" t="str">
        <f t="shared" si="85"/>
        <v/>
      </c>
      <c r="M206" s="122" t="str">
        <f t="shared" si="86"/>
        <v/>
      </c>
      <c r="N206" s="137"/>
      <c r="O206" s="118"/>
      <c r="P206" s="118"/>
      <c r="Q206" s="118"/>
      <c r="R206" s="118"/>
      <c r="S206" s="118"/>
      <c r="T206" s="118"/>
      <c r="U206" s="118"/>
      <c r="V206" s="118"/>
      <c r="W206" s="119"/>
      <c r="X206" s="66" t="str">
        <f t="shared" si="103"/>
        <v/>
      </c>
      <c r="Y206" s="26" t="str">
        <f t="shared" si="87"/>
        <v/>
      </c>
      <c r="Z206" s="26" t="str">
        <f t="shared" si="88"/>
        <v/>
      </c>
      <c r="AA206" s="66" t="str">
        <f t="shared" si="89"/>
        <v/>
      </c>
      <c r="AB206" s="26" t="str">
        <f t="shared" si="104"/>
        <v/>
      </c>
      <c r="AC206" s="26" t="str">
        <f t="shared" si="90"/>
        <v/>
      </c>
      <c r="AD206" s="26" t="str">
        <f t="shared" si="91"/>
        <v/>
      </c>
      <c r="AE206" s="26" t="str">
        <f t="shared" si="105"/>
        <v/>
      </c>
      <c r="AF206" s="26" t="str">
        <f t="shared" si="92"/>
        <v/>
      </c>
      <c r="AG206" s="26" t="str">
        <f>IF(OR(Z206&lt;&gt;TRUE,AB206&lt;&gt;TRUE,,ISBLANK(U206)),"",IF(INDEX(codeperskat,MATCH(P206,libperskat,0))=20,IF(OR(U206&lt;Nomen.complète!W$4,U206&gt;Nomen.complète!X$4),FALSE,TRUE),""))</f>
        <v/>
      </c>
      <c r="AH206" s="26" t="str">
        <f t="shared" si="93"/>
        <v/>
      </c>
      <c r="AI206" s="26" t="str">
        <f t="shared" si="94"/>
        <v/>
      </c>
      <c r="AJ206" s="26" t="str">
        <f t="shared" si="95"/>
        <v/>
      </c>
      <c r="AK206" s="58" t="str">
        <f t="shared" si="106"/>
        <v/>
      </c>
      <c r="AL206" s="26" t="str">
        <f t="shared" si="107"/>
        <v/>
      </c>
    </row>
    <row r="207" spans="1:38">
      <c r="A207" s="42" t="str">
        <f t="shared" si="81"/>
        <v/>
      </c>
      <c r="B207" s="42" t="str">
        <f t="shared" si="82"/>
        <v/>
      </c>
      <c r="C207" s="139" t="str">
        <f t="shared" si="83"/>
        <v/>
      </c>
      <c r="D207" s="58" t="str">
        <f t="shared" si="96"/>
        <v/>
      </c>
      <c r="E207" s="58" t="str">
        <f t="shared" si="97"/>
        <v/>
      </c>
      <c r="F207" s="140" t="str">
        <f t="shared" si="98"/>
        <v/>
      </c>
      <c r="G207" s="141" t="str">
        <f t="shared" si="99"/>
        <v/>
      </c>
      <c r="H207" s="58" t="str">
        <f t="shared" si="100"/>
        <v/>
      </c>
      <c r="I207" s="58" t="str">
        <f t="shared" si="101"/>
        <v/>
      </c>
      <c r="J207" s="131" t="str">
        <f t="shared" si="84"/>
        <v/>
      </c>
      <c r="K207" s="65" t="str">
        <f t="shared" si="102"/>
        <v/>
      </c>
      <c r="L207" s="123" t="str">
        <f t="shared" si="85"/>
        <v/>
      </c>
      <c r="M207" s="122" t="str">
        <f t="shared" si="86"/>
        <v/>
      </c>
      <c r="N207" s="137"/>
      <c r="O207" s="118"/>
      <c r="P207" s="118"/>
      <c r="Q207" s="118"/>
      <c r="R207" s="118"/>
      <c r="S207" s="118"/>
      <c r="T207" s="118"/>
      <c r="U207" s="118"/>
      <c r="V207" s="118"/>
      <c r="W207" s="119"/>
      <c r="X207" s="66" t="str">
        <f t="shared" si="103"/>
        <v/>
      </c>
      <c r="Y207" s="26" t="str">
        <f t="shared" si="87"/>
        <v/>
      </c>
      <c r="Z207" s="26" t="str">
        <f t="shared" si="88"/>
        <v/>
      </c>
      <c r="AA207" s="66" t="str">
        <f t="shared" si="89"/>
        <v/>
      </c>
      <c r="AB207" s="26" t="str">
        <f t="shared" si="104"/>
        <v/>
      </c>
      <c r="AC207" s="26" t="str">
        <f t="shared" si="90"/>
        <v/>
      </c>
      <c r="AD207" s="26" t="str">
        <f t="shared" si="91"/>
        <v/>
      </c>
      <c r="AE207" s="26" t="str">
        <f t="shared" si="105"/>
        <v/>
      </c>
      <c r="AF207" s="26" t="str">
        <f t="shared" si="92"/>
        <v/>
      </c>
      <c r="AG207" s="26" t="str">
        <f>IF(OR(Z207&lt;&gt;TRUE,AB207&lt;&gt;TRUE,,ISBLANK(U207)),"",IF(INDEX(codeperskat,MATCH(P207,libperskat,0))=20,IF(OR(U207&lt;Nomen.complète!W$4,U207&gt;Nomen.complète!X$4),FALSE,TRUE),""))</f>
        <v/>
      </c>
      <c r="AH207" s="26" t="str">
        <f t="shared" si="93"/>
        <v/>
      </c>
      <c r="AI207" s="26" t="str">
        <f t="shared" si="94"/>
        <v/>
      </c>
      <c r="AJ207" s="26" t="str">
        <f t="shared" si="95"/>
        <v/>
      </c>
      <c r="AK207" s="58" t="str">
        <f t="shared" si="106"/>
        <v/>
      </c>
      <c r="AL207" s="26" t="str">
        <f t="shared" si="107"/>
        <v/>
      </c>
    </row>
    <row r="208" spans="1:38">
      <c r="A208" s="42" t="str">
        <f t="shared" si="81"/>
        <v/>
      </c>
      <c r="B208" s="42" t="str">
        <f t="shared" si="82"/>
        <v/>
      </c>
      <c r="C208" s="139" t="str">
        <f t="shared" si="83"/>
        <v/>
      </c>
      <c r="D208" s="58" t="str">
        <f t="shared" si="96"/>
        <v/>
      </c>
      <c r="E208" s="58" t="str">
        <f t="shared" si="97"/>
        <v/>
      </c>
      <c r="F208" s="140" t="str">
        <f t="shared" si="98"/>
        <v/>
      </c>
      <c r="G208" s="141" t="str">
        <f t="shared" si="99"/>
        <v/>
      </c>
      <c r="H208" s="58" t="str">
        <f t="shared" si="100"/>
        <v/>
      </c>
      <c r="I208" s="58" t="str">
        <f t="shared" si="101"/>
        <v/>
      </c>
      <c r="J208" s="131" t="str">
        <f t="shared" si="84"/>
        <v/>
      </c>
      <c r="K208" s="65" t="str">
        <f t="shared" si="102"/>
        <v/>
      </c>
      <c r="L208" s="123" t="str">
        <f t="shared" si="85"/>
        <v/>
      </c>
      <c r="M208" s="122" t="str">
        <f t="shared" si="86"/>
        <v/>
      </c>
      <c r="N208" s="137"/>
      <c r="O208" s="118"/>
      <c r="P208" s="118"/>
      <c r="Q208" s="118"/>
      <c r="R208" s="118"/>
      <c r="S208" s="118"/>
      <c r="T208" s="118"/>
      <c r="U208" s="118"/>
      <c r="V208" s="118"/>
      <c r="W208" s="119"/>
      <c r="X208" s="66" t="str">
        <f t="shared" si="103"/>
        <v/>
      </c>
      <c r="Y208" s="26" t="str">
        <f t="shared" si="87"/>
        <v/>
      </c>
      <c r="Z208" s="26" t="str">
        <f t="shared" si="88"/>
        <v/>
      </c>
      <c r="AA208" s="66" t="str">
        <f t="shared" si="89"/>
        <v/>
      </c>
      <c r="AB208" s="26" t="str">
        <f t="shared" si="104"/>
        <v/>
      </c>
      <c r="AC208" s="26" t="str">
        <f t="shared" si="90"/>
        <v/>
      </c>
      <c r="AD208" s="26" t="str">
        <f t="shared" si="91"/>
        <v/>
      </c>
      <c r="AE208" s="26" t="str">
        <f t="shared" si="105"/>
        <v/>
      </c>
      <c r="AF208" s="26" t="str">
        <f t="shared" si="92"/>
        <v/>
      </c>
      <c r="AG208" s="26" t="str">
        <f>IF(OR(Z208&lt;&gt;TRUE,AB208&lt;&gt;TRUE,,ISBLANK(U208)),"",IF(INDEX(codeperskat,MATCH(P208,libperskat,0))=20,IF(OR(U208&lt;Nomen.complète!W$4,U208&gt;Nomen.complète!X$4),FALSE,TRUE),""))</f>
        <v/>
      </c>
      <c r="AH208" s="26" t="str">
        <f t="shared" si="93"/>
        <v/>
      </c>
      <c r="AI208" s="26" t="str">
        <f t="shared" si="94"/>
        <v/>
      </c>
      <c r="AJ208" s="26" t="str">
        <f t="shared" si="95"/>
        <v/>
      </c>
      <c r="AK208" s="58" t="str">
        <f t="shared" si="106"/>
        <v/>
      </c>
      <c r="AL208" s="26" t="str">
        <f t="shared" si="107"/>
        <v/>
      </c>
    </row>
    <row r="209" spans="1:38">
      <c r="A209" s="42" t="str">
        <f t="shared" si="81"/>
        <v/>
      </c>
      <c r="B209" s="42" t="str">
        <f t="shared" si="82"/>
        <v/>
      </c>
      <c r="C209" s="139" t="str">
        <f t="shared" si="83"/>
        <v/>
      </c>
      <c r="D209" s="58" t="str">
        <f t="shared" si="96"/>
        <v/>
      </c>
      <c r="E209" s="58" t="str">
        <f t="shared" si="97"/>
        <v/>
      </c>
      <c r="F209" s="140" t="str">
        <f t="shared" si="98"/>
        <v/>
      </c>
      <c r="G209" s="141" t="str">
        <f t="shared" si="99"/>
        <v/>
      </c>
      <c r="H209" s="58" t="str">
        <f t="shared" si="100"/>
        <v/>
      </c>
      <c r="I209" s="58" t="str">
        <f t="shared" si="101"/>
        <v/>
      </c>
      <c r="J209" s="131" t="str">
        <f t="shared" si="84"/>
        <v/>
      </c>
      <c r="K209" s="65" t="str">
        <f t="shared" si="102"/>
        <v/>
      </c>
      <c r="L209" s="123" t="str">
        <f t="shared" si="85"/>
        <v/>
      </c>
      <c r="M209" s="122" t="str">
        <f t="shared" si="86"/>
        <v/>
      </c>
      <c r="N209" s="137"/>
      <c r="O209" s="118"/>
      <c r="P209" s="118"/>
      <c r="Q209" s="118"/>
      <c r="R209" s="118"/>
      <c r="S209" s="118"/>
      <c r="T209" s="118"/>
      <c r="U209" s="118"/>
      <c r="V209" s="118"/>
      <c r="W209" s="119"/>
      <c r="X209" s="66" t="str">
        <f t="shared" si="103"/>
        <v/>
      </c>
      <c r="Y209" s="26" t="str">
        <f t="shared" si="87"/>
        <v/>
      </c>
      <c r="Z209" s="26" t="str">
        <f t="shared" si="88"/>
        <v/>
      </c>
      <c r="AA209" s="66" t="str">
        <f t="shared" si="89"/>
        <v/>
      </c>
      <c r="AB209" s="26" t="str">
        <f t="shared" si="104"/>
        <v/>
      </c>
      <c r="AC209" s="26" t="str">
        <f t="shared" si="90"/>
        <v/>
      </c>
      <c r="AD209" s="26" t="str">
        <f t="shared" si="91"/>
        <v/>
      </c>
      <c r="AE209" s="26" t="str">
        <f t="shared" si="105"/>
        <v/>
      </c>
      <c r="AF209" s="26" t="str">
        <f t="shared" si="92"/>
        <v/>
      </c>
      <c r="AG209" s="26" t="str">
        <f>IF(OR(Z209&lt;&gt;TRUE,AB209&lt;&gt;TRUE,,ISBLANK(U209)),"",IF(INDEX(codeperskat,MATCH(P209,libperskat,0))=20,IF(OR(U209&lt;Nomen.complète!W$4,U209&gt;Nomen.complète!X$4),FALSE,TRUE),""))</f>
        <v/>
      </c>
      <c r="AH209" s="26" t="str">
        <f t="shared" si="93"/>
        <v/>
      </c>
      <c r="AI209" s="26" t="str">
        <f t="shared" si="94"/>
        <v/>
      </c>
      <c r="AJ209" s="26" t="str">
        <f t="shared" si="95"/>
        <v/>
      </c>
      <c r="AK209" s="58" t="str">
        <f t="shared" si="106"/>
        <v/>
      </c>
      <c r="AL209" s="26" t="str">
        <f t="shared" si="107"/>
        <v/>
      </c>
    </row>
    <row r="210" spans="1:38">
      <c r="A210" s="42" t="str">
        <f t="shared" si="81"/>
        <v/>
      </c>
      <c r="B210" s="42" t="str">
        <f t="shared" si="82"/>
        <v/>
      </c>
      <c r="C210" s="139" t="str">
        <f t="shared" si="83"/>
        <v/>
      </c>
      <c r="D210" s="58" t="str">
        <f t="shared" si="96"/>
        <v/>
      </c>
      <c r="E210" s="58" t="str">
        <f t="shared" si="97"/>
        <v/>
      </c>
      <c r="F210" s="140" t="str">
        <f t="shared" si="98"/>
        <v/>
      </c>
      <c r="G210" s="141" t="str">
        <f t="shared" si="99"/>
        <v/>
      </c>
      <c r="H210" s="58" t="str">
        <f t="shared" si="100"/>
        <v/>
      </c>
      <c r="I210" s="58" t="str">
        <f t="shared" si="101"/>
        <v/>
      </c>
      <c r="J210" s="131" t="str">
        <f t="shared" si="84"/>
        <v/>
      </c>
      <c r="K210" s="65" t="str">
        <f t="shared" si="102"/>
        <v/>
      </c>
      <c r="L210" s="123" t="str">
        <f t="shared" si="85"/>
        <v/>
      </c>
      <c r="M210" s="122" t="str">
        <f t="shared" si="86"/>
        <v/>
      </c>
      <c r="N210" s="137"/>
      <c r="O210" s="118"/>
      <c r="P210" s="118"/>
      <c r="Q210" s="118"/>
      <c r="R210" s="118"/>
      <c r="S210" s="118"/>
      <c r="T210" s="118"/>
      <c r="U210" s="118"/>
      <c r="V210" s="118"/>
      <c r="W210" s="119"/>
      <c r="X210" s="66" t="str">
        <f t="shared" si="103"/>
        <v/>
      </c>
      <c r="Y210" s="26" t="str">
        <f t="shared" si="87"/>
        <v/>
      </c>
      <c r="Z210" s="26" t="str">
        <f t="shared" si="88"/>
        <v/>
      </c>
      <c r="AA210" s="66" t="str">
        <f t="shared" si="89"/>
        <v/>
      </c>
      <c r="AB210" s="26" t="str">
        <f t="shared" si="104"/>
        <v/>
      </c>
      <c r="AC210" s="26" t="str">
        <f t="shared" si="90"/>
        <v/>
      </c>
      <c r="AD210" s="26" t="str">
        <f t="shared" si="91"/>
        <v/>
      </c>
      <c r="AE210" s="26" t="str">
        <f t="shared" si="105"/>
        <v/>
      </c>
      <c r="AF210" s="26" t="str">
        <f t="shared" si="92"/>
        <v/>
      </c>
      <c r="AG210" s="26" t="str">
        <f>IF(OR(Z210&lt;&gt;TRUE,AB210&lt;&gt;TRUE,,ISBLANK(U210)),"",IF(INDEX(codeperskat,MATCH(P210,libperskat,0))=20,IF(OR(U210&lt;Nomen.complète!W$4,U210&gt;Nomen.complète!X$4),FALSE,TRUE),""))</f>
        <v/>
      </c>
      <c r="AH210" s="26" t="str">
        <f t="shared" si="93"/>
        <v/>
      </c>
      <c r="AI210" s="26" t="str">
        <f t="shared" si="94"/>
        <v/>
      </c>
      <c r="AJ210" s="26" t="str">
        <f t="shared" si="95"/>
        <v/>
      </c>
      <c r="AK210" s="58" t="str">
        <f t="shared" si="106"/>
        <v/>
      </c>
      <c r="AL210" s="26" t="str">
        <f t="shared" si="107"/>
        <v/>
      </c>
    </row>
    <row r="211" spans="1:38">
      <c r="A211" s="42" t="str">
        <f t="shared" si="81"/>
        <v/>
      </c>
      <c r="B211" s="42" t="str">
        <f t="shared" si="82"/>
        <v/>
      </c>
      <c r="C211" s="139" t="str">
        <f t="shared" si="83"/>
        <v/>
      </c>
      <c r="D211" s="58" t="str">
        <f t="shared" si="96"/>
        <v/>
      </c>
      <c r="E211" s="58" t="str">
        <f t="shared" si="97"/>
        <v/>
      </c>
      <c r="F211" s="140" t="str">
        <f t="shared" si="98"/>
        <v/>
      </c>
      <c r="G211" s="141" t="str">
        <f t="shared" si="99"/>
        <v/>
      </c>
      <c r="H211" s="58" t="str">
        <f t="shared" si="100"/>
        <v/>
      </c>
      <c r="I211" s="58" t="str">
        <f t="shared" si="101"/>
        <v/>
      </c>
      <c r="J211" s="131" t="str">
        <f t="shared" si="84"/>
        <v/>
      </c>
      <c r="K211" s="65" t="str">
        <f t="shared" si="102"/>
        <v/>
      </c>
      <c r="L211" s="123" t="str">
        <f t="shared" si="85"/>
        <v/>
      </c>
      <c r="M211" s="122" t="str">
        <f t="shared" si="86"/>
        <v/>
      </c>
      <c r="N211" s="137"/>
      <c r="O211" s="118"/>
      <c r="P211" s="118"/>
      <c r="Q211" s="118"/>
      <c r="R211" s="118"/>
      <c r="S211" s="118"/>
      <c r="T211" s="118"/>
      <c r="U211" s="118"/>
      <c r="V211" s="118"/>
      <c r="W211" s="119"/>
      <c r="X211" s="66" t="str">
        <f t="shared" si="103"/>
        <v/>
      </c>
      <c r="Y211" s="26" t="str">
        <f t="shared" si="87"/>
        <v/>
      </c>
      <c r="Z211" s="26" t="str">
        <f t="shared" si="88"/>
        <v/>
      </c>
      <c r="AA211" s="66" t="str">
        <f t="shared" si="89"/>
        <v/>
      </c>
      <c r="AB211" s="26" t="str">
        <f t="shared" si="104"/>
        <v/>
      </c>
      <c r="AC211" s="26" t="str">
        <f t="shared" si="90"/>
        <v/>
      </c>
      <c r="AD211" s="26" t="str">
        <f t="shared" si="91"/>
        <v/>
      </c>
      <c r="AE211" s="26" t="str">
        <f t="shared" si="105"/>
        <v/>
      </c>
      <c r="AF211" s="26" t="str">
        <f t="shared" si="92"/>
        <v/>
      </c>
      <c r="AG211" s="26" t="str">
        <f>IF(OR(Z211&lt;&gt;TRUE,AB211&lt;&gt;TRUE,,ISBLANK(U211)),"",IF(INDEX(codeperskat,MATCH(P211,libperskat,0))=20,IF(OR(U211&lt;Nomen.complète!W$4,U211&gt;Nomen.complète!X$4),FALSE,TRUE),""))</f>
        <v/>
      </c>
      <c r="AH211" s="26" t="str">
        <f t="shared" si="93"/>
        <v/>
      </c>
      <c r="AI211" s="26" t="str">
        <f t="shared" si="94"/>
        <v/>
      </c>
      <c r="AJ211" s="26" t="str">
        <f t="shared" si="95"/>
        <v/>
      </c>
      <c r="AK211" s="58" t="str">
        <f t="shared" si="106"/>
        <v/>
      </c>
      <c r="AL211" s="26" t="str">
        <f t="shared" si="107"/>
        <v/>
      </c>
    </row>
    <row r="212" spans="1:38">
      <c r="A212" s="42" t="str">
        <f t="shared" si="81"/>
        <v/>
      </c>
      <c r="B212" s="42" t="str">
        <f t="shared" si="82"/>
        <v/>
      </c>
      <c r="C212" s="139" t="str">
        <f t="shared" si="83"/>
        <v/>
      </c>
      <c r="D212" s="58" t="str">
        <f t="shared" si="96"/>
        <v/>
      </c>
      <c r="E212" s="58" t="str">
        <f t="shared" si="97"/>
        <v/>
      </c>
      <c r="F212" s="140" t="str">
        <f t="shared" si="98"/>
        <v/>
      </c>
      <c r="G212" s="141" t="str">
        <f t="shared" si="99"/>
        <v/>
      </c>
      <c r="H212" s="58" t="str">
        <f t="shared" si="100"/>
        <v/>
      </c>
      <c r="I212" s="58" t="str">
        <f t="shared" si="101"/>
        <v/>
      </c>
      <c r="J212" s="131" t="str">
        <f t="shared" si="84"/>
        <v/>
      </c>
      <c r="K212" s="65" t="str">
        <f t="shared" si="102"/>
        <v/>
      </c>
      <c r="L212" s="123" t="str">
        <f t="shared" si="85"/>
        <v/>
      </c>
      <c r="M212" s="122" t="str">
        <f t="shared" si="86"/>
        <v/>
      </c>
      <c r="N212" s="137"/>
      <c r="O212" s="118"/>
      <c r="P212" s="118"/>
      <c r="Q212" s="118"/>
      <c r="R212" s="118"/>
      <c r="S212" s="118"/>
      <c r="T212" s="118"/>
      <c r="U212" s="118"/>
      <c r="V212" s="118"/>
      <c r="W212" s="119"/>
      <c r="X212" s="66" t="str">
        <f t="shared" si="103"/>
        <v/>
      </c>
      <c r="Y212" s="26" t="str">
        <f t="shared" si="87"/>
        <v/>
      </c>
      <c r="Z212" s="26" t="str">
        <f t="shared" si="88"/>
        <v/>
      </c>
      <c r="AA212" s="66" t="str">
        <f t="shared" si="89"/>
        <v/>
      </c>
      <c r="AB212" s="26" t="str">
        <f t="shared" si="104"/>
        <v/>
      </c>
      <c r="AC212" s="26" t="str">
        <f t="shared" si="90"/>
        <v/>
      </c>
      <c r="AD212" s="26" t="str">
        <f t="shared" si="91"/>
        <v/>
      </c>
      <c r="AE212" s="26" t="str">
        <f t="shared" si="105"/>
        <v/>
      </c>
      <c r="AF212" s="26" t="str">
        <f t="shared" si="92"/>
        <v/>
      </c>
      <c r="AG212" s="26" t="str">
        <f>IF(OR(Z212&lt;&gt;TRUE,AB212&lt;&gt;TRUE,,ISBLANK(U212)),"",IF(INDEX(codeperskat,MATCH(P212,libperskat,0))=20,IF(OR(U212&lt;Nomen.complète!W$4,U212&gt;Nomen.complète!X$4),FALSE,TRUE),""))</f>
        <v/>
      </c>
      <c r="AH212" s="26" t="str">
        <f t="shared" si="93"/>
        <v/>
      </c>
      <c r="AI212" s="26" t="str">
        <f t="shared" si="94"/>
        <v/>
      </c>
      <c r="AJ212" s="26" t="str">
        <f t="shared" si="95"/>
        <v/>
      </c>
      <c r="AK212" s="58" t="str">
        <f t="shared" si="106"/>
        <v/>
      </c>
      <c r="AL212" s="26" t="str">
        <f t="shared" si="107"/>
        <v/>
      </c>
    </row>
    <row r="213" spans="1:38">
      <c r="A213" s="42" t="str">
        <f t="shared" si="81"/>
        <v/>
      </c>
      <c r="B213" s="42" t="str">
        <f t="shared" si="82"/>
        <v/>
      </c>
      <c r="C213" s="139" t="str">
        <f t="shared" si="83"/>
        <v/>
      </c>
      <c r="D213" s="58" t="str">
        <f t="shared" si="96"/>
        <v/>
      </c>
      <c r="E213" s="58" t="str">
        <f t="shared" si="97"/>
        <v/>
      </c>
      <c r="F213" s="140" t="str">
        <f t="shared" si="98"/>
        <v/>
      </c>
      <c r="G213" s="141" t="str">
        <f t="shared" si="99"/>
        <v/>
      </c>
      <c r="H213" s="58" t="str">
        <f t="shared" si="100"/>
        <v/>
      </c>
      <c r="I213" s="58" t="str">
        <f t="shared" si="101"/>
        <v/>
      </c>
      <c r="J213" s="131" t="str">
        <f t="shared" si="84"/>
        <v/>
      </c>
      <c r="K213" s="65" t="str">
        <f t="shared" si="102"/>
        <v/>
      </c>
      <c r="L213" s="123" t="str">
        <f t="shared" si="85"/>
        <v/>
      </c>
      <c r="M213" s="122" t="str">
        <f t="shared" si="86"/>
        <v/>
      </c>
      <c r="N213" s="137"/>
      <c r="O213" s="118"/>
      <c r="P213" s="118"/>
      <c r="Q213" s="118"/>
      <c r="R213" s="118"/>
      <c r="S213" s="118"/>
      <c r="T213" s="118"/>
      <c r="U213" s="118"/>
      <c r="V213" s="118"/>
      <c r="W213" s="119"/>
      <c r="X213" s="66" t="str">
        <f t="shared" si="103"/>
        <v/>
      </c>
      <c r="Y213" s="26" t="str">
        <f t="shared" si="87"/>
        <v/>
      </c>
      <c r="Z213" s="26" t="str">
        <f t="shared" si="88"/>
        <v/>
      </c>
      <c r="AA213" s="66" t="str">
        <f t="shared" si="89"/>
        <v/>
      </c>
      <c r="AB213" s="26" t="str">
        <f t="shared" si="104"/>
        <v/>
      </c>
      <c r="AC213" s="26" t="str">
        <f t="shared" si="90"/>
        <v/>
      </c>
      <c r="AD213" s="26" t="str">
        <f t="shared" si="91"/>
        <v/>
      </c>
      <c r="AE213" s="26" t="str">
        <f t="shared" si="105"/>
        <v/>
      </c>
      <c r="AF213" s="26" t="str">
        <f t="shared" si="92"/>
        <v/>
      </c>
      <c r="AG213" s="26" t="str">
        <f>IF(OR(Z213&lt;&gt;TRUE,AB213&lt;&gt;TRUE,,ISBLANK(U213)),"",IF(INDEX(codeperskat,MATCH(P213,libperskat,0))=20,IF(OR(U213&lt;Nomen.complète!W$4,U213&gt;Nomen.complète!X$4),FALSE,TRUE),""))</f>
        <v/>
      </c>
      <c r="AH213" s="26" t="str">
        <f t="shared" si="93"/>
        <v/>
      </c>
      <c r="AI213" s="26" t="str">
        <f t="shared" si="94"/>
        <v/>
      </c>
      <c r="AJ213" s="26" t="str">
        <f t="shared" si="95"/>
        <v/>
      </c>
      <c r="AK213" s="58" t="str">
        <f t="shared" si="106"/>
        <v/>
      </c>
      <c r="AL213" s="26" t="str">
        <f t="shared" si="107"/>
        <v/>
      </c>
    </row>
    <row r="214" spans="1:38">
      <c r="A214" s="42" t="str">
        <f t="shared" si="81"/>
        <v/>
      </c>
      <c r="B214" s="42" t="str">
        <f t="shared" si="82"/>
        <v/>
      </c>
      <c r="C214" s="139" t="str">
        <f t="shared" si="83"/>
        <v/>
      </c>
      <c r="D214" s="58" t="str">
        <f t="shared" si="96"/>
        <v/>
      </c>
      <c r="E214" s="58" t="str">
        <f t="shared" si="97"/>
        <v/>
      </c>
      <c r="F214" s="140" t="str">
        <f t="shared" si="98"/>
        <v/>
      </c>
      <c r="G214" s="141" t="str">
        <f t="shared" si="99"/>
        <v/>
      </c>
      <c r="H214" s="58" t="str">
        <f t="shared" si="100"/>
        <v/>
      </c>
      <c r="I214" s="58" t="str">
        <f t="shared" si="101"/>
        <v/>
      </c>
      <c r="J214" s="131" t="str">
        <f t="shared" si="84"/>
        <v/>
      </c>
      <c r="K214" s="65" t="str">
        <f t="shared" si="102"/>
        <v/>
      </c>
      <c r="L214" s="123" t="str">
        <f t="shared" si="85"/>
        <v/>
      </c>
      <c r="M214" s="122" t="str">
        <f t="shared" si="86"/>
        <v/>
      </c>
      <c r="N214" s="137"/>
      <c r="O214" s="118"/>
      <c r="P214" s="118"/>
      <c r="Q214" s="118"/>
      <c r="R214" s="118"/>
      <c r="S214" s="118"/>
      <c r="T214" s="118"/>
      <c r="U214" s="118"/>
      <c r="V214" s="118"/>
      <c r="W214" s="119"/>
      <c r="X214" s="66" t="str">
        <f t="shared" si="103"/>
        <v/>
      </c>
      <c r="Y214" s="26" t="str">
        <f t="shared" si="87"/>
        <v/>
      </c>
      <c r="Z214" s="26" t="str">
        <f t="shared" si="88"/>
        <v/>
      </c>
      <c r="AA214" s="66" t="str">
        <f t="shared" si="89"/>
        <v/>
      </c>
      <c r="AB214" s="26" t="str">
        <f t="shared" si="104"/>
        <v/>
      </c>
      <c r="AC214" s="26" t="str">
        <f t="shared" si="90"/>
        <v/>
      </c>
      <c r="AD214" s="26" t="str">
        <f t="shared" si="91"/>
        <v/>
      </c>
      <c r="AE214" s="26" t="str">
        <f t="shared" si="105"/>
        <v/>
      </c>
      <c r="AF214" s="26" t="str">
        <f t="shared" si="92"/>
        <v/>
      </c>
      <c r="AG214" s="26" t="str">
        <f>IF(OR(Z214&lt;&gt;TRUE,AB214&lt;&gt;TRUE,,ISBLANK(U214)),"",IF(INDEX(codeperskat,MATCH(P214,libperskat,0))=20,IF(OR(U214&lt;Nomen.complète!W$4,U214&gt;Nomen.complète!X$4),FALSE,TRUE),""))</f>
        <v/>
      </c>
      <c r="AH214" s="26" t="str">
        <f t="shared" si="93"/>
        <v/>
      </c>
      <c r="AI214" s="26" t="str">
        <f t="shared" si="94"/>
        <v/>
      </c>
      <c r="AJ214" s="26" t="str">
        <f t="shared" si="95"/>
        <v/>
      </c>
      <c r="AK214" s="58" t="str">
        <f t="shared" si="106"/>
        <v/>
      </c>
      <c r="AL214" s="26" t="str">
        <f t="shared" si="107"/>
        <v/>
      </c>
    </row>
    <row r="215" spans="1:38">
      <c r="A215" s="42" t="str">
        <f t="shared" si="81"/>
        <v/>
      </c>
      <c r="B215" s="42" t="str">
        <f t="shared" si="82"/>
        <v/>
      </c>
      <c r="C215" s="139" t="str">
        <f t="shared" si="83"/>
        <v/>
      </c>
      <c r="D215" s="58" t="str">
        <f t="shared" si="96"/>
        <v/>
      </c>
      <c r="E215" s="58" t="str">
        <f t="shared" si="97"/>
        <v/>
      </c>
      <c r="F215" s="140" t="str">
        <f t="shared" si="98"/>
        <v/>
      </c>
      <c r="G215" s="141" t="str">
        <f t="shared" si="99"/>
        <v/>
      </c>
      <c r="H215" s="58" t="str">
        <f t="shared" si="100"/>
        <v/>
      </c>
      <c r="I215" s="58" t="str">
        <f t="shared" si="101"/>
        <v/>
      </c>
      <c r="J215" s="131" t="str">
        <f t="shared" si="84"/>
        <v/>
      </c>
      <c r="K215" s="65" t="str">
        <f t="shared" si="102"/>
        <v/>
      </c>
      <c r="L215" s="123" t="str">
        <f t="shared" si="85"/>
        <v/>
      </c>
      <c r="M215" s="122" t="str">
        <f t="shared" si="86"/>
        <v/>
      </c>
      <c r="N215" s="137"/>
      <c r="O215" s="118"/>
      <c r="P215" s="118"/>
      <c r="Q215" s="118"/>
      <c r="R215" s="118"/>
      <c r="S215" s="118"/>
      <c r="T215" s="118"/>
      <c r="U215" s="118"/>
      <c r="V215" s="118"/>
      <c r="W215" s="119"/>
      <c r="X215" s="66" t="str">
        <f t="shared" si="103"/>
        <v/>
      </c>
      <c r="Y215" s="26" t="str">
        <f t="shared" si="87"/>
        <v/>
      </c>
      <c r="Z215" s="26" t="str">
        <f t="shared" si="88"/>
        <v/>
      </c>
      <c r="AA215" s="66" t="str">
        <f t="shared" si="89"/>
        <v/>
      </c>
      <c r="AB215" s="26" t="str">
        <f t="shared" si="104"/>
        <v/>
      </c>
      <c r="AC215" s="26" t="str">
        <f t="shared" si="90"/>
        <v/>
      </c>
      <c r="AD215" s="26" t="str">
        <f t="shared" si="91"/>
        <v/>
      </c>
      <c r="AE215" s="26" t="str">
        <f t="shared" si="105"/>
        <v/>
      </c>
      <c r="AF215" s="26" t="str">
        <f t="shared" si="92"/>
        <v/>
      </c>
      <c r="AG215" s="26" t="str">
        <f>IF(OR(Z215&lt;&gt;TRUE,AB215&lt;&gt;TRUE,,ISBLANK(U215)),"",IF(INDEX(codeperskat,MATCH(P215,libperskat,0))=20,IF(OR(U215&lt;Nomen.complète!W$4,U215&gt;Nomen.complète!X$4),FALSE,TRUE),""))</f>
        <v/>
      </c>
      <c r="AH215" s="26" t="str">
        <f t="shared" si="93"/>
        <v/>
      </c>
      <c r="AI215" s="26" t="str">
        <f t="shared" si="94"/>
        <v/>
      </c>
      <c r="AJ215" s="26" t="str">
        <f t="shared" si="95"/>
        <v/>
      </c>
      <c r="AK215" s="58" t="str">
        <f t="shared" si="106"/>
        <v/>
      </c>
      <c r="AL215" s="26" t="str">
        <f t="shared" si="107"/>
        <v/>
      </c>
    </row>
    <row r="216" spans="1:38">
      <c r="A216" s="42" t="str">
        <f t="shared" si="81"/>
        <v/>
      </c>
      <c r="B216" s="42" t="str">
        <f t="shared" si="82"/>
        <v/>
      </c>
      <c r="C216" s="139" t="str">
        <f t="shared" si="83"/>
        <v/>
      </c>
      <c r="D216" s="58" t="str">
        <f t="shared" si="96"/>
        <v/>
      </c>
      <c r="E216" s="58" t="str">
        <f t="shared" si="97"/>
        <v/>
      </c>
      <c r="F216" s="140" t="str">
        <f t="shared" si="98"/>
        <v/>
      </c>
      <c r="G216" s="141" t="str">
        <f t="shared" si="99"/>
        <v/>
      </c>
      <c r="H216" s="58" t="str">
        <f t="shared" si="100"/>
        <v/>
      </c>
      <c r="I216" s="58" t="str">
        <f t="shared" si="101"/>
        <v/>
      </c>
      <c r="J216" s="131" t="str">
        <f t="shared" si="84"/>
        <v/>
      </c>
      <c r="K216" s="65" t="str">
        <f t="shared" si="102"/>
        <v/>
      </c>
      <c r="L216" s="123" t="str">
        <f t="shared" si="85"/>
        <v/>
      </c>
      <c r="M216" s="122" t="str">
        <f t="shared" si="86"/>
        <v/>
      </c>
      <c r="N216" s="137"/>
      <c r="O216" s="118"/>
      <c r="P216" s="118"/>
      <c r="Q216" s="118"/>
      <c r="R216" s="118"/>
      <c r="S216" s="118"/>
      <c r="T216" s="118"/>
      <c r="U216" s="118"/>
      <c r="V216" s="118"/>
      <c r="W216" s="119"/>
      <c r="X216" s="66" t="str">
        <f t="shared" si="103"/>
        <v/>
      </c>
      <c r="Y216" s="26" t="str">
        <f t="shared" si="87"/>
        <v/>
      </c>
      <c r="Z216" s="26" t="str">
        <f t="shared" si="88"/>
        <v/>
      </c>
      <c r="AA216" s="66" t="str">
        <f t="shared" si="89"/>
        <v/>
      </c>
      <c r="AB216" s="26" t="str">
        <f t="shared" si="104"/>
        <v/>
      </c>
      <c r="AC216" s="26" t="str">
        <f t="shared" si="90"/>
        <v/>
      </c>
      <c r="AD216" s="26" t="str">
        <f t="shared" si="91"/>
        <v/>
      </c>
      <c r="AE216" s="26" t="str">
        <f t="shared" si="105"/>
        <v/>
      </c>
      <c r="AF216" s="26" t="str">
        <f t="shared" si="92"/>
        <v/>
      </c>
      <c r="AG216" s="26" t="str">
        <f>IF(OR(Z216&lt;&gt;TRUE,AB216&lt;&gt;TRUE,,ISBLANK(U216)),"",IF(INDEX(codeperskat,MATCH(P216,libperskat,0))=20,IF(OR(U216&lt;Nomen.complète!W$4,U216&gt;Nomen.complète!X$4),FALSE,TRUE),""))</f>
        <v/>
      </c>
      <c r="AH216" s="26" t="str">
        <f t="shared" si="93"/>
        <v/>
      </c>
      <c r="AI216" s="26" t="str">
        <f t="shared" si="94"/>
        <v/>
      </c>
      <c r="AJ216" s="26" t="str">
        <f t="shared" si="95"/>
        <v/>
      </c>
      <c r="AK216" s="58" t="str">
        <f t="shared" si="106"/>
        <v/>
      </c>
      <c r="AL216" s="26" t="str">
        <f t="shared" si="107"/>
        <v/>
      </c>
    </row>
    <row r="217" spans="1:38">
      <c r="A217" s="42" t="str">
        <f t="shared" si="81"/>
        <v/>
      </c>
      <c r="B217" s="42" t="str">
        <f t="shared" si="82"/>
        <v/>
      </c>
      <c r="C217" s="139" t="str">
        <f t="shared" si="83"/>
        <v/>
      </c>
      <c r="D217" s="58" t="str">
        <f t="shared" si="96"/>
        <v/>
      </c>
      <c r="E217" s="58" t="str">
        <f t="shared" si="97"/>
        <v/>
      </c>
      <c r="F217" s="140" t="str">
        <f t="shared" si="98"/>
        <v/>
      </c>
      <c r="G217" s="141" t="str">
        <f t="shared" si="99"/>
        <v/>
      </c>
      <c r="H217" s="58" t="str">
        <f t="shared" si="100"/>
        <v/>
      </c>
      <c r="I217" s="58" t="str">
        <f t="shared" si="101"/>
        <v/>
      </c>
      <c r="J217" s="131" t="str">
        <f t="shared" si="84"/>
        <v/>
      </c>
      <c r="K217" s="65" t="str">
        <f t="shared" si="102"/>
        <v/>
      </c>
      <c r="L217" s="123" t="str">
        <f t="shared" si="85"/>
        <v/>
      </c>
      <c r="M217" s="122" t="str">
        <f t="shared" si="86"/>
        <v/>
      </c>
      <c r="N217" s="137"/>
      <c r="O217" s="118"/>
      <c r="P217" s="118"/>
      <c r="Q217" s="118"/>
      <c r="R217" s="118"/>
      <c r="S217" s="118"/>
      <c r="T217" s="118"/>
      <c r="U217" s="118"/>
      <c r="V217" s="118"/>
      <c r="W217" s="119"/>
      <c r="X217" s="66" t="str">
        <f t="shared" si="103"/>
        <v/>
      </c>
      <c r="Y217" s="26" t="str">
        <f t="shared" si="87"/>
        <v/>
      </c>
      <c r="Z217" s="26" t="str">
        <f t="shared" si="88"/>
        <v/>
      </c>
      <c r="AA217" s="66" t="str">
        <f t="shared" si="89"/>
        <v/>
      </c>
      <c r="AB217" s="26" t="str">
        <f t="shared" si="104"/>
        <v/>
      </c>
      <c r="AC217" s="26" t="str">
        <f t="shared" si="90"/>
        <v/>
      </c>
      <c r="AD217" s="26" t="str">
        <f t="shared" si="91"/>
        <v/>
      </c>
      <c r="AE217" s="26" t="str">
        <f t="shared" si="105"/>
        <v/>
      </c>
      <c r="AF217" s="26" t="str">
        <f t="shared" si="92"/>
        <v/>
      </c>
      <c r="AG217" s="26" t="str">
        <f>IF(OR(Z217&lt;&gt;TRUE,AB217&lt;&gt;TRUE,,ISBLANK(U217)),"",IF(INDEX(codeperskat,MATCH(P217,libperskat,0))=20,IF(OR(U217&lt;Nomen.complète!W$4,U217&gt;Nomen.complète!X$4),FALSE,TRUE),""))</f>
        <v/>
      </c>
      <c r="AH217" s="26" t="str">
        <f t="shared" si="93"/>
        <v/>
      </c>
      <c r="AI217" s="26" t="str">
        <f t="shared" si="94"/>
        <v/>
      </c>
      <c r="AJ217" s="26" t="str">
        <f t="shared" si="95"/>
        <v/>
      </c>
      <c r="AK217" s="58" t="str">
        <f t="shared" si="106"/>
        <v/>
      </c>
      <c r="AL217" s="26" t="str">
        <f t="shared" si="107"/>
        <v/>
      </c>
    </row>
    <row r="218" spans="1:38">
      <c r="A218" s="42" t="str">
        <f t="shared" si="81"/>
        <v/>
      </c>
      <c r="B218" s="42" t="str">
        <f t="shared" si="82"/>
        <v/>
      </c>
      <c r="C218" s="139" t="str">
        <f t="shared" si="83"/>
        <v/>
      </c>
      <c r="D218" s="58" t="str">
        <f t="shared" si="96"/>
        <v/>
      </c>
      <c r="E218" s="58" t="str">
        <f t="shared" si="97"/>
        <v/>
      </c>
      <c r="F218" s="140" t="str">
        <f t="shared" si="98"/>
        <v/>
      </c>
      <c r="G218" s="141" t="str">
        <f t="shared" si="99"/>
        <v/>
      </c>
      <c r="H218" s="58" t="str">
        <f t="shared" si="100"/>
        <v/>
      </c>
      <c r="I218" s="58" t="str">
        <f t="shared" si="101"/>
        <v/>
      </c>
      <c r="J218" s="131" t="str">
        <f t="shared" si="84"/>
        <v/>
      </c>
      <c r="K218" s="65" t="str">
        <f t="shared" si="102"/>
        <v/>
      </c>
      <c r="L218" s="123" t="str">
        <f t="shared" si="85"/>
        <v/>
      </c>
      <c r="M218" s="122" t="str">
        <f t="shared" si="86"/>
        <v/>
      </c>
      <c r="N218" s="137"/>
      <c r="O218" s="118"/>
      <c r="P218" s="118"/>
      <c r="Q218" s="118"/>
      <c r="R218" s="118"/>
      <c r="S218" s="118"/>
      <c r="T218" s="118"/>
      <c r="U218" s="118"/>
      <c r="V218" s="118"/>
      <c r="W218" s="119"/>
      <c r="X218" s="66" t="str">
        <f t="shared" si="103"/>
        <v/>
      </c>
      <c r="Y218" s="26" t="str">
        <f t="shared" si="87"/>
        <v/>
      </c>
      <c r="Z218" s="26" t="str">
        <f t="shared" si="88"/>
        <v/>
      </c>
      <c r="AA218" s="66" t="str">
        <f t="shared" si="89"/>
        <v/>
      </c>
      <c r="AB218" s="26" t="str">
        <f t="shared" si="104"/>
        <v/>
      </c>
      <c r="AC218" s="26" t="str">
        <f t="shared" si="90"/>
        <v/>
      </c>
      <c r="AD218" s="26" t="str">
        <f t="shared" si="91"/>
        <v/>
      </c>
      <c r="AE218" s="26" t="str">
        <f t="shared" si="105"/>
        <v/>
      </c>
      <c r="AF218" s="26" t="str">
        <f t="shared" si="92"/>
        <v/>
      </c>
      <c r="AG218" s="26" t="str">
        <f>IF(OR(Z218&lt;&gt;TRUE,AB218&lt;&gt;TRUE,,ISBLANK(U218)),"",IF(INDEX(codeperskat,MATCH(P218,libperskat,0))=20,IF(OR(U218&lt;Nomen.complète!W$4,U218&gt;Nomen.complète!X$4),FALSE,TRUE),""))</f>
        <v/>
      </c>
      <c r="AH218" s="26" t="str">
        <f t="shared" si="93"/>
        <v/>
      </c>
      <c r="AI218" s="26" t="str">
        <f t="shared" si="94"/>
        <v/>
      </c>
      <c r="AJ218" s="26" t="str">
        <f t="shared" si="95"/>
        <v/>
      </c>
      <c r="AK218" s="58" t="str">
        <f t="shared" si="106"/>
        <v/>
      </c>
      <c r="AL218" s="26" t="str">
        <f t="shared" si="107"/>
        <v/>
      </c>
    </row>
    <row r="219" spans="1:38">
      <c r="A219" s="42" t="str">
        <f t="shared" si="81"/>
        <v/>
      </c>
      <c r="B219" s="42" t="str">
        <f t="shared" si="82"/>
        <v/>
      </c>
      <c r="C219" s="139" t="str">
        <f t="shared" si="83"/>
        <v/>
      </c>
      <c r="D219" s="58" t="str">
        <f t="shared" si="96"/>
        <v/>
      </c>
      <c r="E219" s="58" t="str">
        <f t="shared" si="97"/>
        <v/>
      </c>
      <c r="F219" s="140" t="str">
        <f t="shared" si="98"/>
        <v/>
      </c>
      <c r="G219" s="141" t="str">
        <f t="shared" si="99"/>
        <v/>
      </c>
      <c r="H219" s="58" t="str">
        <f t="shared" si="100"/>
        <v/>
      </c>
      <c r="I219" s="58" t="str">
        <f t="shared" si="101"/>
        <v/>
      </c>
      <c r="J219" s="131" t="str">
        <f t="shared" si="84"/>
        <v/>
      </c>
      <c r="K219" s="65" t="str">
        <f t="shared" si="102"/>
        <v/>
      </c>
      <c r="L219" s="123" t="str">
        <f t="shared" si="85"/>
        <v/>
      </c>
      <c r="M219" s="122" t="str">
        <f t="shared" si="86"/>
        <v/>
      </c>
      <c r="N219" s="137"/>
      <c r="O219" s="118"/>
      <c r="P219" s="118"/>
      <c r="Q219" s="118"/>
      <c r="R219" s="118"/>
      <c r="S219" s="118"/>
      <c r="T219" s="118"/>
      <c r="U219" s="118"/>
      <c r="V219" s="118"/>
      <c r="W219" s="119"/>
      <c r="X219" s="66" t="str">
        <f t="shared" si="103"/>
        <v/>
      </c>
      <c r="Y219" s="26" t="str">
        <f t="shared" si="87"/>
        <v/>
      </c>
      <c r="Z219" s="26" t="str">
        <f t="shared" si="88"/>
        <v/>
      </c>
      <c r="AA219" s="66" t="str">
        <f t="shared" si="89"/>
        <v/>
      </c>
      <c r="AB219" s="26" t="str">
        <f t="shared" si="104"/>
        <v/>
      </c>
      <c r="AC219" s="26" t="str">
        <f t="shared" si="90"/>
        <v/>
      </c>
      <c r="AD219" s="26" t="str">
        <f t="shared" si="91"/>
        <v/>
      </c>
      <c r="AE219" s="26" t="str">
        <f t="shared" si="105"/>
        <v/>
      </c>
      <c r="AF219" s="26" t="str">
        <f t="shared" si="92"/>
        <v/>
      </c>
      <c r="AG219" s="26" t="str">
        <f>IF(OR(Z219&lt;&gt;TRUE,AB219&lt;&gt;TRUE,,ISBLANK(U219)),"",IF(INDEX(codeperskat,MATCH(P219,libperskat,0))=20,IF(OR(U219&lt;Nomen.complète!W$4,U219&gt;Nomen.complète!X$4),FALSE,TRUE),""))</f>
        <v/>
      </c>
      <c r="AH219" s="26" t="str">
        <f t="shared" si="93"/>
        <v/>
      </c>
      <c r="AI219" s="26" t="str">
        <f t="shared" si="94"/>
        <v/>
      </c>
      <c r="AJ219" s="26" t="str">
        <f t="shared" si="95"/>
        <v/>
      </c>
      <c r="AK219" s="58" t="str">
        <f t="shared" si="106"/>
        <v/>
      </c>
      <c r="AL219" s="26" t="str">
        <f t="shared" si="107"/>
        <v/>
      </c>
    </row>
    <row r="220" spans="1:38">
      <c r="A220" s="42" t="str">
        <f t="shared" si="81"/>
        <v/>
      </c>
      <c r="B220" s="42" t="str">
        <f t="shared" si="82"/>
        <v/>
      </c>
      <c r="C220" s="139" t="str">
        <f t="shared" si="83"/>
        <v/>
      </c>
      <c r="D220" s="58" t="str">
        <f t="shared" si="96"/>
        <v/>
      </c>
      <c r="E220" s="58" t="str">
        <f t="shared" si="97"/>
        <v/>
      </c>
      <c r="F220" s="140" t="str">
        <f t="shared" si="98"/>
        <v/>
      </c>
      <c r="G220" s="141" t="str">
        <f t="shared" si="99"/>
        <v/>
      </c>
      <c r="H220" s="58" t="str">
        <f t="shared" si="100"/>
        <v/>
      </c>
      <c r="I220" s="58" t="str">
        <f t="shared" si="101"/>
        <v/>
      </c>
      <c r="J220" s="131" t="str">
        <f t="shared" si="84"/>
        <v/>
      </c>
      <c r="K220" s="65" t="str">
        <f t="shared" si="102"/>
        <v/>
      </c>
      <c r="L220" s="123" t="str">
        <f t="shared" si="85"/>
        <v/>
      </c>
      <c r="M220" s="122" t="str">
        <f t="shared" si="86"/>
        <v/>
      </c>
      <c r="N220" s="137"/>
      <c r="O220" s="118"/>
      <c r="P220" s="118"/>
      <c r="Q220" s="118"/>
      <c r="R220" s="118"/>
      <c r="S220" s="118"/>
      <c r="T220" s="118"/>
      <c r="U220" s="118"/>
      <c r="V220" s="118"/>
      <c r="W220" s="119"/>
      <c r="X220" s="66" t="str">
        <f t="shared" si="103"/>
        <v/>
      </c>
      <c r="Y220" s="26" t="str">
        <f t="shared" si="87"/>
        <v/>
      </c>
      <c r="Z220" s="26" t="str">
        <f t="shared" si="88"/>
        <v/>
      </c>
      <c r="AA220" s="66" t="str">
        <f t="shared" si="89"/>
        <v/>
      </c>
      <c r="AB220" s="26" t="str">
        <f t="shared" si="104"/>
        <v/>
      </c>
      <c r="AC220" s="26" t="str">
        <f t="shared" si="90"/>
        <v/>
      </c>
      <c r="AD220" s="26" t="str">
        <f t="shared" si="91"/>
        <v/>
      </c>
      <c r="AE220" s="26" t="str">
        <f t="shared" si="105"/>
        <v/>
      </c>
      <c r="AF220" s="26" t="str">
        <f t="shared" si="92"/>
        <v/>
      </c>
      <c r="AG220" s="26" t="str">
        <f>IF(OR(Z220&lt;&gt;TRUE,AB220&lt;&gt;TRUE,,ISBLANK(U220)),"",IF(INDEX(codeperskat,MATCH(P220,libperskat,0))=20,IF(OR(U220&lt;Nomen.complète!W$4,U220&gt;Nomen.complète!X$4),FALSE,TRUE),""))</f>
        <v/>
      </c>
      <c r="AH220" s="26" t="str">
        <f t="shared" si="93"/>
        <v/>
      </c>
      <c r="AI220" s="26" t="str">
        <f t="shared" si="94"/>
        <v/>
      </c>
      <c r="AJ220" s="26" t="str">
        <f t="shared" si="95"/>
        <v/>
      </c>
      <c r="AK220" s="58" t="str">
        <f t="shared" si="106"/>
        <v/>
      </c>
      <c r="AL220" s="26" t="str">
        <f t="shared" si="107"/>
        <v/>
      </c>
    </row>
    <row r="221" spans="1:38">
      <c r="A221" s="42" t="str">
        <f t="shared" si="81"/>
        <v/>
      </c>
      <c r="B221" s="42" t="str">
        <f t="shared" si="82"/>
        <v/>
      </c>
      <c r="C221" s="139" t="str">
        <f t="shared" si="83"/>
        <v/>
      </c>
      <c r="D221" s="58" t="str">
        <f t="shared" si="96"/>
        <v/>
      </c>
      <c r="E221" s="58" t="str">
        <f t="shared" si="97"/>
        <v/>
      </c>
      <c r="F221" s="140" t="str">
        <f t="shared" si="98"/>
        <v/>
      </c>
      <c r="G221" s="141" t="str">
        <f t="shared" si="99"/>
        <v/>
      </c>
      <c r="H221" s="58" t="str">
        <f t="shared" si="100"/>
        <v/>
      </c>
      <c r="I221" s="58" t="str">
        <f t="shared" si="101"/>
        <v/>
      </c>
      <c r="J221" s="131" t="str">
        <f t="shared" si="84"/>
        <v/>
      </c>
      <c r="K221" s="65" t="str">
        <f t="shared" si="102"/>
        <v/>
      </c>
      <c r="L221" s="123" t="str">
        <f t="shared" si="85"/>
        <v/>
      </c>
      <c r="M221" s="122" t="str">
        <f t="shared" si="86"/>
        <v/>
      </c>
      <c r="N221" s="137"/>
      <c r="O221" s="118"/>
      <c r="P221" s="118"/>
      <c r="Q221" s="118"/>
      <c r="R221" s="118"/>
      <c r="S221" s="118"/>
      <c r="T221" s="118"/>
      <c r="U221" s="118"/>
      <c r="V221" s="118"/>
      <c r="W221" s="119"/>
      <c r="X221" s="66" t="str">
        <f t="shared" si="103"/>
        <v/>
      </c>
      <c r="Y221" s="26" t="str">
        <f t="shared" si="87"/>
        <v/>
      </c>
      <c r="Z221" s="26" t="str">
        <f t="shared" si="88"/>
        <v/>
      </c>
      <c r="AA221" s="66" t="str">
        <f t="shared" si="89"/>
        <v/>
      </c>
      <c r="AB221" s="26" t="str">
        <f t="shared" si="104"/>
        <v/>
      </c>
      <c r="AC221" s="26" t="str">
        <f t="shared" si="90"/>
        <v/>
      </c>
      <c r="AD221" s="26" t="str">
        <f t="shared" si="91"/>
        <v/>
      </c>
      <c r="AE221" s="26" t="str">
        <f t="shared" si="105"/>
        <v/>
      </c>
      <c r="AF221" s="26" t="str">
        <f t="shared" si="92"/>
        <v/>
      </c>
      <c r="AG221" s="26" t="str">
        <f>IF(OR(Z221&lt;&gt;TRUE,AB221&lt;&gt;TRUE,,ISBLANK(U221)),"",IF(INDEX(codeperskat,MATCH(P221,libperskat,0))=20,IF(OR(U221&lt;Nomen.complète!W$4,U221&gt;Nomen.complète!X$4),FALSE,TRUE),""))</f>
        <v/>
      </c>
      <c r="AH221" s="26" t="str">
        <f t="shared" si="93"/>
        <v/>
      </c>
      <c r="AI221" s="26" t="str">
        <f t="shared" si="94"/>
        <v/>
      </c>
      <c r="AJ221" s="26" t="str">
        <f t="shared" si="95"/>
        <v/>
      </c>
      <c r="AK221" s="58" t="str">
        <f t="shared" si="106"/>
        <v/>
      </c>
      <c r="AL221" s="26" t="str">
        <f t="shared" si="107"/>
        <v/>
      </c>
    </row>
    <row r="222" spans="1:38">
      <c r="A222" s="42" t="str">
        <f t="shared" si="81"/>
        <v/>
      </c>
      <c r="B222" s="42" t="str">
        <f t="shared" si="82"/>
        <v/>
      </c>
      <c r="C222" s="139" t="str">
        <f t="shared" si="83"/>
        <v/>
      </c>
      <c r="D222" s="58" t="str">
        <f t="shared" si="96"/>
        <v/>
      </c>
      <c r="E222" s="58" t="str">
        <f t="shared" si="97"/>
        <v/>
      </c>
      <c r="F222" s="140" t="str">
        <f t="shared" si="98"/>
        <v/>
      </c>
      <c r="G222" s="141" t="str">
        <f t="shared" si="99"/>
        <v/>
      </c>
      <c r="H222" s="58" t="str">
        <f t="shared" si="100"/>
        <v/>
      </c>
      <c r="I222" s="58" t="str">
        <f t="shared" si="101"/>
        <v/>
      </c>
      <c r="J222" s="131" t="str">
        <f t="shared" si="84"/>
        <v/>
      </c>
      <c r="K222" s="65" t="str">
        <f t="shared" si="102"/>
        <v/>
      </c>
      <c r="L222" s="123" t="str">
        <f t="shared" si="85"/>
        <v/>
      </c>
      <c r="M222" s="122" t="str">
        <f t="shared" si="86"/>
        <v/>
      </c>
      <c r="N222" s="137"/>
      <c r="O222" s="118"/>
      <c r="P222" s="118"/>
      <c r="Q222" s="118"/>
      <c r="R222" s="118"/>
      <c r="S222" s="118"/>
      <c r="T222" s="118"/>
      <c r="U222" s="118"/>
      <c r="V222" s="118"/>
      <c r="W222" s="119"/>
      <c r="X222" s="66" t="str">
        <f t="shared" si="103"/>
        <v/>
      </c>
      <c r="Y222" s="26" t="str">
        <f t="shared" si="87"/>
        <v/>
      </c>
      <c r="Z222" s="26" t="str">
        <f t="shared" si="88"/>
        <v/>
      </c>
      <c r="AA222" s="66" t="str">
        <f t="shared" si="89"/>
        <v/>
      </c>
      <c r="AB222" s="26" t="str">
        <f t="shared" si="104"/>
        <v/>
      </c>
      <c r="AC222" s="26" t="str">
        <f t="shared" si="90"/>
        <v/>
      </c>
      <c r="AD222" s="26" t="str">
        <f t="shared" si="91"/>
        <v/>
      </c>
      <c r="AE222" s="26" t="str">
        <f t="shared" si="105"/>
        <v/>
      </c>
      <c r="AF222" s="26" t="str">
        <f t="shared" si="92"/>
        <v/>
      </c>
      <c r="AG222" s="26" t="str">
        <f>IF(OR(Z222&lt;&gt;TRUE,AB222&lt;&gt;TRUE,,ISBLANK(U222)),"",IF(INDEX(codeperskat,MATCH(P222,libperskat,0))=20,IF(OR(U222&lt;Nomen.complète!W$4,U222&gt;Nomen.complète!X$4),FALSE,TRUE),""))</f>
        <v/>
      </c>
      <c r="AH222" s="26" t="str">
        <f t="shared" si="93"/>
        <v/>
      </c>
      <c r="AI222" s="26" t="str">
        <f t="shared" si="94"/>
        <v/>
      </c>
      <c r="AJ222" s="26" t="str">
        <f t="shared" si="95"/>
        <v/>
      </c>
      <c r="AK222" s="58" t="str">
        <f t="shared" si="106"/>
        <v/>
      </c>
      <c r="AL222" s="26" t="str">
        <f t="shared" si="107"/>
        <v/>
      </c>
    </row>
    <row r="223" spans="1:38">
      <c r="A223" s="42" t="str">
        <f t="shared" si="81"/>
        <v/>
      </c>
      <c r="B223" s="42" t="str">
        <f t="shared" si="82"/>
        <v/>
      </c>
      <c r="C223" s="139" t="str">
        <f t="shared" si="83"/>
        <v/>
      </c>
      <c r="D223" s="58" t="str">
        <f t="shared" si="96"/>
        <v/>
      </c>
      <c r="E223" s="58" t="str">
        <f t="shared" si="97"/>
        <v/>
      </c>
      <c r="F223" s="140" t="str">
        <f t="shared" si="98"/>
        <v/>
      </c>
      <c r="G223" s="141" t="str">
        <f t="shared" si="99"/>
        <v/>
      </c>
      <c r="H223" s="58" t="str">
        <f t="shared" si="100"/>
        <v/>
      </c>
      <c r="I223" s="58" t="str">
        <f t="shared" si="101"/>
        <v/>
      </c>
      <c r="J223" s="131" t="str">
        <f t="shared" si="84"/>
        <v/>
      </c>
      <c r="K223" s="65" t="str">
        <f t="shared" si="102"/>
        <v/>
      </c>
      <c r="L223" s="123" t="str">
        <f t="shared" si="85"/>
        <v/>
      </c>
      <c r="M223" s="122" t="str">
        <f t="shared" si="86"/>
        <v/>
      </c>
      <c r="N223" s="137"/>
      <c r="O223" s="118"/>
      <c r="P223" s="118"/>
      <c r="Q223" s="118"/>
      <c r="R223" s="118"/>
      <c r="S223" s="118"/>
      <c r="T223" s="118"/>
      <c r="U223" s="118"/>
      <c r="V223" s="118"/>
      <c r="W223" s="119"/>
      <c r="X223" s="66" t="str">
        <f t="shared" si="103"/>
        <v/>
      </c>
      <c r="Y223" s="26" t="str">
        <f t="shared" si="87"/>
        <v/>
      </c>
      <c r="Z223" s="26" t="str">
        <f t="shared" si="88"/>
        <v/>
      </c>
      <c r="AA223" s="66" t="str">
        <f t="shared" si="89"/>
        <v/>
      </c>
      <c r="AB223" s="26" t="str">
        <f t="shared" si="104"/>
        <v/>
      </c>
      <c r="AC223" s="26" t="str">
        <f t="shared" si="90"/>
        <v/>
      </c>
      <c r="AD223" s="26" t="str">
        <f t="shared" si="91"/>
        <v/>
      </c>
      <c r="AE223" s="26" t="str">
        <f t="shared" si="105"/>
        <v/>
      </c>
      <c r="AF223" s="26" t="str">
        <f t="shared" si="92"/>
        <v/>
      </c>
      <c r="AG223" s="26" t="str">
        <f>IF(OR(Z223&lt;&gt;TRUE,AB223&lt;&gt;TRUE,,ISBLANK(U223)),"",IF(INDEX(codeperskat,MATCH(P223,libperskat,0))=20,IF(OR(U223&lt;Nomen.complète!W$4,U223&gt;Nomen.complète!X$4),FALSE,TRUE),""))</f>
        <v/>
      </c>
      <c r="AH223" s="26" t="str">
        <f t="shared" si="93"/>
        <v/>
      </c>
      <c r="AI223" s="26" t="str">
        <f t="shared" si="94"/>
        <v/>
      </c>
      <c r="AJ223" s="26" t="str">
        <f t="shared" si="95"/>
        <v/>
      </c>
      <c r="AK223" s="58" t="str">
        <f t="shared" si="106"/>
        <v/>
      </c>
      <c r="AL223" s="26" t="str">
        <f t="shared" si="107"/>
        <v/>
      </c>
    </row>
    <row r="224" spans="1:38">
      <c r="A224" s="42" t="str">
        <f t="shared" si="81"/>
        <v/>
      </c>
      <c r="B224" s="42" t="str">
        <f t="shared" si="82"/>
        <v/>
      </c>
      <c r="C224" s="139" t="str">
        <f t="shared" si="83"/>
        <v/>
      </c>
      <c r="D224" s="58" t="str">
        <f t="shared" si="96"/>
        <v/>
      </c>
      <c r="E224" s="58" t="str">
        <f t="shared" si="97"/>
        <v/>
      </c>
      <c r="F224" s="140" t="str">
        <f t="shared" si="98"/>
        <v/>
      </c>
      <c r="G224" s="141" t="str">
        <f t="shared" si="99"/>
        <v/>
      </c>
      <c r="H224" s="58" t="str">
        <f t="shared" si="100"/>
        <v/>
      </c>
      <c r="I224" s="58" t="str">
        <f t="shared" si="101"/>
        <v/>
      </c>
      <c r="J224" s="131" t="str">
        <f t="shared" si="84"/>
        <v/>
      </c>
      <c r="K224" s="65" t="str">
        <f t="shared" si="102"/>
        <v/>
      </c>
      <c r="L224" s="123" t="str">
        <f t="shared" si="85"/>
        <v/>
      </c>
      <c r="M224" s="122" t="str">
        <f t="shared" si="86"/>
        <v/>
      </c>
      <c r="N224" s="137"/>
      <c r="O224" s="118"/>
      <c r="P224" s="118"/>
      <c r="Q224" s="118"/>
      <c r="R224" s="118"/>
      <c r="S224" s="118"/>
      <c r="T224" s="118"/>
      <c r="U224" s="118"/>
      <c r="V224" s="118"/>
      <c r="W224" s="119"/>
      <c r="X224" s="66" t="str">
        <f t="shared" si="103"/>
        <v/>
      </c>
      <c r="Y224" s="26" t="str">
        <f t="shared" si="87"/>
        <v/>
      </c>
      <c r="Z224" s="26" t="str">
        <f t="shared" si="88"/>
        <v/>
      </c>
      <c r="AA224" s="66" t="str">
        <f t="shared" si="89"/>
        <v/>
      </c>
      <c r="AB224" s="26" t="str">
        <f t="shared" si="104"/>
        <v/>
      </c>
      <c r="AC224" s="26" t="str">
        <f t="shared" si="90"/>
        <v/>
      </c>
      <c r="AD224" s="26" t="str">
        <f t="shared" si="91"/>
        <v/>
      </c>
      <c r="AE224" s="26" t="str">
        <f t="shared" si="105"/>
        <v/>
      </c>
      <c r="AF224" s="26" t="str">
        <f t="shared" si="92"/>
        <v/>
      </c>
      <c r="AG224" s="26" t="str">
        <f>IF(OR(Z224&lt;&gt;TRUE,AB224&lt;&gt;TRUE,,ISBLANK(U224)),"",IF(INDEX(codeperskat,MATCH(P224,libperskat,0))=20,IF(OR(U224&lt;Nomen.complète!W$4,U224&gt;Nomen.complète!X$4),FALSE,TRUE),""))</f>
        <v/>
      </c>
      <c r="AH224" s="26" t="str">
        <f t="shared" si="93"/>
        <v/>
      </c>
      <c r="AI224" s="26" t="str">
        <f t="shared" si="94"/>
        <v/>
      </c>
      <c r="AJ224" s="26" t="str">
        <f t="shared" si="95"/>
        <v/>
      </c>
      <c r="AK224" s="58" t="str">
        <f t="shared" si="106"/>
        <v/>
      </c>
      <c r="AL224" s="26" t="str">
        <f t="shared" si="107"/>
        <v/>
      </c>
    </row>
    <row r="225" spans="1:38">
      <c r="A225" s="42" t="str">
        <f t="shared" si="81"/>
        <v/>
      </c>
      <c r="B225" s="42" t="str">
        <f t="shared" si="82"/>
        <v/>
      </c>
      <c r="C225" s="139" t="str">
        <f t="shared" si="83"/>
        <v/>
      </c>
      <c r="D225" s="58" t="str">
        <f t="shared" si="96"/>
        <v/>
      </c>
      <c r="E225" s="58" t="str">
        <f t="shared" si="97"/>
        <v/>
      </c>
      <c r="F225" s="140" t="str">
        <f t="shared" si="98"/>
        <v/>
      </c>
      <c r="G225" s="141" t="str">
        <f t="shared" si="99"/>
        <v/>
      </c>
      <c r="H225" s="58" t="str">
        <f t="shared" si="100"/>
        <v/>
      </c>
      <c r="I225" s="58" t="str">
        <f t="shared" si="101"/>
        <v/>
      </c>
      <c r="J225" s="131" t="str">
        <f t="shared" si="84"/>
        <v/>
      </c>
      <c r="K225" s="65" t="str">
        <f t="shared" si="102"/>
        <v/>
      </c>
      <c r="L225" s="123" t="str">
        <f t="shared" si="85"/>
        <v/>
      </c>
      <c r="M225" s="122" t="str">
        <f t="shared" si="86"/>
        <v/>
      </c>
      <c r="N225" s="137"/>
      <c r="O225" s="118"/>
      <c r="P225" s="118"/>
      <c r="Q225" s="118"/>
      <c r="R225" s="118"/>
      <c r="S225" s="118"/>
      <c r="T225" s="118"/>
      <c r="U225" s="118"/>
      <c r="V225" s="118"/>
      <c r="W225" s="119"/>
      <c r="X225" s="66" t="str">
        <f t="shared" si="103"/>
        <v/>
      </c>
      <c r="Y225" s="26" t="str">
        <f t="shared" si="87"/>
        <v/>
      </c>
      <c r="Z225" s="26" t="str">
        <f t="shared" si="88"/>
        <v/>
      </c>
      <c r="AA225" s="66" t="str">
        <f t="shared" si="89"/>
        <v/>
      </c>
      <c r="AB225" s="26" t="str">
        <f t="shared" si="104"/>
        <v/>
      </c>
      <c r="AC225" s="26" t="str">
        <f t="shared" si="90"/>
        <v/>
      </c>
      <c r="AD225" s="26" t="str">
        <f t="shared" si="91"/>
        <v/>
      </c>
      <c r="AE225" s="26" t="str">
        <f t="shared" si="105"/>
        <v/>
      </c>
      <c r="AF225" s="26" t="str">
        <f t="shared" si="92"/>
        <v/>
      </c>
      <c r="AG225" s="26" t="str">
        <f>IF(OR(Z225&lt;&gt;TRUE,AB225&lt;&gt;TRUE,,ISBLANK(U225)),"",IF(INDEX(codeperskat,MATCH(P225,libperskat,0))=20,IF(OR(U225&lt;Nomen.complète!W$4,U225&gt;Nomen.complète!X$4),FALSE,TRUE),""))</f>
        <v/>
      </c>
      <c r="AH225" s="26" t="str">
        <f t="shared" si="93"/>
        <v/>
      </c>
      <c r="AI225" s="26" t="str">
        <f t="shared" si="94"/>
        <v/>
      </c>
      <c r="AJ225" s="26" t="str">
        <f t="shared" si="95"/>
        <v/>
      </c>
      <c r="AK225" s="58" t="str">
        <f t="shared" si="106"/>
        <v/>
      </c>
      <c r="AL225" s="26" t="str">
        <f t="shared" si="107"/>
        <v/>
      </c>
    </row>
    <row r="226" spans="1:38">
      <c r="A226" s="42" t="str">
        <f t="shared" si="81"/>
        <v/>
      </c>
      <c r="B226" s="42" t="str">
        <f t="shared" si="82"/>
        <v/>
      </c>
      <c r="C226" s="139" t="str">
        <f t="shared" si="83"/>
        <v/>
      </c>
      <c r="D226" s="58" t="str">
        <f t="shared" si="96"/>
        <v/>
      </c>
      <c r="E226" s="58" t="str">
        <f t="shared" si="97"/>
        <v/>
      </c>
      <c r="F226" s="140" t="str">
        <f t="shared" si="98"/>
        <v/>
      </c>
      <c r="G226" s="141" t="str">
        <f t="shared" si="99"/>
        <v/>
      </c>
      <c r="H226" s="58" t="str">
        <f t="shared" si="100"/>
        <v/>
      </c>
      <c r="I226" s="58" t="str">
        <f t="shared" si="101"/>
        <v/>
      </c>
      <c r="J226" s="131" t="str">
        <f t="shared" si="84"/>
        <v/>
      </c>
      <c r="K226" s="65" t="str">
        <f t="shared" si="102"/>
        <v/>
      </c>
      <c r="L226" s="123" t="str">
        <f t="shared" si="85"/>
        <v/>
      </c>
      <c r="M226" s="122" t="str">
        <f t="shared" si="86"/>
        <v/>
      </c>
      <c r="N226" s="137"/>
      <c r="O226" s="118"/>
      <c r="P226" s="118"/>
      <c r="Q226" s="118"/>
      <c r="R226" s="118"/>
      <c r="S226" s="118"/>
      <c r="T226" s="118"/>
      <c r="U226" s="118"/>
      <c r="V226" s="118"/>
      <c r="W226" s="119"/>
      <c r="X226" s="66" t="str">
        <f t="shared" si="103"/>
        <v/>
      </c>
      <c r="Y226" s="26" t="str">
        <f t="shared" si="87"/>
        <v/>
      </c>
      <c r="Z226" s="26" t="str">
        <f t="shared" si="88"/>
        <v/>
      </c>
      <c r="AA226" s="66" t="str">
        <f t="shared" si="89"/>
        <v/>
      </c>
      <c r="AB226" s="26" t="str">
        <f t="shared" si="104"/>
        <v/>
      </c>
      <c r="AC226" s="26" t="str">
        <f t="shared" si="90"/>
        <v/>
      </c>
      <c r="AD226" s="26" t="str">
        <f t="shared" si="91"/>
        <v/>
      </c>
      <c r="AE226" s="26" t="str">
        <f t="shared" si="105"/>
        <v/>
      </c>
      <c r="AF226" s="26" t="str">
        <f t="shared" si="92"/>
        <v/>
      </c>
      <c r="AG226" s="26" t="str">
        <f>IF(OR(Z226&lt;&gt;TRUE,AB226&lt;&gt;TRUE,,ISBLANK(U226)),"",IF(INDEX(codeperskat,MATCH(P226,libperskat,0))=20,IF(OR(U226&lt;Nomen.complète!W$4,U226&gt;Nomen.complète!X$4),FALSE,TRUE),""))</f>
        <v/>
      </c>
      <c r="AH226" s="26" t="str">
        <f t="shared" si="93"/>
        <v/>
      </c>
      <c r="AI226" s="26" t="str">
        <f t="shared" si="94"/>
        <v/>
      </c>
      <c r="AJ226" s="26" t="str">
        <f t="shared" si="95"/>
        <v/>
      </c>
      <c r="AK226" s="58" t="str">
        <f t="shared" si="106"/>
        <v/>
      </c>
      <c r="AL226" s="26" t="str">
        <f t="shared" si="107"/>
        <v/>
      </c>
    </row>
    <row r="227" spans="1:38">
      <c r="A227" s="42" t="str">
        <f t="shared" si="81"/>
        <v/>
      </c>
      <c r="B227" s="42" t="str">
        <f t="shared" si="82"/>
        <v/>
      </c>
      <c r="C227" s="139" t="str">
        <f t="shared" si="83"/>
        <v/>
      </c>
      <c r="D227" s="58" t="str">
        <f t="shared" si="96"/>
        <v/>
      </c>
      <c r="E227" s="58" t="str">
        <f t="shared" si="97"/>
        <v/>
      </c>
      <c r="F227" s="140" t="str">
        <f t="shared" si="98"/>
        <v/>
      </c>
      <c r="G227" s="141" t="str">
        <f t="shared" si="99"/>
        <v/>
      </c>
      <c r="H227" s="58" t="str">
        <f t="shared" si="100"/>
        <v/>
      </c>
      <c r="I227" s="58" t="str">
        <f t="shared" si="101"/>
        <v/>
      </c>
      <c r="J227" s="131" t="str">
        <f t="shared" si="84"/>
        <v/>
      </c>
      <c r="K227" s="65" t="str">
        <f t="shared" si="102"/>
        <v/>
      </c>
      <c r="L227" s="123" t="str">
        <f t="shared" si="85"/>
        <v/>
      </c>
      <c r="M227" s="122" t="str">
        <f t="shared" si="86"/>
        <v/>
      </c>
      <c r="N227" s="137"/>
      <c r="O227" s="118"/>
      <c r="P227" s="118"/>
      <c r="Q227" s="118"/>
      <c r="R227" s="118"/>
      <c r="S227" s="118"/>
      <c r="T227" s="118"/>
      <c r="U227" s="118"/>
      <c r="V227" s="118"/>
      <c r="W227" s="119"/>
      <c r="X227" s="66" t="str">
        <f t="shared" si="103"/>
        <v/>
      </c>
      <c r="Y227" s="26" t="str">
        <f t="shared" si="87"/>
        <v/>
      </c>
      <c r="Z227" s="26" t="str">
        <f t="shared" si="88"/>
        <v/>
      </c>
      <c r="AA227" s="66" t="str">
        <f t="shared" si="89"/>
        <v/>
      </c>
      <c r="AB227" s="26" t="str">
        <f t="shared" si="104"/>
        <v/>
      </c>
      <c r="AC227" s="26" t="str">
        <f t="shared" si="90"/>
        <v/>
      </c>
      <c r="AD227" s="26" t="str">
        <f t="shared" si="91"/>
        <v/>
      </c>
      <c r="AE227" s="26" t="str">
        <f t="shared" si="105"/>
        <v/>
      </c>
      <c r="AF227" s="26" t="str">
        <f t="shared" si="92"/>
        <v/>
      </c>
      <c r="AG227" s="26" t="str">
        <f>IF(OR(Z227&lt;&gt;TRUE,AB227&lt;&gt;TRUE,,ISBLANK(U227)),"",IF(INDEX(codeperskat,MATCH(P227,libperskat,0))=20,IF(OR(U227&lt;Nomen.complète!W$4,U227&gt;Nomen.complète!X$4),FALSE,TRUE),""))</f>
        <v/>
      </c>
      <c r="AH227" s="26" t="str">
        <f t="shared" si="93"/>
        <v/>
      </c>
      <c r="AI227" s="26" t="str">
        <f t="shared" si="94"/>
        <v/>
      </c>
      <c r="AJ227" s="26" t="str">
        <f t="shared" si="95"/>
        <v/>
      </c>
      <c r="AK227" s="58" t="str">
        <f t="shared" si="106"/>
        <v/>
      </c>
      <c r="AL227" s="26" t="str">
        <f t="shared" si="107"/>
        <v/>
      </c>
    </row>
    <row r="228" spans="1:38">
      <c r="A228" s="42" t="str">
        <f t="shared" si="81"/>
        <v/>
      </c>
      <c r="B228" s="42" t="str">
        <f t="shared" si="82"/>
        <v/>
      </c>
      <c r="C228" s="139" t="str">
        <f t="shared" si="83"/>
        <v/>
      </c>
      <c r="D228" s="58" t="str">
        <f t="shared" si="96"/>
        <v/>
      </c>
      <c r="E228" s="58" t="str">
        <f t="shared" si="97"/>
        <v/>
      </c>
      <c r="F228" s="140" t="str">
        <f t="shared" si="98"/>
        <v/>
      </c>
      <c r="G228" s="141" t="str">
        <f t="shared" si="99"/>
        <v/>
      </c>
      <c r="H228" s="58" t="str">
        <f t="shared" si="100"/>
        <v/>
      </c>
      <c r="I228" s="58" t="str">
        <f t="shared" si="101"/>
        <v/>
      </c>
      <c r="J228" s="131" t="str">
        <f t="shared" si="84"/>
        <v/>
      </c>
      <c r="K228" s="65" t="str">
        <f t="shared" si="102"/>
        <v/>
      </c>
      <c r="L228" s="123" t="str">
        <f t="shared" si="85"/>
        <v/>
      </c>
      <c r="M228" s="122" t="str">
        <f t="shared" si="86"/>
        <v/>
      </c>
      <c r="N228" s="137"/>
      <c r="O228" s="118"/>
      <c r="P228" s="118"/>
      <c r="Q228" s="118"/>
      <c r="R228" s="118"/>
      <c r="S228" s="118"/>
      <c r="T228" s="118"/>
      <c r="U228" s="118"/>
      <c r="V228" s="118"/>
      <c r="W228" s="119"/>
      <c r="X228" s="66" t="str">
        <f t="shared" si="103"/>
        <v/>
      </c>
      <c r="Y228" s="26" t="str">
        <f t="shared" si="87"/>
        <v/>
      </c>
      <c r="Z228" s="26" t="str">
        <f t="shared" si="88"/>
        <v/>
      </c>
      <c r="AA228" s="66" t="str">
        <f t="shared" si="89"/>
        <v/>
      </c>
      <c r="AB228" s="26" t="str">
        <f t="shared" si="104"/>
        <v/>
      </c>
      <c r="AC228" s="26" t="str">
        <f t="shared" si="90"/>
        <v/>
      </c>
      <c r="AD228" s="26" t="str">
        <f t="shared" si="91"/>
        <v/>
      </c>
      <c r="AE228" s="26" t="str">
        <f t="shared" si="105"/>
        <v/>
      </c>
      <c r="AF228" s="26" t="str">
        <f t="shared" si="92"/>
        <v/>
      </c>
      <c r="AG228" s="26" t="str">
        <f>IF(OR(Z228&lt;&gt;TRUE,AB228&lt;&gt;TRUE,,ISBLANK(U228)),"",IF(INDEX(codeperskat,MATCH(P228,libperskat,0))=20,IF(OR(U228&lt;Nomen.complète!W$4,U228&gt;Nomen.complète!X$4),FALSE,TRUE),""))</f>
        <v/>
      </c>
      <c r="AH228" s="26" t="str">
        <f t="shared" si="93"/>
        <v/>
      </c>
      <c r="AI228" s="26" t="str">
        <f t="shared" si="94"/>
        <v/>
      </c>
      <c r="AJ228" s="26" t="str">
        <f t="shared" si="95"/>
        <v/>
      </c>
      <c r="AK228" s="58" t="str">
        <f t="shared" si="106"/>
        <v/>
      </c>
      <c r="AL228" s="26" t="str">
        <f t="shared" si="107"/>
        <v/>
      </c>
    </row>
    <row r="229" spans="1:38">
      <c r="A229" s="42" t="str">
        <f t="shared" si="81"/>
        <v/>
      </c>
      <c r="B229" s="42" t="str">
        <f t="shared" si="82"/>
        <v/>
      </c>
      <c r="C229" s="139" t="str">
        <f t="shared" si="83"/>
        <v/>
      </c>
      <c r="D229" s="58" t="str">
        <f t="shared" si="96"/>
        <v/>
      </c>
      <c r="E229" s="58" t="str">
        <f t="shared" si="97"/>
        <v/>
      </c>
      <c r="F229" s="140" t="str">
        <f t="shared" si="98"/>
        <v/>
      </c>
      <c r="G229" s="141" t="str">
        <f t="shared" si="99"/>
        <v/>
      </c>
      <c r="H229" s="58" t="str">
        <f t="shared" si="100"/>
        <v/>
      </c>
      <c r="I229" s="58" t="str">
        <f t="shared" si="101"/>
        <v/>
      </c>
      <c r="J229" s="131" t="str">
        <f t="shared" si="84"/>
        <v/>
      </c>
      <c r="K229" s="65" t="str">
        <f t="shared" si="102"/>
        <v/>
      </c>
      <c r="L229" s="123" t="str">
        <f t="shared" si="85"/>
        <v/>
      </c>
      <c r="M229" s="122" t="str">
        <f t="shared" si="86"/>
        <v/>
      </c>
      <c r="N229" s="137"/>
      <c r="O229" s="118"/>
      <c r="P229" s="118"/>
      <c r="Q229" s="118"/>
      <c r="R229" s="118"/>
      <c r="S229" s="118"/>
      <c r="T229" s="118"/>
      <c r="U229" s="118"/>
      <c r="V229" s="118"/>
      <c r="W229" s="119"/>
      <c r="X229" s="66" t="str">
        <f t="shared" si="103"/>
        <v/>
      </c>
      <c r="Y229" s="26" t="str">
        <f t="shared" si="87"/>
        <v/>
      </c>
      <c r="Z229" s="26" t="str">
        <f t="shared" si="88"/>
        <v/>
      </c>
      <c r="AA229" s="66" t="str">
        <f t="shared" si="89"/>
        <v/>
      </c>
      <c r="AB229" s="26" t="str">
        <f t="shared" si="104"/>
        <v/>
      </c>
      <c r="AC229" s="26" t="str">
        <f t="shared" si="90"/>
        <v/>
      </c>
      <c r="AD229" s="26" t="str">
        <f t="shared" si="91"/>
        <v/>
      </c>
      <c r="AE229" s="26" t="str">
        <f t="shared" si="105"/>
        <v/>
      </c>
      <c r="AF229" s="26" t="str">
        <f t="shared" si="92"/>
        <v/>
      </c>
      <c r="AG229" s="26" t="str">
        <f>IF(OR(Z229&lt;&gt;TRUE,AB229&lt;&gt;TRUE,,ISBLANK(U229)),"",IF(INDEX(codeperskat,MATCH(P229,libperskat,0))=20,IF(OR(U229&lt;Nomen.complète!W$4,U229&gt;Nomen.complète!X$4),FALSE,TRUE),""))</f>
        <v/>
      </c>
      <c r="AH229" s="26" t="str">
        <f t="shared" si="93"/>
        <v/>
      </c>
      <c r="AI229" s="26" t="str">
        <f t="shared" si="94"/>
        <v/>
      </c>
      <c r="AJ229" s="26" t="str">
        <f t="shared" si="95"/>
        <v/>
      </c>
      <c r="AK229" s="58" t="str">
        <f t="shared" si="106"/>
        <v/>
      </c>
      <c r="AL229" s="26" t="str">
        <f t="shared" si="107"/>
        <v/>
      </c>
    </row>
    <row r="230" spans="1:38">
      <c r="A230" s="42" t="str">
        <f t="shared" si="81"/>
        <v/>
      </c>
      <c r="B230" s="42" t="str">
        <f t="shared" si="82"/>
        <v/>
      </c>
      <c r="C230" s="139" t="str">
        <f t="shared" si="83"/>
        <v/>
      </c>
      <c r="D230" s="58" t="str">
        <f t="shared" si="96"/>
        <v/>
      </c>
      <c r="E230" s="58" t="str">
        <f t="shared" si="97"/>
        <v/>
      </c>
      <c r="F230" s="140" t="str">
        <f t="shared" si="98"/>
        <v/>
      </c>
      <c r="G230" s="141" t="str">
        <f t="shared" si="99"/>
        <v/>
      </c>
      <c r="H230" s="58" t="str">
        <f t="shared" si="100"/>
        <v/>
      </c>
      <c r="I230" s="58" t="str">
        <f t="shared" si="101"/>
        <v/>
      </c>
      <c r="J230" s="131" t="str">
        <f t="shared" si="84"/>
        <v/>
      </c>
      <c r="K230" s="65" t="str">
        <f t="shared" si="102"/>
        <v/>
      </c>
      <c r="L230" s="123" t="str">
        <f t="shared" si="85"/>
        <v/>
      </c>
      <c r="M230" s="122" t="str">
        <f t="shared" si="86"/>
        <v/>
      </c>
      <c r="N230" s="137"/>
      <c r="O230" s="118"/>
      <c r="P230" s="118"/>
      <c r="Q230" s="118"/>
      <c r="R230" s="118"/>
      <c r="S230" s="118"/>
      <c r="T230" s="118"/>
      <c r="U230" s="118"/>
      <c r="V230" s="118"/>
      <c r="W230" s="119"/>
      <c r="X230" s="66" t="str">
        <f t="shared" si="103"/>
        <v/>
      </c>
      <c r="Y230" s="26" t="str">
        <f t="shared" si="87"/>
        <v/>
      </c>
      <c r="Z230" s="26" t="str">
        <f t="shared" si="88"/>
        <v/>
      </c>
      <c r="AA230" s="66" t="str">
        <f t="shared" si="89"/>
        <v/>
      </c>
      <c r="AB230" s="26" t="str">
        <f t="shared" si="104"/>
        <v/>
      </c>
      <c r="AC230" s="26" t="str">
        <f t="shared" si="90"/>
        <v/>
      </c>
      <c r="AD230" s="26" t="str">
        <f t="shared" si="91"/>
        <v/>
      </c>
      <c r="AE230" s="26" t="str">
        <f t="shared" si="105"/>
        <v/>
      </c>
      <c r="AF230" s="26" t="str">
        <f t="shared" si="92"/>
        <v/>
      </c>
      <c r="AG230" s="26" t="str">
        <f>IF(OR(Z230&lt;&gt;TRUE,AB230&lt;&gt;TRUE,,ISBLANK(U230)),"",IF(INDEX(codeperskat,MATCH(P230,libperskat,0))=20,IF(OR(U230&lt;Nomen.complète!W$4,U230&gt;Nomen.complète!X$4),FALSE,TRUE),""))</f>
        <v/>
      </c>
      <c r="AH230" s="26" t="str">
        <f t="shared" si="93"/>
        <v/>
      </c>
      <c r="AI230" s="26" t="str">
        <f t="shared" si="94"/>
        <v/>
      </c>
      <c r="AJ230" s="26" t="str">
        <f t="shared" si="95"/>
        <v/>
      </c>
      <c r="AK230" s="58" t="str">
        <f t="shared" si="106"/>
        <v/>
      </c>
      <c r="AL230" s="26" t="str">
        <f t="shared" si="107"/>
        <v/>
      </c>
    </row>
    <row r="231" spans="1:38">
      <c r="A231" s="42" t="str">
        <f t="shared" si="81"/>
        <v/>
      </c>
      <c r="B231" s="42" t="str">
        <f t="shared" si="82"/>
        <v/>
      </c>
      <c r="C231" s="139" t="str">
        <f t="shared" si="83"/>
        <v/>
      </c>
      <c r="D231" s="58" t="str">
        <f t="shared" si="96"/>
        <v/>
      </c>
      <c r="E231" s="58" t="str">
        <f t="shared" si="97"/>
        <v/>
      </c>
      <c r="F231" s="140" t="str">
        <f t="shared" si="98"/>
        <v/>
      </c>
      <c r="G231" s="141" t="str">
        <f t="shared" si="99"/>
        <v/>
      </c>
      <c r="H231" s="58" t="str">
        <f t="shared" si="100"/>
        <v/>
      </c>
      <c r="I231" s="58" t="str">
        <f t="shared" si="101"/>
        <v/>
      </c>
      <c r="J231" s="131" t="str">
        <f t="shared" si="84"/>
        <v/>
      </c>
      <c r="K231" s="65" t="str">
        <f t="shared" si="102"/>
        <v/>
      </c>
      <c r="L231" s="123" t="str">
        <f t="shared" si="85"/>
        <v/>
      </c>
      <c r="M231" s="122" t="str">
        <f t="shared" si="86"/>
        <v/>
      </c>
      <c r="N231" s="137"/>
      <c r="O231" s="118"/>
      <c r="P231" s="118"/>
      <c r="Q231" s="118"/>
      <c r="R231" s="118"/>
      <c r="S231" s="118"/>
      <c r="T231" s="118"/>
      <c r="U231" s="118"/>
      <c r="V231" s="118"/>
      <c r="W231" s="119"/>
      <c r="X231" s="66" t="str">
        <f t="shared" si="103"/>
        <v/>
      </c>
      <c r="Y231" s="26" t="str">
        <f t="shared" si="87"/>
        <v/>
      </c>
      <c r="Z231" s="26" t="str">
        <f t="shared" si="88"/>
        <v/>
      </c>
      <c r="AA231" s="66" t="str">
        <f t="shared" si="89"/>
        <v/>
      </c>
      <c r="AB231" s="26" t="str">
        <f t="shared" si="104"/>
        <v/>
      </c>
      <c r="AC231" s="26" t="str">
        <f t="shared" si="90"/>
        <v/>
      </c>
      <c r="AD231" s="26" t="str">
        <f t="shared" si="91"/>
        <v/>
      </c>
      <c r="AE231" s="26" t="str">
        <f t="shared" si="105"/>
        <v/>
      </c>
      <c r="AF231" s="26" t="str">
        <f t="shared" si="92"/>
        <v/>
      </c>
      <c r="AG231" s="26" t="str">
        <f>IF(OR(Z231&lt;&gt;TRUE,AB231&lt;&gt;TRUE,,ISBLANK(U231)),"",IF(INDEX(codeperskat,MATCH(P231,libperskat,0))=20,IF(OR(U231&lt;Nomen.complète!W$4,U231&gt;Nomen.complète!X$4),FALSE,TRUE),""))</f>
        <v/>
      </c>
      <c r="AH231" s="26" t="str">
        <f t="shared" si="93"/>
        <v/>
      </c>
      <c r="AI231" s="26" t="str">
        <f t="shared" si="94"/>
        <v/>
      </c>
      <c r="AJ231" s="26" t="str">
        <f t="shared" si="95"/>
        <v/>
      </c>
      <c r="AK231" s="58" t="str">
        <f t="shared" si="106"/>
        <v/>
      </c>
      <c r="AL231" s="26" t="str">
        <f t="shared" si="107"/>
        <v/>
      </c>
    </row>
    <row r="232" spans="1:38">
      <c r="A232" s="42" t="str">
        <f t="shared" si="81"/>
        <v/>
      </c>
      <c r="B232" s="42" t="str">
        <f t="shared" si="82"/>
        <v/>
      </c>
      <c r="C232" s="139" t="str">
        <f t="shared" si="83"/>
        <v/>
      </c>
      <c r="D232" s="58" t="str">
        <f t="shared" si="96"/>
        <v/>
      </c>
      <c r="E232" s="58" t="str">
        <f t="shared" si="97"/>
        <v/>
      </c>
      <c r="F232" s="140" t="str">
        <f t="shared" si="98"/>
        <v/>
      </c>
      <c r="G232" s="141" t="str">
        <f t="shared" si="99"/>
        <v/>
      </c>
      <c r="H232" s="58" t="str">
        <f t="shared" si="100"/>
        <v/>
      </c>
      <c r="I232" s="58" t="str">
        <f t="shared" si="101"/>
        <v/>
      </c>
      <c r="J232" s="131" t="str">
        <f t="shared" si="84"/>
        <v/>
      </c>
      <c r="K232" s="65" t="str">
        <f t="shared" si="102"/>
        <v/>
      </c>
      <c r="L232" s="123" t="str">
        <f t="shared" si="85"/>
        <v/>
      </c>
      <c r="M232" s="122" t="str">
        <f t="shared" si="86"/>
        <v/>
      </c>
      <c r="N232" s="137"/>
      <c r="O232" s="118"/>
      <c r="P232" s="118"/>
      <c r="Q232" s="118"/>
      <c r="R232" s="118"/>
      <c r="S232" s="118"/>
      <c r="T232" s="118"/>
      <c r="U232" s="118"/>
      <c r="V232" s="118"/>
      <c r="W232" s="119"/>
      <c r="X232" s="66" t="str">
        <f t="shared" si="103"/>
        <v/>
      </c>
      <c r="Y232" s="26" t="str">
        <f t="shared" si="87"/>
        <v/>
      </c>
      <c r="Z232" s="26" t="str">
        <f t="shared" si="88"/>
        <v/>
      </c>
      <c r="AA232" s="66" t="str">
        <f t="shared" si="89"/>
        <v/>
      </c>
      <c r="AB232" s="26" t="str">
        <f t="shared" si="104"/>
        <v/>
      </c>
      <c r="AC232" s="26" t="str">
        <f t="shared" si="90"/>
        <v/>
      </c>
      <c r="AD232" s="26" t="str">
        <f t="shared" si="91"/>
        <v/>
      </c>
      <c r="AE232" s="26" t="str">
        <f t="shared" si="105"/>
        <v/>
      </c>
      <c r="AF232" s="26" t="str">
        <f t="shared" si="92"/>
        <v/>
      </c>
      <c r="AG232" s="26" t="str">
        <f>IF(OR(Z232&lt;&gt;TRUE,AB232&lt;&gt;TRUE,,ISBLANK(U232)),"",IF(INDEX(codeperskat,MATCH(P232,libperskat,0))=20,IF(OR(U232&lt;Nomen.complète!W$4,U232&gt;Nomen.complète!X$4),FALSE,TRUE),""))</f>
        <v/>
      </c>
      <c r="AH232" s="26" t="str">
        <f t="shared" si="93"/>
        <v/>
      </c>
      <c r="AI232" s="26" t="str">
        <f t="shared" si="94"/>
        <v/>
      </c>
      <c r="AJ232" s="26" t="str">
        <f t="shared" si="95"/>
        <v/>
      </c>
      <c r="AK232" s="58" t="str">
        <f t="shared" si="106"/>
        <v/>
      </c>
      <c r="AL232" s="26" t="str">
        <f t="shared" si="107"/>
        <v/>
      </c>
    </row>
    <row r="233" spans="1:38">
      <c r="A233" s="42" t="str">
        <f t="shared" si="81"/>
        <v/>
      </c>
      <c r="B233" s="42" t="str">
        <f t="shared" si="82"/>
        <v/>
      </c>
      <c r="C233" s="139" t="str">
        <f t="shared" si="83"/>
        <v/>
      </c>
      <c r="D233" s="58" t="str">
        <f t="shared" si="96"/>
        <v/>
      </c>
      <c r="E233" s="58" t="str">
        <f t="shared" si="97"/>
        <v/>
      </c>
      <c r="F233" s="140" t="str">
        <f t="shared" si="98"/>
        <v/>
      </c>
      <c r="G233" s="141" t="str">
        <f t="shared" si="99"/>
        <v/>
      </c>
      <c r="H233" s="58" t="str">
        <f t="shared" si="100"/>
        <v/>
      </c>
      <c r="I233" s="58" t="str">
        <f t="shared" si="101"/>
        <v/>
      </c>
      <c r="J233" s="131" t="str">
        <f t="shared" si="84"/>
        <v/>
      </c>
      <c r="K233" s="65" t="str">
        <f t="shared" si="102"/>
        <v/>
      </c>
      <c r="L233" s="123" t="str">
        <f t="shared" si="85"/>
        <v/>
      </c>
      <c r="M233" s="122" t="str">
        <f t="shared" si="86"/>
        <v/>
      </c>
      <c r="N233" s="137"/>
      <c r="O233" s="118"/>
      <c r="P233" s="118"/>
      <c r="Q233" s="118"/>
      <c r="R233" s="118"/>
      <c r="S233" s="118"/>
      <c r="T233" s="118"/>
      <c r="U233" s="118"/>
      <c r="V233" s="118"/>
      <c r="W233" s="119"/>
      <c r="X233" s="66" t="str">
        <f t="shared" si="103"/>
        <v/>
      </c>
      <c r="Y233" s="26" t="str">
        <f t="shared" si="87"/>
        <v/>
      </c>
      <c r="Z233" s="26" t="str">
        <f t="shared" si="88"/>
        <v/>
      </c>
      <c r="AA233" s="66" t="str">
        <f t="shared" si="89"/>
        <v/>
      </c>
      <c r="AB233" s="26" t="str">
        <f t="shared" si="104"/>
        <v/>
      </c>
      <c r="AC233" s="26" t="str">
        <f t="shared" si="90"/>
        <v/>
      </c>
      <c r="AD233" s="26" t="str">
        <f t="shared" si="91"/>
        <v/>
      </c>
      <c r="AE233" s="26" t="str">
        <f t="shared" si="105"/>
        <v/>
      </c>
      <c r="AF233" s="26" t="str">
        <f t="shared" si="92"/>
        <v/>
      </c>
      <c r="AG233" s="26" t="str">
        <f>IF(OR(Z233&lt;&gt;TRUE,AB233&lt;&gt;TRUE,,ISBLANK(U233)),"",IF(INDEX(codeperskat,MATCH(P233,libperskat,0))=20,IF(OR(U233&lt;Nomen.complète!W$4,U233&gt;Nomen.complète!X$4),FALSE,TRUE),""))</f>
        <v/>
      </c>
      <c r="AH233" s="26" t="str">
        <f t="shared" si="93"/>
        <v/>
      </c>
      <c r="AI233" s="26" t="str">
        <f t="shared" si="94"/>
        <v/>
      </c>
      <c r="AJ233" s="26" t="str">
        <f t="shared" si="95"/>
        <v/>
      </c>
      <c r="AK233" s="58" t="str">
        <f t="shared" si="106"/>
        <v/>
      </c>
      <c r="AL233" s="26" t="str">
        <f t="shared" si="107"/>
        <v/>
      </c>
    </row>
    <row r="234" spans="1:38">
      <c r="A234" s="42" t="str">
        <f t="shared" si="81"/>
        <v/>
      </c>
      <c r="B234" s="42" t="str">
        <f t="shared" si="82"/>
        <v/>
      </c>
      <c r="C234" s="139" t="str">
        <f t="shared" si="83"/>
        <v/>
      </c>
      <c r="D234" s="58" t="str">
        <f t="shared" si="96"/>
        <v/>
      </c>
      <c r="E234" s="58" t="str">
        <f t="shared" si="97"/>
        <v/>
      </c>
      <c r="F234" s="140" t="str">
        <f t="shared" si="98"/>
        <v/>
      </c>
      <c r="G234" s="141" t="str">
        <f t="shared" si="99"/>
        <v/>
      </c>
      <c r="H234" s="58" t="str">
        <f t="shared" si="100"/>
        <v/>
      </c>
      <c r="I234" s="58" t="str">
        <f t="shared" si="101"/>
        <v/>
      </c>
      <c r="J234" s="131" t="str">
        <f t="shared" si="84"/>
        <v/>
      </c>
      <c r="K234" s="65" t="str">
        <f t="shared" si="102"/>
        <v/>
      </c>
      <c r="L234" s="123" t="str">
        <f t="shared" si="85"/>
        <v/>
      </c>
      <c r="M234" s="122" t="str">
        <f t="shared" si="86"/>
        <v/>
      </c>
      <c r="N234" s="137"/>
      <c r="O234" s="118"/>
      <c r="P234" s="118"/>
      <c r="Q234" s="118"/>
      <c r="R234" s="118"/>
      <c r="S234" s="118"/>
      <c r="T234" s="118"/>
      <c r="U234" s="118"/>
      <c r="V234" s="118"/>
      <c r="W234" s="119"/>
      <c r="X234" s="66" t="str">
        <f t="shared" si="103"/>
        <v/>
      </c>
      <c r="Y234" s="26" t="str">
        <f t="shared" si="87"/>
        <v/>
      </c>
      <c r="Z234" s="26" t="str">
        <f t="shared" si="88"/>
        <v/>
      </c>
      <c r="AA234" s="66" t="str">
        <f t="shared" si="89"/>
        <v/>
      </c>
      <c r="AB234" s="26" t="str">
        <f t="shared" si="104"/>
        <v/>
      </c>
      <c r="AC234" s="26" t="str">
        <f t="shared" si="90"/>
        <v/>
      </c>
      <c r="AD234" s="26" t="str">
        <f t="shared" si="91"/>
        <v/>
      </c>
      <c r="AE234" s="26" t="str">
        <f t="shared" si="105"/>
        <v/>
      </c>
      <c r="AF234" s="26" t="str">
        <f t="shared" si="92"/>
        <v/>
      </c>
      <c r="AG234" s="26" t="str">
        <f>IF(OR(Z234&lt;&gt;TRUE,AB234&lt;&gt;TRUE,,ISBLANK(U234)),"",IF(INDEX(codeperskat,MATCH(P234,libperskat,0))=20,IF(OR(U234&lt;Nomen.complète!W$4,U234&gt;Nomen.complète!X$4),FALSE,TRUE),""))</f>
        <v/>
      </c>
      <c r="AH234" s="26" t="str">
        <f t="shared" si="93"/>
        <v/>
      </c>
      <c r="AI234" s="26" t="str">
        <f t="shared" si="94"/>
        <v/>
      </c>
      <c r="AJ234" s="26" t="str">
        <f t="shared" si="95"/>
        <v/>
      </c>
      <c r="AK234" s="58" t="str">
        <f t="shared" si="106"/>
        <v/>
      </c>
      <c r="AL234" s="26" t="str">
        <f t="shared" si="107"/>
        <v/>
      </c>
    </row>
    <row r="235" spans="1:38">
      <c r="A235" s="42" t="str">
        <f t="shared" si="81"/>
        <v/>
      </c>
      <c r="B235" s="42" t="str">
        <f t="shared" si="82"/>
        <v/>
      </c>
      <c r="C235" s="139" t="str">
        <f t="shared" si="83"/>
        <v/>
      </c>
      <c r="D235" s="58" t="str">
        <f t="shared" si="96"/>
        <v/>
      </c>
      <c r="E235" s="58" t="str">
        <f t="shared" si="97"/>
        <v/>
      </c>
      <c r="F235" s="140" t="str">
        <f t="shared" si="98"/>
        <v/>
      </c>
      <c r="G235" s="141" t="str">
        <f t="shared" si="99"/>
        <v/>
      </c>
      <c r="H235" s="58" t="str">
        <f t="shared" si="100"/>
        <v/>
      </c>
      <c r="I235" s="58" t="str">
        <f t="shared" si="101"/>
        <v/>
      </c>
      <c r="J235" s="131" t="str">
        <f t="shared" si="84"/>
        <v/>
      </c>
      <c r="K235" s="65" t="str">
        <f t="shared" si="102"/>
        <v/>
      </c>
      <c r="L235" s="123" t="str">
        <f t="shared" si="85"/>
        <v/>
      </c>
      <c r="M235" s="122" t="str">
        <f t="shared" si="86"/>
        <v/>
      </c>
      <c r="N235" s="137"/>
      <c r="O235" s="118"/>
      <c r="P235" s="118"/>
      <c r="Q235" s="118"/>
      <c r="R235" s="118"/>
      <c r="S235" s="118"/>
      <c r="T235" s="118"/>
      <c r="U235" s="118"/>
      <c r="V235" s="118"/>
      <c r="W235" s="119"/>
      <c r="X235" s="66" t="str">
        <f t="shared" si="103"/>
        <v/>
      </c>
      <c r="Y235" s="26" t="str">
        <f t="shared" si="87"/>
        <v/>
      </c>
      <c r="Z235" s="26" t="str">
        <f t="shared" si="88"/>
        <v/>
      </c>
      <c r="AA235" s="66" t="str">
        <f t="shared" si="89"/>
        <v/>
      </c>
      <c r="AB235" s="26" t="str">
        <f t="shared" si="104"/>
        <v/>
      </c>
      <c r="AC235" s="26" t="str">
        <f t="shared" si="90"/>
        <v/>
      </c>
      <c r="AD235" s="26" t="str">
        <f t="shared" si="91"/>
        <v/>
      </c>
      <c r="AE235" s="26" t="str">
        <f t="shared" si="105"/>
        <v/>
      </c>
      <c r="AF235" s="26" t="str">
        <f t="shared" si="92"/>
        <v/>
      </c>
      <c r="AG235" s="26" t="str">
        <f>IF(OR(Z235&lt;&gt;TRUE,AB235&lt;&gt;TRUE,,ISBLANK(U235)),"",IF(INDEX(codeperskat,MATCH(P235,libperskat,0))=20,IF(OR(U235&lt;Nomen.complète!W$4,U235&gt;Nomen.complète!X$4),FALSE,TRUE),""))</f>
        <v/>
      </c>
      <c r="AH235" s="26" t="str">
        <f t="shared" si="93"/>
        <v/>
      </c>
      <c r="AI235" s="26" t="str">
        <f t="shared" si="94"/>
        <v/>
      </c>
      <c r="AJ235" s="26" t="str">
        <f t="shared" si="95"/>
        <v/>
      </c>
      <c r="AK235" s="58" t="str">
        <f t="shared" si="106"/>
        <v/>
      </c>
      <c r="AL235" s="26" t="str">
        <f t="shared" si="107"/>
        <v/>
      </c>
    </row>
    <row r="236" spans="1:38">
      <c r="A236" s="42" t="str">
        <f t="shared" si="81"/>
        <v/>
      </c>
      <c r="B236" s="42" t="str">
        <f t="shared" si="82"/>
        <v/>
      </c>
      <c r="C236" s="139" t="str">
        <f t="shared" si="83"/>
        <v/>
      </c>
      <c r="D236" s="58" t="str">
        <f t="shared" si="96"/>
        <v/>
      </c>
      <c r="E236" s="58" t="str">
        <f t="shared" si="97"/>
        <v/>
      </c>
      <c r="F236" s="140" t="str">
        <f t="shared" si="98"/>
        <v/>
      </c>
      <c r="G236" s="141" t="str">
        <f t="shared" si="99"/>
        <v/>
      </c>
      <c r="H236" s="58" t="str">
        <f t="shared" si="100"/>
        <v/>
      </c>
      <c r="I236" s="58" t="str">
        <f t="shared" si="101"/>
        <v/>
      </c>
      <c r="J236" s="131" t="str">
        <f t="shared" si="84"/>
        <v/>
      </c>
      <c r="K236" s="65" t="str">
        <f t="shared" si="102"/>
        <v/>
      </c>
      <c r="L236" s="123" t="str">
        <f t="shared" si="85"/>
        <v/>
      </c>
      <c r="M236" s="122" t="str">
        <f t="shared" si="86"/>
        <v/>
      </c>
      <c r="N236" s="137"/>
      <c r="O236" s="118"/>
      <c r="P236" s="118"/>
      <c r="Q236" s="118"/>
      <c r="R236" s="118"/>
      <c r="S236" s="118"/>
      <c r="T236" s="118"/>
      <c r="U236" s="118"/>
      <c r="V236" s="118"/>
      <c r="W236" s="119"/>
      <c r="X236" s="66" t="str">
        <f t="shared" si="103"/>
        <v/>
      </c>
      <c r="Y236" s="26" t="str">
        <f t="shared" si="87"/>
        <v/>
      </c>
      <c r="Z236" s="26" t="str">
        <f t="shared" si="88"/>
        <v/>
      </c>
      <c r="AA236" s="66" t="str">
        <f t="shared" si="89"/>
        <v/>
      </c>
      <c r="AB236" s="26" t="str">
        <f t="shared" si="104"/>
        <v/>
      </c>
      <c r="AC236" s="26" t="str">
        <f t="shared" si="90"/>
        <v/>
      </c>
      <c r="AD236" s="26" t="str">
        <f t="shared" si="91"/>
        <v/>
      </c>
      <c r="AE236" s="26" t="str">
        <f t="shared" si="105"/>
        <v/>
      </c>
      <c r="AF236" s="26" t="str">
        <f t="shared" si="92"/>
        <v/>
      </c>
      <c r="AG236" s="26" t="str">
        <f>IF(OR(Z236&lt;&gt;TRUE,AB236&lt;&gt;TRUE,,ISBLANK(U236)),"",IF(INDEX(codeperskat,MATCH(P236,libperskat,0))=20,IF(OR(U236&lt;Nomen.complète!W$4,U236&gt;Nomen.complète!X$4),FALSE,TRUE),""))</f>
        <v/>
      </c>
      <c r="AH236" s="26" t="str">
        <f t="shared" si="93"/>
        <v/>
      </c>
      <c r="AI236" s="26" t="str">
        <f t="shared" si="94"/>
        <v/>
      </c>
      <c r="AJ236" s="26" t="str">
        <f t="shared" si="95"/>
        <v/>
      </c>
      <c r="AK236" s="58" t="str">
        <f t="shared" si="106"/>
        <v/>
      </c>
      <c r="AL236" s="26" t="str">
        <f t="shared" si="107"/>
        <v/>
      </c>
    </row>
    <row r="237" spans="1:38">
      <c r="A237" s="42" t="str">
        <f t="shared" si="81"/>
        <v/>
      </c>
      <c r="B237" s="42" t="str">
        <f t="shared" si="82"/>
        <v/>
      </c>
      <c r="C237" s="139" t="str">
        <f t="shared" si="83"/>
        <v/>
      </c>
      <c r="D237" s="58" t="str">
        <f t="shared" si="96"/>
        <v/>
      </c>
      <c r="E237" s="58" t="str">
        <f t="shared" si="97"/>
        <v/>
      </c>
      <c r="F237" s="140" t="str">
        <f t="shared" si="98"/>
        <v/>
      </c>
      <c r="G237" s="141" t="str">
        <f t="shared" si="99"/>
        <v/>
      </c>
      <c r="H237" s="58" t="str">
        <f t="shared" si="100"/>
        <v/>
      </c>
      <c r="I237" s="58" t="str">
        <f t="shared" si="101"/>
        <v/>
      </c>
      <c r="J237" s="131" t="str">
        <f t="shared" si="84"/>
        <v/>
      </c>
      <c r="K237" s="65" t="str">
        <f t="shared" si="102"/>
        <v/>
      </c>
      <c r="L237" s="123" t="str">
        <f t="shared" si="85"/>
        <v/>
      </c>
      <c r="M237" s="122" t="str">
        <f t="shared" si="86"/>
        <v/>
      </c>
      <c r="N237" s="137"/>
      <c r="O237" s="118"/>
      <c r="P237" s="118"/>
      <c r="Q237" s="118"/>
      <c r="R237" s="118"/>
      <c r="S237" s="118"/>
      <c r="T237" s="118"/>
      <c r="U237" s="118"/>
      <c r="V237" s="118"/>
      <c r="W237" s="119"/>
      <c r="X237" s="66" t="str">
        <f t="shared" si="103"/>
        <v/>
      </c>
      <c r="Y237" s="26" t="str">
        <f t="shared" si="87"/>
        <v/>
      </c>
      <c r="Z237" s="26" t="str">
        <f t="shared" si="88"/>
        <v/>
      </c>
      <c r="AA237" s="66" t="str">
        <f t="shared" si="89"/>
        <v/>
      </c>
      <c r="AB237" s="26" t="str">
        <f t="shared" si="104"/>
        <v/>
      </c>
      <c r="AC237" s="26" t="str">
        <f t="shared" si="90"/>
        <v/>
      </c>
      <c r="AD237" s="26" t="str">
        <f t="shared" si="91"/>
        <v/>
      </c>
      <c r="AE237" s="26" t="str">
        <f t="shared" si="105"/>
        <v/>
      </c>
      <c r="AF237" s="26" t="str">
        <f t="shared" si="92"/>
        <v/>
      </c>
      <c r="AG237" s="26" t="str">
        <f>IF(OR(Z237&lt;&gt;TRUE,AB237&lt;&gt;TRUE,,ISBLANK(U237)),"",IF(INDEX(codeperskat,MATCH(P237,libperskat,0))=20,IF(OR(U237&lt;Nomen.complète!W$4,U237&gt;Nomen.complète!X$4),FALSE,TRUE),""))</f>
        <v/>
      </c>
      <c r="AH237" s="26" t="str">
        <f t="shared" si="93"/>
        <v/>
      </c>
      <c r="AI237" s="26" t="str">
        <f t="shared" si="94"/>
        <v/>
      </c>
      <c r="AJ237" s="26" t="str">
        <f t="shared" si="95"/>
        <v/>
      </c>
      <c r="AK237" s="58" t="str">
        <f t="shared" si="106"/>
        <v/>
      </c>
      <c r="AL237" s="26" t="str">
        <f t="shared" si="107"/>
        <v/>
      </c>
    </row>
    <row r="238" spans="1:38">
      <c r="A238" s="42" t="str">
        <f t="shared" si="81"/>
        <v/>
      </c>
      <c r="B238" s="42" t="str">
        <f t="shared" si="82"/>
        <v/>
      </c>
      <c r="C238" s="139" t="str">
        <f t="shared" si="83"/>
        <v/>
      </c>
      <c r="D238" s="58" t="str">
        <f t="shared" si="96"/>
        <v/>
      </c>
      <c r="E238" s="58" t="str">
        <f t="shared" si="97"/>
        <v/>
      </c>
      <c r="F238" s="140" t="str">
        <f t="shared" si="98"/>
        <v/>
      </c>
      <c r="G238" s="141" t="str">
        <f t="shared" si="99"/>
        <v/>
      </c>
      <c r="H238" s="58" t="str">
        <f t="shared" si="100"/>
        <v/>
      </c>
      <c r="I238" s="58" t="str">
        <f t="shared" si="101"/>
        <v/>
      </c>
      <c r="J238" s="131" t="str">
        <f t="shared" si="84"/>
        <v/>
      </c>
      <c r="K238" s="65" t="str">
        <f t="shared" si="102"/>
        <v/>
      </c>
      <c r="L238" s="123" t="str">
        <f t="shared" si="85"/>
        <v/>
      </c>
      <c r="M238" s="122" t="str">
        <f t="shared" si="86"/>
        <v/>
      </c>
      <c r="N238" s="137"/>
      <c r="O238" s="118"/>
      <c r="P238" s="118"/>
      <c r="Q238" s="118"/>
      <c r="R238" s="118"/>
      <c r="S238" s="118"/>
      <c r="T238" s="118"/>
      <c r="U238" s="118"/>
      <c r="V238" s="118"/>
      <c r="W238" s="119"/>
      <c r="X238" s="66" t="str">
        <f t="shared" si="103"/>
        <v/>
      </c>
      <c r="Y238" s="26" t="str">
        <f t="shared" si="87"/>
        <v/>
      </c>
      <c r="Z238" s="26" t="str">
        <f t="shared" si="88"/>
        <v/>
      </c>
      <c r="AA238" s="66" t="str">
        <f t="shared" si="89"/>
        <v/>
      </c>
      <c r="AB238" s="26" t="str">
        <f t="shared" si="104"/>
        <v/>
      </c>
      <c r="AC238" s="26" t="str">
        <f t="shared" si="90"/>
        <v/>
      </c>
      <c r="AD238" s="26" t="str">
        <f t="shared" si="91"/>
        <v/>
      </c>
      <c r="AE238" s="26" t="str">
        <f t="shared" si="105"/>
        <v/>
      </c>
      <c r="AF238" s="26" t="str">
        <f t="shared" si="92"/>
        <v/>
      </c>
      <c r="AG238" s="26" t="str">
        <f>IF(OR(Z238&lt;&gt;TRUE,AB238&lt;&gt;TRUE,,ISBLANK(U238)),"",IF(INDEX(codeperskat,MATCH(P238,libperskat,0))=20,IF(OR(U238&lt;Nomen.complète!W$4,U238&gt;Nomen.complète!X$4),FALSE,TRUE),""))</f>
        <v/>
      </c>
      <c r="AH238" s="26" t="str">
        <f t="shared" si="93"/>
        <v/>
      </c>
      <c r="AI238" s="26" t="str">
        <f t="shared" si="94"/>
        <v/>
      </c>
      <c r="AJ238" s="26" t="str">
        <f t="shared" si="95"/>
        <v/>
      </c>
      <c r="AK238" s="58" t="str">
        <f t="shared" si="106"/>
        <v/>
      </c>
      <c r="AL238" s="26" t="str">
        <f t="shared" si="107"/>
        <v/>
      </c>
    </row>
    <row r="239" spans="1:38">
      <c r="A239" s="42" t="str">
        <f t="shared" si="81"/>
        <v/>
      </c>
      <c r="B239" s="42" t="str">
        <f t="shared" si="82"/>
        <v/>
      </c>
      <c r="C239" s="139" t="str">
        <f t="shared" si="83"/>
        <v/>
      </c>
      <c r="D239" s="58" t="str">
        <f t="shared" si="96"/>
        <v/>
      </c>
      <c r="E239" s="58" t="str">
        <f t="shared" si="97"/>
        <v/>
      </c>
      <c r="F239" s="140" t="str">
        <f t="shared" si="98"/>
        <v/>
      </c>
      <c r="G239" s="141" t="str">
        <f t="shared" si="99"/>
        <v/>
      </c>
      <c r="H239" s="58" t="str">
        <f t="shared" si="100"/>
        <v/>
      </c>
      <c r="I239" s="58" t="str">
        <f t="shared" si="101"/>
        <v/>
      </c>
      <c r="J239" s="131" t="str">
        <f t="shared" si="84"/>
        <v/>
      </c>
      <c r="K239" s="65" t="str">
        <f t="shared" si="102"/>
        <v/>
      </c>
      <c r="L239" s="123" t="str">
        <f t="shared" si="85"/>
        <v/>
      </c>
      <c r="M239" s="122" t="str">
        <f t="shared" si="86"/>
        <v/>
      </c>
      <c r="N239" s="137"/>
      <c r="O239" s="118"/>
      <c r="P239" s="118"/>
      <c r="Q239" s="118"/>
      <c r="R239" s="118"/>
      <c r="S239" s="118"/>
      <c r="T239" s="118"/>
      <c r="U239" s="118"/>
      <c r="V239" s="118"/>
      <c r="W239" s="119"/>
      <c r="X239" s="66" t="str">
        <f t="shared" si="103"/>
        <v/>
      </c>
      <c r="Y239" s="26" t="str">
        <f t="shared" si="87"/>
        <v/>
      </c>
      <c r="Z239" s="26" t="str">
        <f t="shared" si="88"/>
        <v/>
      </c>
      <c r="AA239" s="66" t="str">
        <f t="shared" si="89"/>
        <v/>
      </c>
      <c r="AB239" s="26" t="str">
        <f t="shared" si="104"/>
        <v/>
      </c>
      <c r="AC239" s="26" t="str">
        <f t="shared" si="90"/>
        <v/>
      </c>
      <c r="AD239" s="26" t="str">
        <f t="shared" si="91"/>
        <v/>
      </c>
      <c r="AE239" s="26" t="str">
        <f t="shared" si="105"/>
        <v/>
      </c>
      <c r="AF239" s="26" t="str">
        <f t="shared" si="92"/>
        <v/>
      </c>
      <c r="AG239" s="26" t="str">
        <f>IF(OR(Z239&lt;&gt;TRUE,AB239&lt;&gt;TRUE,,ISBLANK(U239)),"",IF(INDEX(codeperskat,MATCH(P239,libperskat,0))=20,IF(OR(U239&lt;Nomen.complète!W$4,U239&gt;Nomen.complète!X$4),FALSE,TRUE),""))</f>
        <v/>
      </c>
      <c r="AH239" s="26" t="str">
        <f t="shared" si="93"/>
        <v/>
      </c>
      <c r="AI239" s="26" t="str">
        <f t="shared" si="94"/>
        <v/>
      </c>
      <c r="AJ239" s="26" t="str">
        <f t="shared" si="95"/>
        <v/>
      </c>
      <c r="AK239" s="58" t="str">
        <f t="shared" si="106"/>
        <v/>
      </c>
      <c r="AL239" s="26" t="str">
        <f t="shared" si="107"/>
        <v/>
      </c>
    </row>
    <row r="240" spans="1:38">
      <c r="A240" s="42" t="str">
        <f t="shared" si="81"/>
        <v/>
      </c>
      <c r="B240" s="42" t="str">
        <f t="shared" si="82"/>
        <v/>
      </c>
      <c r="C240" s="139" t="str">
        <f t="shared" si="83"/>
        <v/>
      </c>
      <c r="D240" s="58" t="str">
        <f t="shared" si="96"/>
        <v/>
      </c>
      <c r="E240" s="58" t="str">
        <f t="shared" si="97"/>
        <v/>
      </c>
      <c r="F240" s="140" t="str">
        <f t="shared" si="98"/>
        <v/>
      </c>
      <c r="G240" s="141" t="str">
        <f t="shared" si="99"/>
        <v/>
      </c>
      <c r="H240" s="58" t="str">
        <f t="shared" si="100"/>
        <v/>
      </c>
      <c r="I240" s="58" t="str">
        <f t="shared" si="101"/>
        <v/>
      </c>
      <c r="J240" s="131" t="str">
        <f t="shared" si="84"/>
        <v/>
      </c>
      <c r="K240" s="65" t="str">
        <f t="shared" si="102"/>
        <v/>
      </c>
      <c r="L240" s="123" t="str">
        <f t="shared" si="85"/>
        <v/>
      </c>
      <c r="M240" s="122" t="str">
        <f t="shared" si="86"/>
        <v/>
      </c>
      <c r="N240" s="137"/>
      <c r="O240" s="118"/>
      <c r="P240" s="118"/>
      <c r="Q240" s="118"/>
      <c r="R240" s="118"/>
      <c r="S240" s="118"/>
      <c r="T240" s="118"/>
      <c r="U240" s="118"/>
      <c r="V240" s="118"/>
      <c r="W240" s="119"/>
      <c r="X240" s="66" t="str">
        <f t="shared" si="103"/>
        <v/>
      </c>
      <c r="Y240" s="26" t="str">
        <f t="shared" si="87"/>
        <v/>
      </c>
      <c r="Z240" s="26" t="str">
        <f t="shared" si="88"/>
        <v/>
      </c>
      <c r="AA240" s="66" t="str">
        <f t="shared" si="89"/>
        <v/>
      </c>
      <c r="AB240" s="26" t="str">
        <f t="shared" si="104"/>
        <v/>
      </c>
      <c r="AC240" s="26" t="str">
        <f t="shared" si="90"/>
        <v/>
      </c>
      <c r="AD240" s="26" t="str">
        <f t="shared" si="91"/>
        <v/>
      </c>
      <c r="AE240" s="26" t="str">
        <f t="shared" si="105"/>
        <v/>
      </c>
      <c r="AF240" s="26" t="str">
        <f t="shared" si="92"/>
        <v/>
      </c>
      <c r="AG240" s="26" t="str">
        <f>IF(OR(Z240&lt;&gt;TRUE,AB240&lt;&gt;TRUE,,ISBLANK(U240)),"",IF(INDEX(codeperskat,MATCH(P240,libperskat,0))=20,IF(OR(U240&lt;Nomen.complète!W$4,U240&gt;Nomen.complète!X$4),FALSE,TRUE),""))</f>
        <v/>
      </c>
      <c r="AH240" s="26" t="str">
        <f t="shared" si="93"/>
        <v/>
      </c>
      <c r="AI240" s="26" t="str">
        <f t="shared" si="94"/>
        <v/>
      </c>
      <c r="AJ240" s="26" t="str">
        <f t="shared" si="95"/>
        <v/>
      </c>
      <c r="AK240" s="58" t="str">
        <f t="shared" si="106"/>
        <v/>
      </c>
      <c r="AL240" s="26" t="str">
        <f t="shared" si="107"/>
        <v/>
      </c>
    </row>
    <row r="241" spans="1:38">
      <c r="A241" s="42" t="str">
        <f t="shared" si="81"/>
        <v/>
      </c>
      <c r="B241" s="42" t="str">
        <f t="shared" si="82"/>
        <v/>
      </c>
      <c r="C241" s="139" t="str">
        <f t="shared" si="83"/>
        <v/>
      </c>
      <c r="D241" s="58" t="str">
        <f t="shared" si="96"/>
        <v/>
      </c>
      <c r="E241" s="58" t="str">
        <f t="shared" si="97"/>
        <v/>
      </c>
      <c r="F241" s="140" t="str">
        <f t="shared" si="98"/>
        <v/>
      </c>
      <c r="G241" s="141" t="str">
        <f t="shared" si="99"/>
        <v/>
      </c>
      <c r="H241" s="58" t="str">
        <f t="shared" si="100"/>
        <v/>
      </c>
      <c r="I241" s="58" t="str">
        <f t="shared" si="101"/>
        <v/>
      </c>
      <c r="J241" s="131" t="str">
        <f t="shared" si="84"/>
        <v/>
      </c>
      <c r="K241" s="65" t="str">
        <f t="shared" si="102"/>
        <v/>
      </c>
      <c r="L241" s="123" t="str">
        <f t="shared" si="85"/>
        <v/>
      </c>
      <c r="M241" s="122" t="str">
        <f t="shared" si="86"/>
        <v/>
      </c>
      <c r="N241" s="137"/>
      <c r="O241" s="118"/>
      <c r="P241" s="118"/>
      <c r="Q241" s="118"/>
      <c r="R241" s="118"/>
      <c r="S241" s="118"/>
      <c r="T241" s="118"/>
      <c r="U241" s="118"/>
      <c r="V241" s="118"/>
      <c r="W241" s="119"/>
      <c r="X241" s="66" t="str">
        <f t="shared" si="103"/>
        <v/>
      </c>
      <c r="Y241" s="26" t="str">
        <f t="shared" si="87"/>
        <v/>
      </c>
      <c r="Z241" s="26" t="str">
        <f t="shared" si="88"/>
        <v/>
      </c>
      <c r="AA241" s="66" t="str">
        <f t="shared" si="89"/>
        <v/>
      </c>
      <c r="AB241" s="26" t="str">
        <f t="shared" si="104"/>
        <v/>
      </c>
      <c r="AC241" s="26" t="str">
        <f t="shared" si="90"/>
        <v/>
      </c>
      <c r="AD241" s="26" t="str">
        <f t="shared" si="91"/>
        <v/>
      </c>
      <c r="AE241" s="26" t="str">
        <f t="shared" si="105"/>
        <v/>
      </c>
      <c r="AF241" s="26" t="str">
        <f t="shared" si="92"/>
        <v/>
      </c>
      <c r="AG241" s="26" t="str">
        <f>IF(OR(Z241&lt;&gt;TRUE,AB241&lt;&gt;TRUE,,ISBLANK(U241)),"",IF(INDEX(codeperskat,MATCH(P241,libperskat,0))=20,IF(OR(U241&lt;Nomen.complète!W$4,U241&gt;Nomen.complète!X$4),FALSE,TRUE),""))</f>
        <v/>
      </c>
      <c r="AH241" s="26" t="str">
        <f t="shared" si="93"/>
        <v/>
      </c>
      <c r="AI241" s="26" t="str">
        <f t="shared" si="94"/>
        <v/>
      </c>
      <c r="AJ241" s="26" t="str">
        <f t="shared" si="95"/>
        <v/>
      </c>
      <c r="AK241" s="58" t="str">
        <f t="shared" si="106"/>
        <v/>
      </c>
      <c r="AL241" s="26" t="str">
        <f t="shared" si="107"/>
        <v/>
      </c>
    </row>
    <row r="242" spans="1:38">
      <c r="A242" s="42" t="str">
        <f t="shared" si="81"/>
        <v/>
      </c>
      <c r="B242" s="42" t="str">
        <f t="shared" si="82"/>
        <v/>
      </c>
      <c r="C242" s="139" t="str">
        <f t="shared" si="83"/>
        <v/>
      </c>
      <c r="D242" s="58" t="str">
        <f t="shared" si="96"/>
        <v/>
      </c>
      <c r="E242" s="58" t="str">
        <f t="shared" si="97"/>
        <v/>
      </c>
      <c r="F242" s="140" t="str">
        <f t="shared" si="98"/>
        <v/>
      </c>
      <c r="G242" s="141" t="str">
        <f t="shared" si="99"/>
        <v/>
      </c>
      <c r="H242" s="58" t="str">
        <f t="shared" si="100"/>
        <v/>
      </c>
      <c r="I242" s="58" t="str">
        <f t="shared" si="101"/>
        <v/>
      </c>
      <c r="J242" s="131" t="str">
        <f t="shared" si="84"/>
        <v/>
      </c>
      <c r="K242" s="65" t="str">
        <f t="shared" si="102"/>
        <v/>
      </c>
      <c r="L242" s="123" t="str">
        <f t="shared" si="85"/>
        <v/>
      </c>
      <c r="M242" s="122" t="str">
        <f t="shared" si="86"/>
        <v/>
      </c>
      <c r="N242" s="137"/>
      <c r="O242" s="118"/>
      <c r="P242" s="118"/>
      <c r="Q242" s="118"/>
      <c r="R242" s="118"/>
      <c r="S242" s="118"/>
      <c r="T242" s="118"/>
      <c r="U242" s="118"/>
      <c r="V242" s="118"/>
      <c r="W242" s="119"/>
      <c r="X242" s="66" t="str">
        <f t="shared" si="103"/>
        <v/>
      </c>
      <c r="Y242" s="26" t="str">
        <f t="shared" si="87"/>
        <v/>
      </c>
      <c r="Z242" s="26" t="str">
        <f t="shared" si="88"/>
        <v/>
      </c>
      <c r="AA242" s="66" t="str">
        <f t="shared" si="89"/>
        <v/>
      </c>
      <c r="AB242" s="26" t="str">
        <f t="shared" si="104"/>
        <v/>
      </c>
      <c r="AC242" s="26" t="str">
        <f t="shared" si="90"/>
        <v/>
      </c>
      <c r="AD242" s="26" t="str">
        <f t="shared" si="91"/>
        <v/>
      </c>
      <c r="AE242" s="26" t="str">
        <f t="shared" si="105"/>
        <v/>
      </c>
      <c r="AF242" s="26" t="str">
        <f t="shared" si="92"/>
        <v/>
      </c>
      <c r="AG242" s="26" t="str">
        <f>IF(OR(Z242&lt;&gt;TRUE,AB242&lt;&gt;TRUE,,ISBLANK(U242)),"",IF(INDEX(codeperskat,MATCH(P242,libperskat,0))=20,IF(OR(U242&lt;Nomen.complète!W$4,U242&gt;Nomen.complète!X$4),FALSE,TRUE),""))</f>
        <v/>
      </c>
      <c r="AH242" s="26" t="str">
        <f t="shared" si="93"/>
        <v/>
      </c>
      <c r="AI242" s="26" t="str">
        <f t="shared" si="94"/>
        <v/>
      </c>
      <c r="AJ242" s="26" t="str">
        <f t="shared" si="95"/>
        <v/>
      </c>
      <c r="AK242" s="58" t="str">
        <f t="shared" si="106"/>
        <v/>
      </c>
      <c r="AL242" s="26" t="str">
        <f t="shared" si="107"/>
        <v/>
      </c>
    </row>
    <row r="243" spans="1:38">
      <c r="A243" s="42" t="str">
        <f t="shared" si="81"/>
        <v/>
      </c>
      <c r="B243" s="42" t="str">
        <f t="shared" si="82"/>
        <v/>
      </c>
      <c r="C243" s="139" t="str">
        <f t="shared" si="83"/>
        <v/>
      </c>
      <c r="D243" s="58" t="str">
        <f t="shared" si="96"/>
        <v/>
      </c>
      <c r="E243" s="58" t="str">
        <f t="shared" si="97"/>
        <v/>
      </c>
      <c r="F243" s="140" t="str">
        <f t="shared" si="98"/>
        <v/>
      </c>
      <c r="G243" s="141" t="str">
        <f t="shared" si="99"/>
        <v/>
      </c>
      <c r="H243" s="58" t="str">
        <f t="shared" si="100"/>
        <v/>
      </c>
      <c r="I243" s="58" t="str">
        <f t="shared" si="101"/>
        <v/>
      </c>
      <c r="J243" s="131" t="str">
        <f t="shared" si="84"/>
        <v/>
      </c>
      <c r="K243" s="65" t="str">
        <f t="shared" si="102"/>
        <v/>
      </c>
      <c r="L243" s="123" t="str">
        <f t="shared" si="85"/>
        <v/>
      </c>
      <c r="M243" s="122" t="str">
        <f t="shared" si="86"/>
        <v/>
      </c>
      <c r="N243" s="137"/>
      <c r="O243" s="118"/>
      <c r="P243" s="118"/>
      <c r="Q243" s="118"/>
      <c r="R243" s="118"/>
      <c r="S243" s="118"/>
      <c r="T243" s="118"/>
      <c r="U243" s="118"/>
      <c r="V243" s="118"/>
      <c r="W243" s="119"/>
      <c r="X243" s="66" t="str">
        <f t="shared" si="103"/>
        <v/>
      </c>
      <c r="Y243" s="26" t="str">
        <f t="shared" si="87"/>
        <v/>
      </c>
      <c r="Z243" s="26" t="str">
        <f t="shared" si="88"/>
        <v/>
      </c>
      <c r="AA243" s="66" t="str">
        <f t="shared" si="89"/>
        <v/>
      </c>
      <c r="AB243" s="26" t="str">
        <f t="shared" si="104"/>
        <v/>
      </c>
      <c r="AC243" s="26" t="str">
        <f t="shared" si="90"/>
        <v/>
      </c>
      <c r="AD243" s="26" t="str">
        <f t="shared" si="91"/>
        <v/>
      </c>
      <c r="AE243" s="26" t="str">
        <f t="shared" si="105"/>
        <v/>
      </c>
      <c r="AF243" s="26" t="str">
        <f t="shared" si="92"/>
        <v/>
      </c>
      <c r="AG243" s="26" t="str">
        <f>IF(OR(Z243&lt;&gt;TRUE,AB243&lt;&gt;TRUE,,ISBLANK(U243)),"",IF(INDEX(codeperskat,MATCH(P243,libperskat,0))=20,IF(OR(U243&lt;Nomen.complète!W$4,U243&gt;Nomen.complète!X$4),FALSE,TRUE),""))</f>
        <v/>
      </c>
      <c r="AH243" s="26" t="str">
        <f t="shared" si="93"/>
        <v/>
      </c>
      <c r="AI243" s="26" t="str">
        <f t="shared" si="94"/>
        <v/>
      </c>
      <c r="AJ243" s="26" t="str">
        <f t="shared" si="95"/>
        <v/>
      </c>
      <c r="AK243" s="58" t="str">
        <f t="shared" si="106"/>
        <v/>
      </c>
      <c r="AL243" s="26" t="str">
        <f t="shared" si="107"/>
        <v/>
      </c>
    </row>
    <row r="244" spans="1:38">
      <c r="A244" s="42" t="str">
        <f t="shared" si="81"/>
        <v/>
      </c>
      <c r="B244" s="42" t="str">
        <f t="shared" si="82"/>
        <v/>
      </c>
      <c r="C244" s="139" t="str">
        <f t="shared" si="83"/>
        <v/>
      </c>
      <c r="D244" s="58" t="str">
        <f t="shared" si="96"/>
        <v/>
      </c>
      <c r="E244" s="58" t="str">
        <f t="shared" si="97"/>
        <v/>
      </c>
      <c r="F244" s="140" t="str">
        <f t="shared" si="98"/>
        <v/>
      </c>
      <c r="G244" s="141" t="str">
        <f t="shared" si="99"/>
        <v/>
      </c>
      <c r="H244" s="58" t="str">
        <f t="shared" si="100"/>
        <v/>
      </c>
      <c r="I244" s="58" t="str">
        <f t="shared" si="101"/>
        <v/>
      </c>
      <c r="J244" s="131" t="str">
        <f t="shared" si="84"/>
        <v/>
      </c>
      <c r="K244" s="65" t="str">
        <f t="shared" si="102"/>
        <v/>
      </c>
      <c r="L244" s="123" t="str">
        <f t="shared" si="85"/>
        <v/>
      </c>
      <c r="M244" s="122" t="str">
        <f t="shared" si="86"/>
        <v/>
      </c>
      <c r="N244" s="137"/>
      <c r="O244" s="118"/>
      <c r="P244" s="118"/>
      <c r="Q244" s="118"/>
      <c r="R244" s="118"/>
      <c r="S244" s="118"/>
      <c r="T244" s="118"/>
      <c r="U244" s="118"/>
      <c r="V244" s="118"/>
      <c r="W244" s="119"/>
      <c r="X244" s="66" t="str">
        <f t="shared" si="103"/>
        <v/>
      </c>
      <c r="Y244" s="26" t="str">
        <f t="shared" si="87"/>
        <v/>
      </c>
      <c r="Z244" s="26" t="str">
        <f t="shared" si="88"/>
        <v/>
      </c>
      <c r="AA244" s="66" t="str">
        <f t="shared" si="89"/>
        <v/>
      </c>
      <c r="AB244" s="26" t="str">
        <f t="shared" si="104"/>
        <v/>
      </c>
      <c r="AC244" s="26" t="str">
        <f t="shared" si="90"/>
        <v/>
      </c>
      <c r="AD244" s="26" t="str">
        <f t="shared" si="91"/>
        <v/>
      </c>
      <c r="AE244" s="26" t="str">
        <f t="shared" si="105"/>
        <v/>
      </c>
      <c r="AF244" s="26" t="str">
        <f t="shared" si="92"/>
        <v/>
      </c>
      <c r="AG244" s="26" t="str">
        <f>IF(OR(Z244&lt;&gt;TRUE,AB244&lt;&gt;TRUE,,ISBLANK(U244)),"",IF(INDEX(codeperskat,MATCH(P244,libperskat,0))=20,IF(OR(U244&lt;Nomen.complète!W$4,U244&gt;Nomen.complète!X$4),FALSE,TRUE),""))</f>
        <v/>
      </c>
      <c r="AH244" s="26" t="str">
        <f t="shared" si="93"/>
        <v/>
      </c>
      <c r="AI244" s="26" t="str">
        <f t="shared" si="94"/>
        <v/>
      </c>
      <c r="AJ244" s="26" t="str">
        <f t="shared" si="95"/>
        <v/>
      </c>
      <c r="AK244" s="58" t="str">
        <f t="shared" si="106"/>
        <v/>
      </c>
      <c r="AL244" s="26" t="str">
        <f t="shared" si="107"/>
        <v/>
      </c>
    </row>
    <row r="245" spans="1:38">
      <c r="A245" s="42" t="str">
        <f t="shared" si="81"/>
        <v/>
      </c>
      <c r="B245" s="42" t="str">
        <f t="shared" si="82"/>
        <v/>
      </c>
      <c r="C245" s="139" t="str">
        <f t="shared" si="83"/>
        <v/>
      </c>
      <c r="D245" s="58" t="str">
        <f t="shared" si="96"/>
        <v/>
      </c>
      <c r="E245" s="58" t="str">
        <f t="shared" si="97"/>
        <v/>
      </c>
      <c r="F245" s="140" t="str">
        <f t="shared" si="98"/>
        <v/>
      </c>
      <c r="G245" s="141" t="str">
        <f t="shared" si="99"/>
        <v/>
      </c>
      <c r="H245" s="58" t="str">
        <f t="shared" si="100"/>
        <v/>
      </c>
      <c r="I245" s="58" t="str">
        <f t="shared" si="101"/>
        <v/>
      </c>
      <c r="J245" s="131" t="str">
        <f t="shared" si="84"/>
        <v/>
      </c>
      <c r="K245" s="65" t="str">
        <f t="shared" si="102"/>
        <v/>
      </c>
      <c r="L245" s="123" t="str">
        <f t="shared" si="85"/>
        <v/>
      </c>
      <c r="M245" s="122" t="str">
        <f t="shared" si="86"/>
        <v/>
      </c>
      <c r="N245" s="137"/>
      <c r="O245" s="118"/>
      <c r="P245" s="118"/>
      <c r="Q245" s="118"/>
      <c r="R245" s="118"/>
      <c r="S245" s="118"/>
      <c r="T245" s="118"/>
      <c r="U245" s="118"/>
      <c r="V245" s="118"/>
      <c r="W245" s="119"/>
      <c r="X245" s="66" t="str">
        <f t="shared" si="103"/>
        <v/>
      </c>
      <c r="Y245" s="26" t="str">
        <f t="shared" si="87"/>
        <v/>
      </c>
      <c r="Z245" s="26" t="str">
        <f t="shared" si="88"/>
        <v/>
      </c>
      <c r="AA245" s="66" t="str">
        <f t="shared" si="89"/>
        <v/>
      </c>
      <c r="AB245" s="26" t="str">
        <f t="shared" si="104"/>
        <v/>
      </c>
      <c r="AC245" s="26" t="str">
        <f t="shared" si="90"/>
        <v/>
      </c>
      <c r="AD245" s="26" t="str">
        <f t="shared" si="91"/>
        <v/>
      </c>
      <c r="AE245" s="26" t="str">
        <f t="shared" si="105"/>
        <v/>
      </c>
      <c r="AF245" s="26" t="str">
        <f t="shared" si="92"/>
        <v/>
      </c>
      <c r="AG245" s="26" t="str">
        <f>IF(OR(Z245&lt;&gt;TRUE,AB245&lt;&gt;TRUE,,ISBLANK(U245)),"",IF(INDEX(codeperskat,MATCH(P245,libperskat,0))=20,IF(OR(U245&lt;Nomen.complète!W$4,U245&gt;Nomen.complète!X$4),FALSE,TRUE),""))</f>
        <v/>
      </c>
      <c r="AH245" s="26" t="str">
        <f t="shared" si="93"/>
        <v/>
      </c>
      <c r="AI245" s="26" t="str">
        <f t="shared" si="94"/>
        <v/>
      </c>
      <c r="AJ245" s="26" t="str">
        <f t="shared" si="95"/>
        <v/>
      </c>
      <c r="AK245" s="58" t="str">
        <f t="shared" si="106"/>
        <v/>
      </c>
      <c r="AL245" s="26" t="str">
        <f t="shared" si="107"/>
        <v/>
      </c>
    </row>
    <row r="246" spans="1:38">
      <c r="A246" s="42" t="str">
        <f t="shared" si="81"/>
        <v/>
      </c>
      <c r="B246" s="42" t="str">
        <f t="shared" si="82"/>
        <v/>
      </c>
      <c r="C246" s="139" t="str">
        <f t="shared" si="83"/>
        <v/>
      </c>
      <c r="D246" s="58" t="str">
        <f t="shared" si="96"/>
        <v/>
      </c>
      <c r="E246" s="58" t="str">
        <f t="shared" si="97"/>
        <v/>
      </c>
      <c r="F246" s="140" t="str">
        <f t="shared" si="98"/>
        <v/>
      </c>
      <c r="G246" s="141" t="str">
        <f t="shared" si="99"/>
        <v/>
      </c>
      <c r="H246" s="58" t="str">
        <f t="shared" si="100"/>
        <v/>
      </c>
      <c r="I246" s="58" t="str">
        <f t="shared" si="101"/>
        <v/>
      </c>
      <c r="J246" s="131" t="str">
        <f t="shared" si="84"/>
        <v/>
      </c>
      <c r="K246" s="65" t="str">
        <f t="shared" si="102"/>
        <v/>
      </c>
      <c r="L246" s="123" t="str">
        <f t="shared" si="85"/>
        <v/>
      </c>
      <c r="M246" s="122" t="str">
        <f t="shared" si="86"/>
        <v/>
      </c>
      <c r="N246" s="137"/>
      <c r="O246" s="118"/>
      <c r="P246" s="118"/>
      <c r="Q246" s="118"/>
      <c r="R246" s="118"/>
      <c r="S246" s="118"/>
      <c r="T246" s="118"/>
      <c r="U246" s="118"/>
      <c r="V246" s="118"/>
      <c r="W246" s="119"/>
      <c r="X246" s="66" t="str">
        <f t="shared" si="103"/>
        <v/>
      </c>
      <c r="Y246" s="26" t="str">
        <f t="shared" si="87"/>
        <v/>
      </c>
      <c r="Z246" s="26" t="str">
        <f t="shared" si="88"/>
        <v/>
      </c>
      <c r="AA246" s="66" t="str">
        <f t="shared" si="89"/>
        <v/>
      </c>
      <c r="AB246" s="26" t="str">
        <f t="shared" si="104"/>
        <v/>
      </c>
      <c r="AC246" s="26" t="str">
        <f t="shared" si="90"/>
        <v/>
      </c>
      <c r="AD246" s="26" t="str">
        <f t="shared" si="91"/>
        <v/>
      </c>
      <c r="AE246" s="26" t="str">
        <f t="shared" si="105"/>
        <v/>
      </c>
      <c r="AF246" s="26" t="str">
        <f t="shared" si="92"/>
        <v/>
      </c>
      <c r="AG246" s="26" t="str">
        <f>IF(OR(Z246&lt;&gt;TRUE,AB246&lt;&gt;TRUE,,ISBLANK(U246)),"",IF(INDEX(codeperskat,MATCH(P246,libperskat,0))=20,IF(OR(U246&lt;Nomen.complète!W$4,U246&gt;Nomen.complète!X$4),FALSE,TRUE),""))</f>
        <v/>
      </c>
      <c r="AH246" s="26" t="str">
        <f t="shared" si="93"/>
        <v/>
      </c>
      <c r="AI246" s="26" t="str">
        <f t="shared" si="94"/>
        <v/>
      </c>
      <c r="AJ246" s="26" t="str">
        <f t="shared" si="95"/>
        <v/>
      </c>
      <c r="AK246" s="58" t="str">
        <f t="shared" si="106"/>
        <v/>
      </c>
      <c r="AL246" s="26" t="str">
        <f t="shared" si="107"/>
        <v/>
      </c>
    </row>
    <row r="247" spans="1:38">
      <c r="A247" s="42" t="str">
        <f t="shared" si="81"/>
        <v/>
      </c>
      <c r="B247" s="42" t="str">
        <f t="shared" si="82"/>
        <v/>
      </c>
      <c r="C247" s="139" t="str">
        <f t="shared" si="83"/>
        <v/>
      </c>
      <c r="D247" s="58" t="str">
        <f t="shared" si="96"/>
        <v/>
      </c>
      <c r="E247" s="58" t="str">
        <f t="shared" si="97"/>
        <v/>
      </c>
      <c r="F247" s="140" t="str">
        <f t="shared" si="98"/>
        <v/>
      </c>
      <c r="G247" s="141" t="str">
        <f t="shared" si="99"/>
        <v/>
      </c>
      <c r="H247" s="58" t="str">
        <f t="shared" si="100"/>
        <v/>
      </c>
      <c r="I247" s="58" t="str">
        <f t="shared" si="101"/>
        <v/>
      </c>
      <c r="J247" s="131" t="str">
        <f t="shared" si="84"/>
        <v/>
      </c>
      <c r="K247" s="65" t="str">
        <f t="shared" si="102"/>
        <v/>
      </c>
      <c r="L247" s="123" t="str">
        <f t="shared" si="85"/>
        <v/>
      </c>
      <c r="M247" s="122" t="str">
        <f t="shared" si="86"/>
        <v/>
      </c>
      <c r="N247" s="137"/>
      <c r="O247" s="118"/>
      <c r="P247" s="118"/>
      <c r="Q247" s="118"/>
      <c r="R247" s="118"/>
      <c r="S247" s="118"/>
      <c r="T247" s="118"/>
      <c r="U247" s="118"/>
      <c r="V247" s="118"/>
      <c r="W247" s="119"/>
      <c r="X247" s="66" t="str">
        <f t="shared" si="103"/>
        <v/>
      </c>
      <c r="Y247" s="26" t="str">
        <f t="shared" si="87"/>
        <v/>
      </c>
      <c r="Z247" s="26" t="str">
        <f t="shared" si="88"/>
        <v/>
      </c>
      <c r="AA247" s="66" t="str">
        <f t="shared" si="89"/>
        <v/>
      </c>
      <c r="AB247" s="26" t="str">
        <f t="shared" si="104"/>
        <v/>
      </c>
      <c r="AC247" s="26" t="str">
        <f t="shared" si="90"/>
        <v/>
      </c>
      <c r="AD247" s="26" t="str">
        <f t="shared" si="91"/>
        <v/>
      </c>
      <c r="AE247" s="26" t="str">
        <f t="shared" si="105"/>
        <v/>
      </c>
      <c r="AF247" s="26" t="str">
        <f t="shared" si="92"/>
        <v/>
      </c>
      <c r="AG247" s="26" t="str">
        <f>IF(OR(Z247&lt;&gt;TRUE,AB247&lt;&gt;TRUE,,ISBLANK(U247)),"",IF(INDEX(codeperskat,MATCH(P247,libperskat,0))=20,IF(OR(U247&lt;Nomen.complète!W$4,U247&gt;Nomen.complète!X$4),FALSE,TRUE),""))</f>
        <v/>
      </c>
      <c r="AH247" s="26" t="str">
        <f t="shared" si="93"/>
        <v/>
      </c>
      <c r="AI247" s="26" t="str">
        <f t="shared" si="94"/>
        <v/>
      </c>
      <c r="AJ247" s="26" t="str">
        <f t="shared" si="95"/>
        <v/>
      </c>
      <c r="AK247" s="58" t="str">
        <f t="shared" si="106"/>
        <v/>
      </c>
      <c r="AL247" s="26" t="str">
        <f t="shared" si="107"/>
        <v/>
      </c>
    </row>
    <row r="248" spans="1:38">
      <c r="A248" s="42" t="str">
        <f t="shared" si="81"/>
        <v/>
      </c>
      <c r="B248" s="42" t="str">
        <f t="shared" si="82"/>
        <v/>
      </c>
      <c r="C248" s="139" t="str">
        <f t="shared" si="83"/>
        <v/>
      </c>
      <c r="D248" s="58" t="str">
        <f t="shared" si="96"/>
        <v/>
      </c>
      <c r="E248" s="58" t="str">
        <f t="shared" si="97"/>
        <v/>
      </c>
      <c r="F248" s="140" t="str">
        <f t="shared" si="98"/>
        <v/>
      </c>
      <c r="G248" s="141" t="str">
        <f t="shared" si="99"/>
        <v/>
      </c>
      <c r="H248" s="58" t="str">
        <f t="shared" si="100"/>
        <v/>
      </c>
      <c r="I248" s="58" t="str">
        <f t="shared" si="101"/>
        <v/>
      </c>
      <c r="J248" s="131" t="str">
        <f t="shared" si="84"/>
        <v/>
      </c>
      <c r="K248" s="65" t="str">
        <f t="shared" si="102"/>
        <v/>
      </c>
      <c r="L248" s="123" t="str">
        <f t="shared" si="85"/>
        <v/>
      </c>
      <c r="M248" s="122" t="str">
        <f t="shared" si="86"/>
        <v/>
      </c>
      <c r="N248" s="137"/>
      <c r="O248" s="118"/>
      <c r="P248" s="118"/>
      <c r="Q248" s="118"/>
      <c r="R248" s="118"/>
      <c r="S248" s="118"/>
      <c r="T248" s="118"/>
      <c r="U248" s="118"/>
      <c r="V248" s="118"/>
      <c r="W248" s="119"/>
      <c r="X248" s="66" t="str">
        <f t="shared" si="103"/>
        <v/>
      </c>
      <c r="Y248" s="26" t="str">
        <f t="shared" si="87"/>
        <v/>
      </c>
      <c r="Z248" s="26" t="str">
        <f t="shared" si="88"/>
        <v/>
      </c>
      <c r="AA248" s="66" t="str">
        <f t="shared" si="89"/>
        <v/>
      </c>
      <c r="AB248" s="26" t="str">
        <f t="shared" si="104"/>
        <v/>
      </c>
      <c r="AC248" s="26" t="str">
        <f t="shared" si="90"/>
        <v/>
      </c>
      <c r="AD248" s="26" t="str">
        <f t="shared" si="91"/>
        <v/>
      </c>
      <c r="AE248" s="26" t="str">
        <f t="shared" si="105"/>
        <v/>
      </c>
      <c r="AF248" s="26" t="str">
        <f t="shared" si="92"/>
        <v/>
      </c>
      <c r="AG248" s="26" t="str">
        <f>IF(OR(Z248&lt;&gt;TRUE,AB248&lt;&gt;TRUE,,ISBLANK(U248)),"",IF(INDEX(codeperskat,MATCH(P248,libperskat,0))=20,IF(OR(U248&lt;Nomen.complète!W$4,U248&gt;Nomen.complète!X$4),FALSE,TRUE),""))</f>
        <v/>
      </c>
      <c r="AH248" s="26" t="str">
        <f t="shared" si="93"/>
        <v/>
      </c>
      <c r="AI248" s="26" t="str">
        <f t="shared" si="94"/>
        <v/>
      </c>
      <c r="AJ248" s="26" t="str">
        <f t="shared" si="95"/>
        <v/>
      </c>
      <c r="AK248" s="58" t="str">
        <f t="shared" si="106"/>
        <v/>
      </c>
      <c r="AL248" s="26" t="str">
        <f t="shared" si="107"/>
        <v/>
      </c>
    </row>
    <row r="249" spans="1:38">
      <c r="A249" s="42" t="str">
        <f t="shared" si="81"/>
        <v/>
      </c>
      <c r="B249" s="42" t="str">
        <f t="shared" si="82"/>
        <v/>
      </c>
      <c r="C249" s="139" t="str">
        <f t="shared" si="83"/>
        <v/>
      </c>
      <c r="D249" s="58" t="str">
        <f t="shared" si="96"/>
        <v/>
      </c>
      <c r="E249" s="58" t="str">
        <f t="shared" si="97"/>
        <v/>
      </c>
      <c r="F249" s="140" t="str">
        <f t="shared" si="98"/>
        <v/>
      </c>
      <c r="G249" s="141" t="str">
        <f t="shared" si="99"/>
        <v/>
      </c>
      <c r="H249" s="58" t="str">
        <f t="shared" si="100"/>
        <v/>
      </c>
      <c r="I249" s="58" t="str">
        <f t="shared" si="101"/>
        <v/>
      </c>
      <c r="J249" s="131" t="str">
        <f t="shared" si="84"/>
        <v/>
      </c>
      <c r="K249" s="65" t="str">
        <f t="shared" si="102"/>
        <v/>
      </c>
      <c r="L249" s="123" t="str">
        <f t="shared" si="85"/>
        <v/>
      </c>
      <c r="M249" s="122" t="str">
        <f t="shared" si="86"/>
        <v/>
      </c>
      <c r="N249" s="137"/>
      <c r="O249" s="118"/>
      <c r="P249" s="118"/>
      <c r="Q249" s="118"/>
      <c r="R249" s="118"/>
      <c r="S249" s="118"/>
      <c r="T249" s="118"/>
      <c r="U249" s="118"/>
      <c r="V249" s="118"/>
      <c r="W249" s="119"/>
      <c r="X249" s="66" t="str">
        <f t="shared" si="103"/>
        <v/>
      </c>
      <c r="Y249" s="26" t="str">
        <f t="shared" si="87"/>
        <v/>
      </c>
      <c r="Z249" s="26" t="str">
        <f t="shared" si="88"/>
        <v/>
      </c>
      <c r="AA249" s="66" t="str">
        <f t="shared" si="89"/>
        <v/>
      </c>
      <c r="AB249" s="26" t="str">
        <f t="shared" si="104"/>
        <v/>
      </c>
      <c r="AC249" s="26" t="str">
        <f t="shared" si="90"/>
        <v/>
      </c>
      <c r="AD249" s="26" t="str">
        <f t="shared" si="91"/>
        <v/>
      </c>
      <c r="AE249" s="26" t="str">
        <f t="shared" si="105"/>
        <v/>
      </c>
      <c r="AF249" s="26" t="str">
        <f t="shared" si="92"/>
        <v/>
      </c>
      <c r="AG249" s="26" t="str">
        <f>IF(OR(Z249&lt;&gt;TRUE,AB249&lt;&gt;TRUE,,ISBLANK(U249)),"",IF(INDEX(codeperskat,MATCH(P249,libperskat,0))=20,IF(OR(U249&lt;Nomen.complète!W$4,U249&gt;Nomen.complète!X$4),FALSE,TRUE),""))</f>
        <v/>
      </c>
      <c r="AH249" s="26" t="str">
        <f t="shared" si="93"/>
        <v/>
      </c>
      <c r="AI249" s="26" t="str">
        <f t="shared" si="94"/>
        <v/>
      </c>
      <c r="AJ249" s="26" t="str">
        <f t="shared" si="95"/>
        <v/>
      </c>
      <c r="AK249" s="58" t="str">
        <f t="shared" si="106"/>
        <v/>
      </c>
      <c r="AL249" s="26" t="str">
        <f t="shared" si="107"/>
        <v/>
      </c>
    </row>
    <row r="250" spans="1:38">
      <c r="A250" s="42" t="str">
        <f t="shared" si="81"/>
        <v/>
      </c>
      <c r="B250" s="42" t="str">
        <f t="shared" si="82"/>
        <v/>
      </c>
      <c r="C250" s="139" t="str">
        <f t="shared" si="83"/>
        <v/>
      </c>
      <c r="D250" s="58" t="str">
        <f t="shared" si="96"/>
        <v/>
      </c>
      <c r="E250" s="58" t="str">
        <f t="shared" si="97"/>
        <v/>
      </c>
      <c r="F250" s="140" t="str">
        <f t="shared" si="98"/>
        <v/>
      </c>
      <c r="G250" s="141" t="str">
        <f t="shared" si="99"/>
        <v/>
      </c>
      <c r="H250" s="58" t="str">
        <f t="shared" si="100"/>
        <v/>
      </c>
      <c r="I250" s="58" t="str">
        <f t="shared" si="101"/>
        <v/>
      </c>
      <c r="J250" s="131" t="str">
        <f t="shared" si="84"/>
        <v/>
      </c>
      <c r="K250" s="65" t="str">
        <f t="shared" si="102"/>
        <v/>
      </c>
      <c r="L250" s="123" t="str">
        <f t="shared" si="85"/>
        <v/>
      </c>
      <c r="M250" s="122" t="str">
        <f t="shared" si="86"/>
        <v/>
      </c>
      <c r="N250" s="137"/>
      <c r="O250" s="118"/>
      <c r="P250" s="118"/>
      <c r="Q250" s="118"/>
      <c r="R250" s="118"/>
      <c r="S250" s="118"/>
      <c r="T250" s="118"/>
      <c r="U250" s="118"/>
      <c r="V250" s="118"/>
      <c r="W250" s="119"/>
      <c r="X250" s="66" t="str">
        <f t="shared" si="103"/>
        <v/>
      </c>
      <c r="Y250" s="26" t="str">
        <f t="shared" si="87"/>
        <v/>
      </c>
      <c r="Z250" s="26" t="str">
        <f t="shared" si="88"/>
        <v/>
      </c>
      <c r="AA250" s="66" t="str">
        <f t="shared" si="89"/>
        <v/>
      </c>
      <c r="AB250" s="26" t="str">
        <f t="shared" si="104"/>
        <v/>
      </c>
      <c r="AC250" s="26" t="str">
        <f t="shared" si="90"/>
        <v/>
      </c>
      <c r="AD250" s="26" t="str">
        <f t="shared" si="91"/>
        <v/>
      </c>
      <c r="AE250" s="26" t="str">
        <f t="shared" si="105"/>
        <v/>
      </c>
      <c r="AF250" s="26" t="str">
        <f t="shared" si="92"/>
        <v/>
      </c>
      <c r="AG250" s="26" t="str">
        <f>IF(OR(Z250&lt;&gt;TRUE,AB250&lt;&gt;TRUE,,ISBLANK(U250)),"",IF(INDEX(codeperskat,MATCH(P250,libperskat,0))=20,IF(OR(U250&lt;Nomen.complète!W$4,U250&gt;Nomen.complète!X$4),FALSE,TRUE),""))</f>
        <v/>
      </c>
      <c r="AH250" s="26" t="str">
        <f t="shared" si="93"/>
        <v/>
      </c>
      <c r="AI250" s="26" t="str">
        <f t="shared" si="94"/>
        <v/>
      </c>
      <c r="AJ250" s="26" t="str">
        <f t="shared" si="95"/>
        <v/>
      </c>
      <c r="AK250" s="58" t="str">
        <f t="shared" si="106"/>
        <v/>
      </c>
      <c r="AL250" s="26" t="str">
        <f t="shared" si="107"/>
        <v/>
      </c>
    </row>
    <row r="251" spans="1:38">
      <c r="A251" s="42" t="str">
        <f t="shared" si="81"/>
        <v/>
      </c>
      <c r="B251" s="42" t="str">
        <f t="shared" si="82"/>
        <v/>
      </c>
      <c r="C251" s="139" t="str">
        <f t="shared" si="83"/>
        <v/>
      </c>
      <c r="D251" s="58" t="str">
        <f t="shared" si="96"/>
        <v/>
      </c>
      <c r="E251" s="58" t="str">
        <f t="shared" si="97"/>
        <v/>
      </c>
      <c r="F251" s="140" t="str">
        <f t="shared" si="98"/>
        <v/>
      </c>
      <c r="G251" s="141" t="str">
        <f t="shared" si="99"/>
        <v/>
      </c>
      <c r="H251" s="58" t="str">
        <f t="shared" si="100"/>
        <v/>
      </c>
      <c r="I251" s="58" t="str">
        <f t="shared" si="101"/>
        <v/>
      </c>
      <c r="J251" s="131" t="str">
        <f t="shared" si="84"/>
        <v/>
      </c>
      <c r="K251" s="65" t="str">
        <f t="shared" si="102"/>
        <v/>
      </c>
      <c r="L251" s="123" t="str">
        <f t="shared" si="85"/>
        <v/>
      </c>
      <c r="M251" s="122" t="str">
        <f t="shared" si="86"/>
        <v/>
      </c>
      <c r="N251" s="137"/>
      <c r="O251" s="118"/>
      <c r="P251" s="118"/>
      <c r="Q251" s="118"/>
      <c r="R251" s="118"/>
      <c r="S251" s="118"/>
      <c r="T251" s="118"/>
      <c r="U251" s="118"/>
      <c r="V251" s="118"/>
      <c r="W251" s="119"/>
      <c r="X251" s="66" t="str">
        <f t="shared" si="103"/>
        <v/>
      </c>
      <c r="Y251" s="26" t="str">
        <f t="shared" si="87"/>
        <v/>
      </c>
      <c r="Z251" s="26" t="str">
        <f t="shared" si="88"/>
        <v/>
      </c>
      <c r="AA251" s="66" t="str">
        <f t="shared" si="89"/>
        <v/>
      </c>
      <c r="AB251" s="26" t="str">
        <f t="shared" si="104"/>
        <v/>
      </c>
      <c r="AC251" s="26" t="str">
        <f t="shared" si="90"/>
        <v/>
      </c>
      <c r="AD251" s="26" t="str">
        <f t="shared" si="91"/>
        <v/>
      </c>
      <c r="AE251" s="26" t="str">
        <f t="shared" si="105"/>
        <v/>
      </c>
      <c r="AF251" s="26" t="str">
        <f t="shared" si="92"/>
        <v/>
      </c>
      <c r="AG251" s="26" t="str">
        <f>IF(OR(Z251&lt;&gt;TRUE,AB251&lt;&gt;TRUE,,ISBLANK(U251)),"",IF(INDEX(codeperskat,MATCH(P251,libperskat,0))=20,IF(OR(U251&lt;Nomen.complète!W$4,U251&gt;Nomen.complète!X$4),FALSE,TRUE),""))</f>
        <v/>
      </c>
      <c r="AH251" s="26" t="str">
        <f t="shared" si="93"/>
        <v/>
      </c>
      <c r="AI251" s="26" t="str">
        <f t="shared" si="94"/>
        <v/>
      </c>
      <c r="AJ251" s="26" t="str">
        <f t="shared" si="95"/>
        <v/>
      </c>
      <c r="AK251" s="58" t="str">
        <f t="shared" si="106"/>
        <v/>
      </c>
      <c r="AL251" s="26" t="str">
        <f t="shared" si="107"/>
        <v/>
      </c>
    </row>
    <row r="252" spans="1:38">
      <c r="A252" s="42" t="str">
        <f t="shared" si="81"/>
        <v/>
      </c>
      <c r="B252" s="42" t="str">
        <f t="shared" si="82"/>
        <v/>
      </c>
      <c r="C252" s="139" t="str">
        <f t="shared" si="83"/>
        <v/>
      </c>
      <c r="D252" s="58" t="str">
        <f t="shared" si="96"/>
        <v/>
      </c>
      <c r="E252" s="58" t="str">
        <f t="shared" si="97"/>
        <v/>
      </c>
      <c r="F252" s="140" t="str">
        <f t="shared" si="98"/>
        <v/>
      </c>
      <c r="G252" s="141" t="str">
        <f t="shared" si="99"/>
        <v/>
      </c>
      <c r="H252" s="58" t="str">
        <f t="shared" si="100"/>
        <v/>
      </c>
      <c r="I252" s="58" t="str">
        <f t="shared" si="101"/>
        <v/>
      </c>
      <c r="J252" s="131" t="str">
        <f t="shared" si="84"/>
        <v/>
      </c>
      <c r="K252" s="65" t="str">
        <f t="shared" si="102"/>
        <v/>
      </c>
      <c r="L252" s="123" t="str">
        <f t="shared" si="85"/>
        <v/>
      </c>
      <c r="M252" s="122" t="str">
        <f t="shared" si="86"/>
        <v/>
      </c>
      <c r="N252" s="137"/>
      <c r="O252" s="118"/>
      <c r="P252" s="118"/>
      <c r="Q252" s="118"/>
      <c r="R252" s="118"/>
      <c r="S252" s="118"/>
      <c r="T252" s="118"/>
      <c r="U252" s="118"/>
      <c r="V252" s="118"/>
      <c r="W252" s="119"/>
      <c r="X252" s="66" t="str">
        <f t="shared" si="103"/>
        <v/>
      </c>
      <c r="Y252" s="26" t="str">
        <f t="shared" si="87"/>
        <v/>
      </c>
      <c r="Z252" s="26" t="str">
        <f t="shared" si="88"/>
        <v/>
      </c>
      <c r="AA252" s="66" t="str">
        <f t="shared" si="89"/>
        <v/>
      </c>
      <c r="AB252" s="26" t="str">
        <f t="shared" si="104"/>
        <v/>
      </c>
      <c r="AC252" s="26" t="str">
        <f t="shared" si="90"/>
        <v/>
      </c>
      <c r="AD252" s="26" t="str">
        <f t="shared" si="91"/>
        <v/>
      </c>
      <c r="AE252" s="26" t="str">
        <f t="shared" si="105"/>
        <v/>
      </c>
      <c r="AF252" s="26" t="str">
        <f t="shared" si="92"/>
        <v/>
      </c>
      <c r="AG252" s="26" t="str">
        <f>IF(OR(Z252&lt;&gt;TRUE,AB252&lt;&gt;TRUE,,ISBLANK(U252)),"",IF(INDEX(codeperskat,MATCH(P252,libperskat,0))=20,IF(OR(U252&lt;Nomen.complète!W$4,U252&gt;Nomen.complète!X$4),FALSE,TRUE),""))</f>
        <v/>
      </c>
      <c r="AH252" s="26" t="str">
        <f t="shared" si="93"/>
        <v/>
      </c>
      <c r="AI252" s="26" t="str">
        <f t="shared" si="94"/>
        <v/>
      </c>
      <c r="AJ252" s="26" t="str">
        <f t="shared" si="95"/>
        <v/>
      </c>
      <c r="AK252" s="58" t="str">
        <f t="shared" si="106"/>
        <v/>
      </c>
      <c r="AL252" s="26" t="str">
        <f t="shared" si="107"/>
        <v/>
      </c>
    </row>
    <row r="253" spans="1:38">
      <c r="A253" s="42" t="str">
        <f t="shared" si="81"/>
        <v/>
      </c>
      <c r="B253" s="42" t="str">
        <f t="shared" si="82"/>
        <v/>
      </c>
      <c r="C253" s="139" t="str">
        <f t="shared" si="83"/>
        <v/>
      </c>
      <c r="D253" s="58" t="str">
        <f t="shared" si="96"/>
        <v/>
      </c>
      <c r="E253" s="58" t="str">
        <f t="shared" si="97"/>
        <v/>
      </c>
      <c r="F253" s="140" t="str">
        <f t="shared" si="98"/>
        <v/>
      </c>
      <c r="G253" s="141" t="str">
        <f t="shared" si="99"/>
        <v/>
      </c>
      <c r="H253" s="58" t="str">
        <f t="shared" si="100"/>
        <v/>
      </c>
      <c r="I253" s="58" t="str">
        <f t="shared" si="101"/>
        <v/>
      </c>
      <c r="J253" s="131" t="str">
        <f t="shared" si="84"/>
        <v/>
      </c>
      <c r="K253" s="65" t="str">
        <f t="shared" si="102"/>
        <v/>
      </c>
      <c r="L253" s="123" t="str">
        <f t="shared" si="85"/>
        <v/>
      </c>
      <c r="M253" s="122" t="str">
        <f t="shared" si="86"/>
        <v/>
      </c>
      <c r="N253" s="137"/>
      <c r="O253" s="118"/>
      <c r="P253" s="118"/>
      <c r="Q253" s="118"/>
      <c r="R253" s="118"/>
      <c r="S253" s="118"/>
      <c r="T253" s="118"/>
      <c r="U253" s="118"/>
      <c r="V253" s="118"/>
      <c r="W253" s="119"/>
      <c r="X253" s="66" t="str">
        <f t="shared" si="103"/>
        <v/>
      </c>
      <c r="Y253" s="26" t="str">
        <f t="shared" si="87"/>
        <v/>
      </c>
      <c r="Z253" s="26" t="str">
        <f t="shared" si="88"/>
        <v/>
      </c>
      <c r="AA253" s="66" t="str">
        <f t="shared" si="89"/>
        <v/>
      </c>
      <c r="AB253" s="26" t="str">
        <f t="shared" si="104"/>
        <v/>
      </c>
      <c r="AC253" s="26" t="str">
        <f t="shared" si="90"/>
        <v/>
      </c>
      <c r="AD253" s="26" t="str">
        <f t="shared" si="91"/>
        <v/>
      </c>
      <c r="AE253" s="26" t="str">
        <f t="shared" si="105"/>
        <v/>
      </c>
      <c r="AF253" s="26" t="str">
        <f t="shared" si="92"/>
        <v/>
      </c>
      <c r="AG253" s="26" t="str">
        <f>IF(OR(Z253&lt;&gt;TRUE,AB253&lt;&gt;TRUE,,ISBLANK(U253)),"",IF(INDEX(codeperskat,MATCH(P253,libperskat,0))=20,IF(OR(U253&lt;Nomen.complète!W$4,U253&gt;Nomen.complète!X$4),FALSE,TRUE),""))</f>
        <v/>
      </c>
      <c r="AH253" s="26" t="str">
        <f t="shared" si="93"/>
        <v/>
      </c>
      <c r="AI253" s="26" t="str">
        <f t="shared" si="94"/>
        <v/>
      </c>
      <c r="AJ253" s="26" t="str">
        <f t="shared" si="95"/>
        <v/>
      </c>
      <c r="AK253" s="58" t="str">
        <f t="shared" si="106"/>
        <v/>
      </c>
      <c r="AL253" s="26" t="str">
        <f t="shared" si="107"/>
        <v/>
      </c>
    </row>
    <row r="254" spans="1:38">
      <c r="A254" s="42" t="str">
        <f t="shared" si="81"/>
        <v/>
      </c>
      <c r="B254" s="42" t="str">
        <f t="shared" si="82"/>
        <v/>
      </c>
      <c r="C254" s="139" t="str">
        <f t="shared" si="83"/>
        <v/>
      </c>
      <c r="D254" s="58" t="str">
        <f t="shared" si="96"/>
        <v/>
      </c>
      <c r="E254" s="58" t="str">
        <f t="shared" si="97"/>
        <v/>
      </c>
      <c r="F254" s="140" t="str">
        <f t="shared" si="98"/>
        <v/>
      </c>
      <c r="G254" s="141" t="str">
        <f t="shared" si="99"/>
        <v/>
      </c>
      <c r="H254" s="58" t="str">
        <f t="shared" si="100"/>
        <v/>
      </c>
      <c r="I254" s="58" t="str">
        <f t="shared" si="101"/>
        <v/>
      </c>
      <c r="J254" s="131" t="str">
        <f t="shared" si="84"/>
        <v/>
      </c>
      <c r="K254" s="65" t="str">
        <f t="shared" si="102"/>
        <v/>
      </c>
      <c r="L254" s="123" t="str">
        <f t="shared" si="85"/>
        <v/>
      </c>
      <c r="M254" s="122" t="str">
        <f t="shared" si="86"/>
        <v/>
      </c>
      <c r="N254" s="137"/>
      <c r="O254" s="118"/>
      <c r="P254" s="118"/>
      <c r="Q254" s="118"/>
      <c r="R254" s="118"/>
      <c r="S254" s="118"/>
      <c r="T254" s="118"/>
      <c r="U254" s="118"/>
      <c r="V254" s="118"/>
      <c r="W254" s="119"/>
      <c r="X254" s="66" t="str">
        <f t="shared" si="103"/>
        <v/>
      </c>
      <c r="Y254" s="26" t="str">
        <f t="shared" si="87"/>
        <v/>
      </c>
      <c r="Z254" s="26" t="str">
        <f t="shared" si="88"/>
        <v/>
      </c>
      <c r="AA254" s="66" t="str">
        <f t="shared" si="89"/>
        <v/>
      </c>
      <c r="AB254" s="26" t="str">
        <f t="shared" si="104"/>
        <v/>
      </c>
      <c r="AC254" s="26" t="str">
        <f t="shared" si="90"/>
        <v/>
      </c>
      <c r="AD254" s="26" t="str">
        <f t="shared" si="91"/>
        <v/>
      </c>
      <c r="AE254" s="26" t="str">
        <f t="shared" si="105"/>
        <v/>
      </c>
      <c r="AF254" s="26" t="str">
        <f t="shared" si="92"/>
        <v/>
      </c>
      <c r="AG254" s="26" t="str">
        <f>IF(OR(Z254&lt;&gt;TRUE,AB254&lt;&gt;TRUE,,ISBLANK(U254)),"",IF(INDEX(codeperskat,MATCH(P254,libperskat,0))=20,IF(OR(U254&lt;Nomen.complète!W$4,U254&gt;Nomen.complète!X$4),FALSE,TRUE),""))</f>
        <v/>
      </c>
      <c r="AH254" s="26" t="str">
        <f t="shared" si="93"/>
        <v/>
      </c>
      <c r="AI254" s="26" t="str">
        <f t="shared" si="94"/>
        <v/>
      </c>
      <c r="AJ254" s="26" t="str">
        <f t="shared" si="95"/>
        <v/>
      </c>
      <c r="AK254" s="58" t="str">
        <f t="shared" si="106"/>
        <v/>
      </c>
      <c r="AL254" s="26" t="str">
        <f t="shared" si="107"/>
        <v/>
      </c>
    </row>
    <row r="255" spans="1:38">
      <c r="A255" s="42" t="str">
        <f t="shared" si="81"/>
        <v/>
      </c>
      <c r="B255" s="42" t="str">
        <f t="shared" si="82"/>
        <v/>
      </c>
      <c r="C255" s="139" t="str">
        <f t="shared" si="83"/>
        <v/>
      </c>
      <c r="D255" s="58" t="str">
        <f t="shared" si="96"/>
        <v/>
      </c>
      <c r="E255" s="58" t="str">
        <f t="shared" si="97"/>
        <v/>
      </c>
      <c r="F255" s="140" t="str">
        <f t="shared" si="98"/>
        <v/>
      </c>
      <c r="G255" s="141" t="str">
        <f t="shared" si="99"/>
        <v/>
      </c>
      <c r="H255" s="58" t="str">
        <f t="shared" si="100"/>
        <v/>
      </c>
      <c r="I255" s="58" t="str">
        <f t="shared" si="101"/>
        <v/>
      </c>
      <c r="J255" s="131" t="str">
        <f t="shared" si="84"/>
        <v/>
      </c>
      <c r="K255" s="65" t="str">
        <f t="shared" si="102"/>
        <v/>
      </c>
      <c r="L255" s="123" t="str">
        <f t="shared" si="85"/>
        <v/>
      </c>
      <c r="M255" s="122" t="str">
        <f t="shared" si="86"/>
        <v/>
      </c>
      <c r="N255" s="137"/>
      <c r="O255" s="118"/>
      <c r="P255" s="118"/>
      <c r="Q255" s="118"/>
      <c r="R255" s="118"/>
      <c r="S255" s="118"/>
      <c r="T255" s="118"/>
      <c r="U255" s="118"/>
      <c r="V255" s="118"/>
      <c r="W255" s="119"/>
      <c r="X255" s="66" t="str">
        <f t="shared" si="103"/>
        <v/>
      </c>
      <c r="Y255" s="26" t="str">
        <f t="shared" si="87"/>
        <v/>
      </c>
      <c r="Z255" s="26" t="str">
        <f t="shared" si="88"/>
        <v/>
      </c>
      <c r="AA255" s="66" t="str">
        <f t="shared" si="89"/>
        <v/>
      </c>
      <c r="AB255" s="26" t="str">
        <f t="shared" si="104"/>
        <v/>
      </c>
      <c r="AC255" s="26" t="str">
        <f t="shared" si="90"/>
        <v/>
      </c>
      <c r="AD255" s="26" t="str">
        <f t="shared" si="91"/>
        <v/>
      </c>
      <c r="AE255" s="26" t="str">
        <f t="shared" si="105"/>
        <v/>
      </c>
      <c r="AF255" s="26" t="str">
        <f t="shared" si="92"/>
        <v/>
      </c>
      <c r="AG255" s="26" t="str">
        <f>IF(OR(Z255&lt;&gt;TRUE,AB255&lt;&gt;TRUE,,ISBLANK(U255)),"",IF(INDEX(codeperskat,MATCH(P255,libperskat,0))=20,IF(OR(U255&lt;Nomen.complète!W$4,U255&gt;Nomen.complète!X$4),FALSE,TRUE),""))</f>
        <v/>
      </c>
      <c r="AH255" s="26" t="str">
        <f t="shared" si="93"/>
        <v/>
      </c>
      <c r="AI255" s="26" t="str">
        <f t="shared" si="94"/>
        <v/>
      </c>
      <c r="AJ255" s="26" t="str">
        <f t="shared" si="95"/>
        <v/>
      </c>
      <c r="AK255" s="58" t="str">
        <f t="shared" si="106"/>
        <v/>
      </c>
      <c r="AL255" s="26" t="str">
        <f t="shared" si="107"/>
        <v/>
      </c>
    </row>
    <row r="256" spans="1:38">
      <c r="A256" s="42" t="str">
        <f t="shared" si="81"/>
        <v/>
      </c>
      <c r="B256" s="42" t="str">
        <f t="shared" si="82"/>
        <v/>
      </c>
      <c r="C256" s="139" t="str">
        <f t="shared" si="83"/>
        <v/>
      </c>
      <c r="D256" s="58" t="str">
        <f t="shared" si="96"/>
        <v/>
      </c>
      <c r="E256" s="58" t="str">
        <f t="shared" si="97"/>
        <v/>
      </c>
      <c r="F256" s="140" t="str">
        <f t="shared" si="98"/>
        <v/>
      </c>
      <c r="G256" s="141" t="str">
        <f t="shared" si="99"/>
        <v/>
      </c>
      <c r="H256" s="58" t="str">
        <f t="shared" si="100"/>
        <v/>
      </c>
      <c r="I256" s="58" t="str">
        <f t="shared" si="101"/>
        <v/>
      </c>
      <c r="J256" s="131" t="str">
        <f t="shared" si="84"/>
        <v/>
      </c>
      <c r="K256" s="65" t="str">
        <f t="shared" si="102"/>
        <v/>
      </c>
      <c r="L256" s="123" t="str">
        <f t="shared" si="85"/>
        <v/>
      </c>
      <c r="M256" s="122" t="str">
        <f t="shared" si="86"/>
        <v/>
      </c>
      <c r="N256" s="137"/>
      <c r="O256" s="118"/>
      <c r="P256" s="118"/>
      <c r="Q256" s="118"/>
      <c r="R256" s="118"/>
      <c r="S256" s="118"/>
      <c r="T256" s="118"/>
      <c r="U256" s="118"/>
      <c r="V256" s="118"/>
      <c r="W256" s="119"/>
      <c r="X256" s="66" t="str">
        <f t="shared" si="103"/>
        <v/>
      </c>
      <c r="Y256" s="26" t="str">
        <f t="shared" si="87"/>
        <v/>
      </c>
      <c r="Z256" s="26" t="str">
        <f t="shared" si="88"/>
        <v/>
      </c>
      <c r="AA256" s="66" t="str">
        <f t="shared" si="89"/>
        <v/>
      </c>
      <c r="AB256" s="26" t="str">
        <f t="shared" si="104"/>
        <v/>
      </c>
      <c r="AC256" s="26" t="str">
        <f t="shared" si="90"/>
        <v/>
      </c>
      <c r="AD256" s="26" t="str">
        <f t="shared" si="91"/>
        <v/>
      </c>
      <c r="AE256" s="26" t="str">
        <f t="shared" si="105"/>
        <v/>
      </c>
      <c r="AF256" s="26" t="str">
        <f t="shared" si="92"/>
        <v/>
      </c>
      <c r="AG256" s="26" t="str">
        <f>IF(OR(Z256&lt;&gt;TRUE,AB256&lt;&gt;TRUE,,ISBLANK(U256)),"",IF(INDEX(codeperskat,MATCH(P256,libperskat,0))=20,IF(OR(U256&lt;Nomen.complète!W$4,U256&gt;Nomen.complète!X$4),FALSE,TRUE),""))</f>
        <v/>
      </c>
      <c r="AH256" s="26" t="str">
        <f t="shared" si="93"/>
        <v/>
      </c>
      <c r="AI256" s="26" t="str">
        <f t="shared" si="94"/>
        <v/>
      </c>
      <c r="AJ256" s="26" t="str">
        <f t="shared" si="95"/>
        <v/>
      </c>
      <c r="AK256" s="58" t="str">
        <f t="shared" si="106"/>
        <v/>
      </c>
      <c r="AL256" s="26" t="str">
        <f t="shared" si="107"/>
        <v/>
      </c>
    </row>
    <row r="257" spans="1:38">
      <c r="A257" s="42" t="str">
        <f t="shared" si="81"/>
        <v/>
      </c>
      <c r="B257" s="42" t="str">
        <f t="shared" si="82"/>
        <v/>
      </c>
      <c r="C257" s="139" t="str">
        <f t="shared" si="83"/>
        <v/>
      </c>
      <c r="D257" s="58" t="str">
        <f t="shared" si="96"/>
        <v/>
      </c>
      <c r="E257" s="58" t="str">
        <f t="shared" si="97"/>
        <v/>
      </c>
      <c r="F257" s="140" t="str">
        <f t="shared" si="98"/>
        <v/>
      </c>
      <c r="G257" s="141" t="str">
        <f t="shared" si="99"/>
        <v/>
      </c>
      <c r="H257" s="58" t="str">
        <f t="shared" si="100"/>
        <v/>
      </c>
      <c r="I257" s="58" t="str">
        <f t="shared" si="101"/>
        <v/>
      </c>
      <c r="J257" s="131" t="str">
        <f t="shared" si="84"/>
        <v/>
      </c>
      <c r="K257" s="65" t="str">
        <f t="shared" si="102"/>
        <v/>
      </c>
      <c r="L257" s="123" t="str">
        <f t="shared" si="85"/>
        <v/>
      </c>
      <c r="M257" s="122" t="str">
        <f t="shared" si="86"/>
        <v/>
      </c>
      <c r="N257" s="137"/>
      <c r="O257" s="118"/>
      <c r="P257" s="118"/>
      <c r="Q257" s="118"/>
      <c r="R257" s="118"/>
      <c r="S257" s="118"/>
      <c r="T257" s="118"/>
      <c r="U257" s="118"/>
      <c r="V257" s="118"/>
      <c r="W257" s="119"/>
      <c r="X257" s="66" t="str">
        <f t="shared" si="103"/>
        <v/>
      </c>
      <c r="Y257" s="26" t="str">
        <f t="shared" si="87"/>
        <v/>
      </c>
      <c r="Z257" s="26" t="str">
        <f t="shared" si="88"/>
        <v/>
      </c>
      <c r="AA257" s="66" t="str">
        <f t="shared" si="89"/>
        <v/>
      </c>
      <c r="AB257" s="26" t="str">
        <f t="shared" si="104"/>
        <v/>
      </c>
      <c r="AC257" s="26" t="str">
        <f t="shared" si="90"/>
        <v/>
      </c>
      <c r="AD257" s="26" t="str">
        <f t="shared" si="91"/>
        <v/>
      </c>
      <c r="AE257" s="26" t="str">
        <f t="shared" si="105"/>
        <v/>
      </c>
      <c r="AF257" s="26" t="str">
        <f t="shared" si="92"/>
        <v/>
      </c>
      <c r="AG257" s="26" t="str">
        <f>IF(OR(Z257&lt;&gt;TRUE,AB257&lt;&gt;TRUE,,ISBLANK(U257)),"",IF(INDEX(codeperskat,MATCH(P257,libperskat,0))=20,IF(OR(U257&lt;Nomen.complète!W$4,U257&gt;Nomen.complète!X$4),FALSE,TRUE),""))</f>
        <v/>
      </c>
      <c r="AH257" s="26" t="str">
        <f t="shared" si="93"/>
        <v/>
      </c>
      <c r="AI257" s="26" t="str">
        <f t="shared" si="94"/>
        <v/>
      </c>
      <c r="AJ257" s="26" t="str">
        <f t="shared" si="95"/>
        <v/>
      </c>
      <c r="AK257" s="58" t="str">
        <f t="shared" si="106"/>
        <v/>
      </c>
      <c r="AL257" s="26" t="str">
        <f t="shared" si="107"/>
        <v/>
      </c>
    </row>
    <row r="258" spans="1:38">
      <c r="A258" s="42" t="str">
        <f t="shared" si="81"/>
        <v/>
      </c>
      <c r="B258" s="42" t="str">
        <f t="shared" si="82"/>
        <v/>
      </c>
      <c r="C258" s="139" t="str">
        <f t="shared" si="83"/>
        <v/>
      </c>
      <c r="D258" s="58" t="str">
        <f t="shared" si="96"/>
        <v/>
      </c>
      <c r="E258" s="58" t="str">
        <f t="shared" si="97"/>
        <v/>
      </c>
      <c r="F258" s="140" t="str">
        <f t="shared" si="98"/>
        <v/>
      </c>
      <c r="G258" s="141" t="str">
        <f t="shared" si="99"/>
        <v/>
      </c>
      <c r="H258" s="58" t="str">
        <f t="shared" si="100"/>
        <v/>
      </c>
      <c r="I258" s="58" t="str">
        <f t="shared" si="101"/>
        <v/>
      </c>
      <c r="J258" s="131" t="str">
        <f t="shared" si="84"/>
        <v/>
      </c>
      <c r="K258" s="65" t="str">
        <f t="shared" si="102"/>
        <v/>
      </c>
      <c r="L258" s="123" t="str">
        <f t="shared" si="85"/>
        <v/>
      </c>
      <c r="M258" s="122" t="str">
        <f t="shared" si="86"/>
        <v/>
      </c>
      <c r="N258" s="137"/>
      <c r="O258" s="118"/>
      <c r="P258" s="118"/>
      <c r="Q258" s="118"/>
      <c r="R258" s="118"/>
      <c r="S258" s="118"/>
      <c r="T258" s="118"/>
      <c r="U258" s="118"/>
      <c r="V258" s="118"/>
      <c r="W258" s="119"/>
      <c r="X258" s="66" t="str">
        <f t="shared" si="103"/>
        <v/>
      </c>
      <c r="Y258" s="26" t="str">
        <f t="shared" si="87"/>
        <v/>
      </c>
      <c r="Z258" s="26" t="str">
        <f t="shared" si="88"/>
        <v/>
      </c>
      <c r="AA258" s="66" t="str">
        <f t="shared" si="89"/>
        <v/>
      </c>
      <c r="AB258" s="26" t="str">
        <f t="shared" si="104"/>
        <v/>
      </c>
      <c r="AC258" s="26" t="str">
        <f t="shared" si="90"/>
        <v/>
      </c>
      <c r="AD258" s="26" t="str">
        <f t="shared" si="91"/>
        <v/>
      </c>
      <c r="AE258" s="26" t="str">
        <f t="shared" si="105"/>
        <v/>
      </c>
      <c r="AF258" s="26" t="str">
        <f t="shared" si="92"/>
        <v/>
      </c>
      <c r="AG258" s="26" t="str">
        <f>IF(OR(Z258&lt;&gt;TRUE,AB258&lt;&gt;TRUE,,ISBLANK(U258)),"",IF(INDEX(codeperskat,MATCH(P258,libperskat,0))=20,IF(OR(U258&lt;Nomen.complète!W$4,U258&gt;Nomen.complète!X$4),FALSE,TRUE),""))</f>
        <v/>
      </c>
      <c r="AH258" s="26" t="str">
        <f t="shared" si="93"/>
        <v/>
      </c>
      <c r="AI258" s="26" t="str">
        <f t="shared" si="94"/>
        <v/>
      </c>
      <c r="AJ258" s="26" t="str">
        <f t="shared" si="95"/>
        <v/>
      </c>
      <c r="AK258" s="58" t="str">
        <f t="shared" si="106"/>
        <v/>
      </c>
      <c r="AL258" s="26" t="str">
        <f t="shared" si="107"/>
        <v/>
      </c>
    </row>
    <row r="259" spans="1:38">
      <c r="A259" s="42" t="str">
        <f t="shared" si="81"/>
        <v/>
      </c>
      <c r="B259" s="42" t="str">
        <f t="shared" si="82"/>
        <v/>
      </c>
      <c r="C259" s="139" t="str">
        <f t="shared" si="83"/>
        <v/>
      </c>
      <c r="D259" s="58" t="str">
        <f t="shared" si="96"/>
        <v/>
      </c>
      <c r="E259" s="58" t="str">
        <f t="shared" si="97"/>
        <v/>
      </c>
      <c r="F259" s="140" t="str">
        <f t="shared" si="98"/>
        <v/>
      </c>
      <c r="G259" s="141" t="str">
        <f t="shared" si="99"/>
        <v/>
      </c>
      <c r="H259" s="58" t="str">
        <f t="shared" si="100"/>
        <v/>
      </c>
      <c r="I259" s="58" t="str">
        <f t="shared" si="101"/>
        <v/>
      </c>
      <c r="J259" s="131" t="str">
        <f t="shared" si="84"/>
        <v/>
      </c>
      <c r="K259" s="65" t="str">
        <f t="shared" si="102"/>
        <v/>
      </c>
      <c r="L259" s="123" t="str">
        <f t="shared" si="85"/>
        <v/>
      </c>
      <c r="M259" s="122" t="str">
        <f t="shared" si="86"/>
        <v/>
      </c>
      <c r="N259" s="137"/>
      <c r="O259" s="118"/>
      <c r="P259" s="118"/>
      <c r="Q259" s="118"/>
      <c r="R259" s="118"/>
      <c r="S259" s="118"/>
      <c r="T259" s="118"/>
      <c r="U259" s="118"/>
      <c r="V259" s="118"/>
      <c r="W259" s="119"/>
      <c r="X259" s="66" t="str">
        <f t="shared" si="103"/>
        <v/>
      </c>
      <c r="Y259" s="26" t="str">
        <f t="shared" si="87"/>
        <v/>
      </c>
      <c r="Z259" s="26" t="str">
        <f t="shared" si="88"/>
        <v/>
      </c>
      <c r="AA259" s="66" t="str">
        <f t="shared" si="89"/>
        <v/>
      </c>
      <c r="AB259" s="26" t="str">
        <f t="shared" si="104"/>
        <v/>
      </c>
      <c r="AC259" s="26" t="str">
        <f t="shared" si="90"/>
        <v/>
      </c>
      <c r="AD259" s="26" t="str">
        <f t="shared" si="91"/>
        <v/>
      </c>
      <c r="AE259" s="26" t="str">
        <f t="shared" si="105"/>
        <v/>
      </c>
      <c r="AF259" s="26" t="str">
        <f t="shared" si="92"/>
        <v/>
      </c>
      <c r="AG259" s="26" t="str">
        <f>IF(OR(Z259&lt;&gt;TRUE,AB259&lt;&gt;TRUE,,ISBLANK(U259)),"",IF(INDEX(codeperskat,MATCH(P259,libperskat,0))=20,IF(OR(U259&lt;Nomen.complète!W$4,U259&gt;Nomen.complète!X$4),FALSE,TRUE),""))</f>
        <v/>
      </c>
      <c r="AH259" s="26" t="str">
        <f t="shared" si="93"/>
        <v/>
      </c>
      <c r="AI259" s="26" t="str">
        <f t="shared" si="94"/>
        <v/>
      </c>
      <c r="AJ259" s="26" t="str">
        <f t="shared" si="95"/>
        <v/>
      </c>
      <c r="AK259" s="58" t="str">
        <f t="shared" si="106"/>
        <v/>
      </c>
      <c r="AL259" s="26" t="str">
        <f t="shared" si="107"/>
        <v/>
      </c>
    </row>
    <row r="260" spans="1:38">
      <c r="A260" s="42" t="str">
        <f t="shared" si="81"/>
        <v/>
      </c>
      <c r="B260" s="42" t="str">
        <f t="shared" si="82"/>
        <v/>
      </c>
      <c r="C260" s="139" t="str">
        <f t="shared" si="83"/>
        <v/>
      </c>
      <c r="D260" s="58" t="str">
        <f t="shared" si="96"/>
        <v/>
      </c>
      <c r="E260" s="58" t="str">
        <f t="shared" si="97"/>
        <v/>
      </c>
      <c r="F260" s="140" t="str">
        <f t="shared" si="98"/>
        <v/>
      </c>
      <c r="G260" s="141" t="str">
        <f t="shared" si="99"/>
        <v/>
      </c>
      <c r="H260" s="58" t="str">
        <f t="shared" si="100"/>
        <v/>
      </c>
      <c r="I260" s="58" t="str">
        <f t="shared" si="101"/>
        <v/>
      </c>
      <c r="J260" s="131" t="str">
        <f t="shared" si="84"/>
        <v/>
      </c>
      <c r="K260" s="65" t="str">
        <f t="shared" si="102"/>
        <v/>
      </c>
      <c r="L260" s="123" t="str">
        <f t="shared" si="85"/>
        <v/>
      </c>
      <c r="M260" s="122" t="str">
        <f t="shared" si="86"/>
        <v/>
      </c>
      <c r="N260" s="137"/>
      <c r="O260" s="118"/>
      <c r="P260" s="118"/>
      <c r="Q260" s="118"/>
      <c r="R260" s="118"/>
      <c r="S260" s="118"/>
      <c r="T260" s="118"/>
      <c r="U260" s="118"/>
      <c r="V260" s="118"/>
      <c r="W260" s="119"/>
      <c r="X260" s="66" t="str">
        <f t="shared" si="103"/>
        <v/>
      </c>
      <c r="Y260" s="26" t="str">
        <f t="shared" si="87"/>
        <v/>
      </c>
      <c r="Z260" s="26" t="str">
        <f t="shared" si="88"/>
        <v/>
      </c>
      <c r="AA260" s="66" t="str">
        <f t="shared" si="89"/>
        <v/>
      </c>
      <c r="AB260" s="26" t="str">
        <f t="shared" si="104"/>
        <v/>
      </c>
      <c r="AC260" s="26" t="str">
        <f t="shared" si="90"/>
        <v/>
      </c>
      <c r="AD260" s="26" t="str">
        <f t="shared" si="91"/>
        <v/>
      </c>
      <c r="AE260" s="26" t="str">
        <f t="shared" si="105"/>
        <v/>
      </c>
      <c r="AF260" s="26" t="str">
        <f t="shared" si="92"/>
        <v/>
      </c>
      <c r="AG260" s="26" t="str">
        <f>IF(OR(Z260&lt;&gt;TRUE,AB260&lt;&gt;TRUE,,ISBLANK(U260)),"",IF(INDEX(codeperskat,MATCH(P260,libperskat,0))=20,IF(OR(U260&lt;Nomen.complète!W$4,U260&gt;Nomen.complète!X$4),FALSE,TRUE),""))</f>
        <v/>
      </c>
      <c r="AH260" s="26" t="str">
        <f t="shared" si="93"/>
        <v/>
      </c>
      <c r="AI260" s="26" t="str">
        <f t="shared" si="94"/>
        <v/>
      </c>
      <c r="AJ260" s="26" t="str">
        <f t="shared" si="95"/>
        <v/>
      </c>
      <c r="AK260" s="58" t="str">
        <f t="shared" si="106"/>
        <v/>
      </c>
      <c r="AL260" s="26" t="str">
        <f t="shared" si="107"/>
        <v/>
      </c>
    </row>
    <row r="261" spans="1:38">
      <c r="A261" s="42" t="str">
        <f t="shared" si="81"/>
        <v/>
      </c>
      <c r="B261" s="42" t="str">
        <f t="shared" si="82"/>
        <v/>
      </c>
      <c r="C261" s="139" t="str">
        <f t="shared" si="83"/>
        <v/>
      </c>
      <c r="D261" s="58" t="str">
        <f t="shared" si="96"/>
        <v/>
      </c>
      <c r="E261" s="58" t="str">
        <f t="shared" si="97"/>
        <v/>
      </c>
      <c r="F261" s="140" t="str">
        <f t="shared" si="98"/>
        <v/>
      </c>
      <c r="G261" s="141" t="str">
        <f t="shared" si="99"/>
        <v/>
      </c>
      <c r="H261" s="58" t="str">
        <f t="shared" si="100"/>
        <v/>
      </c>
      <c r="I261" s="58" t="str">
        <f t="shared" si="101"/>
        <v/>
      </c>
      <c r="J261" s="131" t="str">
        <f t="shared" si="84"/>
        <v/>
      </c>
      <c r="K261" s="65" t="str">
        <f t="shared" si="102"/>
        <v/>
      </c>
      <c r="L261" s="123" t="str">
        <f t="shared" si="85"/>
        <v/>
      </c>
      <c r="M261" s="122" t="str">
        <f t="shared" si="86"/>
        <v/>
      </c>
      <c r="N261" s="137"/>
      <c r="O261" s="118"/>
      <c r="P261" s="118"/>
      <c r="Q261" s="118"/>
      <c r="R261" s="118"/>
      <c r="S261" s="118"/>
      <c r="T261" s="118"/>
      <c r="U261" s="118"/>
      <c r="V261" s="118"/>
      <c r="W261" s="119"/>
      <c r="X261" s="66" t="str">
        <f t="shared" si="103"/>
        <v/>
      </c>
      <c r="Y261" s="26" t="str">
        <f t="shared" si="87"/>
        <v/>
      </c>
      <c r="Z261" s="26" t="str">
        <f t="shared" si="88"/>
        <v/>
      </c>
      <c r="AA261" s="66" t="str">
        <f t="shared" si="89"/>
        <v/>
      </c>
      <c r="AB261" s="26" t="str">
        <f t="shared" si="104"/>
        <v/>
      </c>
      <c r="AC261" s="26" t="str">
        <f t="shared" si="90"/>
        <v/>
      </c>
      <c r="AD261" s="26" t="str">
        <f t="shared" si="91"/>
        <v/>
      </c>
      <c r="AE261" s="26" t="str">
        <f t="shared" si="105"/>
        <v/>
      </c>
      <c r="AF261" s="26" t="str">
        <f t="shared" si="92"/>
        <v/>
      </c>
      <c r="AG261" s="26" t="str">
        <f>IF(OR(Z261&lt;&gt;TRUE,AB261&lt;&gt;TRUE,,ISBLANK(U261)),"",IF(INDEX(codeperskat,MATCH(P261,libperskat,0))=20,IF(OR(U261&lt;Nomen.complète!W$4,U261&gt;Nomen.complète!X$4),FALSE,TRUE),""))</f>
        <v/>
      </c>
      <c r="AH261" s="26" t="str">
        <f t="shared" si="93"/>
        <v/>
      </c>
      <c r="AI261" s="26" t="str">
        <f t="shared" si="94"/>
        <v/>
      </c>
      <c r="AJ261" s="26" t="str">
        <f t="shared" si="95"/>
        <v/>
      </c>
      <c r="AK261" s="58" t="str">
        <f t="shared" si="106"/>
        <v/>
      </c>
      <c r="AL261" s="26" t="str">
        <f t="shared" si="107"/>
        <v/>
      </c>
    </row>
    <row r="262" spans="1:38">
      <c r="A262" s="42" t="str">
        <f t="shared" si="81"/>
        <v/>
      </c>
      <c r="B262" s="42" t="str">
        <f t="shared" si="82"/>
        <v/>
      </c>
      <c r="C262" s="139" t="str">
        <f t="shared" si="83"/>
        <v/>
      </c>
      <c r="D262" s="58" t="str">
        <f t="shared" si="96"/>
        <v/>
      </c>
      <c r="E262" s="58" t="str">
        <f t="shared" si="97"/>
        <v/>
      </c>
      <c r="F262" s="140" t="str">
        <f t="shared" si="98"/>
        <v/>
      </c>
      <c r="G262" s="141" t="str">
        <f t="shared" si="99"/>
        <v/>
      </c>
      <c r="H262" s="58" t="str">
        <f t="shared" si="100"/>
        <v/>
      </c>
      <c r="I262" s="58" t="str">
        <f t="shared" si="101"/>
        <v/>
      </c>
      <c r="J262" s="131" t="str">
        <f t="shared" si="84"/>
        <v/>
      </c>
      <c r="K262" s="65" t="str">
        <f t="shared" si="102"/>
        <v/>
      </c>
      <c r="L262" s="123" t="str">
        <f t="shared" si="85"/>
        <v/>
      </c>
      <c r="M262" s="122" t="str">
        <f t="shared" si="86"/>
        <v/>
      </c>
      <c r="N262" s="137"/>
      <c r="O262" s="118"/>
      <c r="P262" s="118"/>
      <c r="Q262" s="118"/>
      <c r="R262" s="118"/>
      <c r="S262" s="118"/>
      <c r="T262" s="118"/>
      <c r="U262" s="118"/>
      <c r="V262" s="118"/>
      <c r="W262" s="119"/>
      <c r="X262" s="66" t="str">
        <f t="shared" si="103"/>
        <v/>
      </c>
      <c r="Y262" s="26" t="str">
        <f t="shared" si="87"/>
        <v/>
      </c>
      <c r="Z262" s="26" t="str">
        <f t="shared" si="88"/>
        <v/>
      </c>
      <c r="AA262" s="66" t="str">
        <f t="shared" si="89"/>
        <v/>
      </c>
      <c r="AB262" s="26" t="str">
        <f t="shared" si="104"/>
        <v/>
      </c>
      <c r="AC262" s="26" t="str">
        <f t="shared" si="90"/>
        <v/>
      </c>
      <c r="AD262" s="26" t="str">
        <f t="shared" si="91"/>
        <v/>
      </c>
      <c r="AE262" s="26" t="str">
        <f t="shared" si="105"/>
        <v/>
      </c>
      <c r="AF262" s="26" t="str">
        <f t="shared" si="92"/>
        <v/>
      </c>
      <c r="AG262" s="26" t="str">
        <f>IF(OR(Z262&lt;&gt;TRUE,AB262&lt;&gt;TRUE,,ISBLANK(U262)),"",IF(INDEX(codeperskat,MATCH(P262,libperskat,0))=20,IF(OR(U262&lt;Nomen.complète!W$4,U262&gt;Nomen.complète!X$4),FALSE,TRUE),""))</f>
        <v/>
      </c>
      <c r="AH262" s="26" t="str">
        <f t="shared" si="93"/>
        <v/>
      </c>
      <c r="AI262" s="26" t="str">
        <f t="shared" si="94"/>
        <v/>
      </c>
      <c r="AJ262" s="26" t="str">
        <f t="shared" si="95"/>
        <v/>
      </c>
      <c r="AK262" s="58" t="str">
        <f t="shared" si="106"/>
        <v/>
      </c>
      <c r="AL262" s="26" t="str">
        <f t="shared" si="107"/>
        <v/>
      </c>
    </row>
    <row r="263" spans="1:38">
      <c r="A263" s="42" t="str">
        <f t="shared" si="81"/>
        <v/>
      </c>
      <c r="B263" s="42" t="str">
        <f t="shared" si="82"/>
        <v/>
      </c>
      <c r="C263" s="139" t="str">
        <f t="shared" si="83"/>
        <v/>
      </c>
      <c r="D263" s="58" t="str">
        <f t="shared" si="96"/>
        <v/>
      </c>
      <c r="E263" s="58" t="str">
        <f t="shared" si="97"/>
        <v/>
      </c>
      <c r="F263" s="140" t="str">
        <f t="shared" si="98"/>
        <v/>
      </c>
      <c r="G263" s="141" t="str">
        <f t="shared" si="99"/>
        <v/>
      </c>
      <c r="H263" s="58" t="str">
        <f t="shared" si="100"/>
        <v/>
      </c>
      <c r="I263" s="58" t="str">
        <f t="shared" si="101"/>
        <v/>
      </c>
      <c r="J263" s="131" t="str">
        <f t="shared" si="84"/>
        <v/>
      </c>
      <c r="K263" s="65" t="str">
        <f t="shared" si="102"/>
        <v/>
      </c>
      <c r="L263" s="123" t="str">
        <f t="shared" si="85"/>
        <v/>
      </c>
      <c r="M263" s="122" t="str">
        <f t="shared" si="86"/>
        <v/>
      </c>
      <c r="N263" s="137"/>
      <c r="O263" s="118"/>
      <c r="P263" s="118"/>
      <c r="Q263" s="118"/>
      <c r="R263" s="118"/>
      <c r="S263" s="118"/>
      <c r="T263" s="118"/>
      <c r="U263" s="118"/>
      <c r="V263" s="118"/>
      <c r="W263" s="119"/>
      <c r="X263" s="66" t="str">
        <f t="shared" si="103"/>
        <v/>
      </c>
      <c r="Y263" s="26" t="str">
        <f t="shared" si="87"/>
        <v/>
      </c>
      <c r="Z263" s="26" t="str">
        <f t="shared" si="88"/>
        <v/>
      </c>
      <c r="AA263" s="66" t="str">
        <f t="shared" si="89"/>
        <v/>
      </c>
      <c r="AB263" s="26" t="str">
        <f t="shared" si="104"/>
        <v/>
      </c>
      <c r="AC263" s="26" t="str">
        <f t="shared" si="90"/>
        <v/>
      </c>
      <c r="AD263" s="26" t="str">
        <f t="shared" si="91"/>
        <v/>
      </c>
      <c r="AE263" s="26" t="str">
        <f t="shared" si="105"/>
        <v/>
      </c>
      <c r="AF263" s="26" t="str">
        <f t="shared" si="92"/>
        <v/>
      </c>
      <c r="AG263" s="26" t="str">
        <f>IF(OR(Z263&lt;&gt;TRUE,AB263&lt;&gt;TRUE,,ISBLANK(U263)),"",IF(INDEX(codeperskat,MATCH(P263,libperskat,0))=20,IF(OR(U263&lt;Nomen.complète!W$4,U263&gt;Nomen.complète!X$4),FALSE,TRUE),""))</f>
        <v/>
      </c>
      <c r="AH263" s="26" t="str">
        <f t="shared" si="93"/>
        <v/>
      </c>
      <c r="AI263" s="26" t="str">
        <f t="shared" si="94"/>
        <v/>
      </c>
      <c r="AJ263" s="26" t="str">
        <f t="shared" si="95"/>
        <v/>
      </c>
      <c r="AK263" s="58" t="str">
        <f t="shared" si="106"/>
        <v/>
      </c>
      <c r="AL263" s="26" t="str">
        <f t="shared" si="107"/>
        <v/>
      </c>
    </row>
    <row r="264" spans="1:38">
      <c r="A264" s="42" t="str">
        <f t="shared" si="81"/>
        <v/>
      </c>
      <c r="B264" s="42" t="str">
        <f t="shared" si="82"/>
        <v/>
      </c>
      <c r="C264" s="139" t="str">
        <f t="shared" si="83"/>
        <v/>
      </c>
      <c r="D264" s="58" t="str">
        <f t="shared" si="96"/>
        <v/>
      </c>
      <c r="E264" s="58" t="str">
        <f t="shared" si="97"/>
        <v/>
      </c>
      <c r="F264" s="140" t="str">
        <f t="shared" si="98"/>
        <v/>
      </c>
      <c r="G264" s="141" t="str">
        <f t="shared" si="99"/>
        <v/>
      </c>
      <c r="H264" s="58" t="str">
        <f t="shared" si="100"/>
        <v/>
      </c>
      <c r="I264" s="58" t="str">
        <f t="shared" si="101"/>
        <v/>
      </c>
      <c r="J264" s="131" t="str">
        <f t="shared" si="84"/>
        <v/>
      </c>
      <c r="K264" s="65" t="str">
        <f t="shared" si="102"/>
        <v/>
      </c>
      <c r="L264" s="123" t="str">
        <f t="shared" si="85"/>
        <v/>
      </c>
      <c r="M264" s="122" t="str">
        <f t="shared" si="86"/>
        <v/>
      </c>
      <c r="N264" s="137"/>
      <c r="O264" s="118"/>
      <c r="P264" s="118"/>
      <c r="Q264" s="118"/>
      <c r="R264" s="118"/>
      <c r="S264" s="118"/>
      <c r="T264" s="118"/>
      <c r="U264" s="118"/>
      <c r="V264" s="118"/>
      <c r="W264" s="119"/>
      <c r="X264" s="66" t="str">
        <f t="shared" si="103"/>
        <v/>
      </c>
      <c r="Y264" s="26" t="str">
        <f t="shared" si="87"/>
        <v/>
      </c>
      <c r="Z264" s="26" t="str">
        <f t="shared" si="88"/>
        <v/>
      </c>
      <c r="AA264" s="66" t="str">
        <f t="shared" si="89"/>
        <v/>
      </c>
      <c r="AB264" s="26" t="str">
        <f t="shared" si="104"/>
        <v/>
      </c>
      <c r="AC264" s="26" t="str">
        <f t="shared" si="90"/>
        <v/>
      </c>
      <c r="AD264" s="26" t="str">
        <f t="shared" si="91"/>
        <v/>
      </c>
      <c r="AE264" s="26" t="str">
        <f t="shared" si="105"/>
        <v/>
      </c>
      <c r="AF264" s="26" t="str">
        <f t="shared" si="92"/>
        <v/>
      </c>
      <c r="AG264" s="26" t="str">
        <f>IF(OR(Z264&lt;&gt;TRUE,AB264&lt;&gt;TRUE,,ISBLANK(U264)),"",IF(INDEX(codeperskat,MATCH(P264,libperskat,0))=20,IF(OR(U264&lt;Nomen.complète!W$4,U264&gt;Nomen.complète!X$4),FALSE,TRUE),""))</f>
        <v/>
      </c>
      <c r="AH264" s="26" t="str">
        <f t="shared" si="93"/>
        <v/>
      </c>
      <c r="AI264" s="26" t="str">
        <f t="shared" si="94"/>
        <v/>
      </c>
      <c r="AJ264" s="26" t="str">
        <f t="shared" si="95"/>
        <v/>
      </c>
      <c r="AK264" s="58" t="str">
        <f t="shared" si="106"/>
        <v/>
      </c>
      <c r="AL264" s="26" t="str">
        <f t="shared" si="107"/>
        <v/>
      </c>
    </row>
    <row r="265" spans="1:38">
      <c r="A265" s="42" t="str">
        <f t="shared" si="81"/>
        <v/>
      </c>
      <c r="B265" s="42" t="str">
        <f t="shared" si="82"/>
        <v/>
      </c>
      <c r="C265" s="139" t="str">
        <f t="shared" si="83"/>
        <v/>
      </c>
      <c r="D265" s="58" t="str">
        <f t="shared" si="96"/>
        <v/>
      </c>
      <c r="E265" s="58" t="str">
        <f t="shared" si="97"/>
        <v/>
      </c>
      <c r="F265" s="140" t="str">
        <f t="shared" si="98"/>
        <v/>
      </c>
      <c r="G265" s="141" t="str">
        <f t="shared" si="99"/>
        <v/>
      </c>
      <c r="H265" s="58" t="str">
        <f t="shared" si="100"/>
        <v/>
      </c>
      <c r="I265" s="58" t="str">
        <f t="shared" si="101"/>
        <v/>
      </c>
      <c r="J265" s="131" t="str">
        <f t="shared" si="84"/>
        <v/>
      </c>
      <c r="K265" s="65" t="str">
        <f t="shared" si="102"/>
        <v/>
      </c>
      <c r="L265" s="123" t="str">
        <f t="shared" si="85"/>
        <v/>
      </c>
      <c r="M265" s="122" t="str">
        <f t="shared" si="86"/>
        <v/>
      </c>
      <c r="N265" s="137"/>
      <c r="O265" s="118"/>
      <c r="P265" s="118"/>
      <c r="Q265" s="118"/>
      <c r="R265" s="118"/>
      <c r="S265" s="118"/>
      <c r="T265" s="118"/>
      <c r="U265" s="118"/>
      <c r="V265" s="118"/>
      <c r="W265" s="119"/>
      <c r="X265" s="66" t="str">
        <f t="shared" si="103"/>
        <v/>
      </c>
      <c r="Y265" s="26" t="str">
        <f t="shared" si="87"/>
        <v/>
      </c>
      <c r="Z265" s="26" t="str">
        <f t="shared" si="88"/>
        <v/>
      </c>
      <c r="AA265" s="66" t="str">
        <f t="shared" si="89"/>
        <v/>
      </c>
      <c r="AB265" s="26" t="str">
        <f t="shared" si="104"/>
        <v/>
      </c>
      <c r="AC265" s="26" t="str">
        <f t="shared" si="90"/>
        <v/>
      </c>
      <c r="AD265" s="26" t="str">
        <f t="shared" si="91"/>
        <v/>
      </c>
      <c r="AE265" s="26" t="str">
        <f t="shared" si="105"/>
        <v/>
      </c>
      <c r="AF265" s="26" t="str">
        <f t="shared" si="92"/>
        <v/>
      </c>
      <c r="AG265" s="26" t="str">
        <f>IF(OR(Z265&lt;&gt;TRUE,AB265&lt;&gt;TRUE,,ISBLANK(U265)),"",IF(INDEX(codeperskat,MATCH(P265,libperskat,0))=20,IF(OR(U265&lt;Nomen.complète!W$4,U265&gt;Nomen.complète!X$4),FALSE,TRUE),""))</f>
        <v/>
      </c>
      <c r="AH265" s="26" t="str">
        <f t="shared" si="93"/>
        <v/>
      </c>
      <c r="AI265" s="26" t="str">
        <f t="shared" si="94"/>
        <v/>
      </c>
      <c r="AJ265" s="26" t="str">
        <f t="shared" si="95"/>
        <v/>
      </c>
      <c r="AK265" s="58" t="str">
        <f t="shared" si="106"/>
        <v/>
      </c>
      <c r="AL265" s="26" t="str">
        <f t="shared" si="107"/>
        <v/>
      </c>
    </row>
    <row r="266" spans="1:38">
      <c r="A266" s="42" t="str">
        <f t="shared" si="81"/>
        <v/>
      </c>
      <c r="B266" s="42" t="str">
        <f t="shared" si="82"/>
        <v/>
      </c>
      <c r="C266" s="139" t="str">
        <f t="shared" si="83"/>
        <v/>
      </c>
      <c r="D266" s="58" t="str">
        <f t="shared" si="96"/>
        <v/>
      </c>
      <c r="E266" s="58" t="str">
        <f t="shared" si="97"/>
        <v/>
      </c>
      <c r="F266" s="140" t="str">
        <f t="shared" si="98"/>
        <v/>
      </c>
      <c r="G266" s="141" t="str">
        <f t="shared" si="99"/>
        <v/>
      </c>
      <c r="H266" s="58" t="str">
        <f t="shared" si="100"/>
        <v/>
      </c>
      <c r="I266" s="58" t="str">
        <f t="shared" si="101"/>
        <v/>
      </c>
      <c r="J266" s="131" t="str">
        <f t="shared" si="84"/>
        <v/>
      </c>
      <c r="K266" s="65" t="str">
        <f t="shared" si="102"/>
        <v/>
      </c>
      <c r="L266" s="123" t="str">
        <f t="shared" si="85"/>
        <v/>
      </c>
      <c r="M266" s="122" t="str">
        <f t="shared" si="86"/>
        <v/>
      </c>
      <c r="N266" s="137"/>
      <c r="O266" s="118"/>
      <c r="P266" s="118"/>
      <c r="Q266" s="118"/>
      <c r="R266" s="118"/>
      <c r="S266" s="118"/>
      <c r="T266" s="118"/>
      <c r="U266" s="118"/>
      <c r="V266" s="118"/>
      <c r="W266" s="119"/>
      <c r="X266" s="66" t="str">
        <f t="shared" si="103"/>
        <v/>
      </c>
      <c r="Y266" s="26" t="str">
        <f t="shared" si="87"/>
        <v/>
      </c>
      <c r="Z266" s="26" t="str">
        <f t="shared" si="88"/>
        <v/>
      </c>
      <c r="AA266" s="66" t="str">
        <f t="shared" si="89"/>
        <v/>
      </c>
      <c r="AB266" s="26" t="str">
        <f t="shared" si="104"/>
        <v/>
      </c>
      <c r="AC266" s="26" t="str">
        <f t="shared" si="90"/>
        <v/>
      </c>
      <c r="AD266" s="26" t="str">
        <f t="shared" si="91"/>
        <v/>
      </c>
      <c r="AE266" s="26" t="str">
        <f t="shared" si="105"/>
        <v/>
      </c>
      <c r="AF266" s="26" t="str">
        <f t="shared" si="92"/>
        <v/>
      </c>
      <c r="AG266" s="26" t="str">
        <f>IF(OR(Z266&lt;&gt;TRUE,AB266&lt;&gt;TRUE,,ISBLANK(U266)),"",IF(INDEX(codeperskat,MATCH(P266,libperskat,0))=20,IF(OR(U266&lt;Nomen.complète!W$4,U266&gt;Nomen.complète!X$4),FALSE,TRUE),""))</f>
        <v/>
      </c>
      <c r="AH266" s="26" t="str">
        <f t="shared" si="93"/>
        <v/>
      </c>
      <c r="AI266" s="26" t="str">
        <f t="shared" si="94"/>
        <v/>
      </c>
      <c r="AJ266" s="26" t="str">
        <f t="shared" si="95"/>
        <v/>
      </c>
      <c r="AK266" s="58" t="str">
        <f t="shared" si="106"/>
        <v/>
      </c>
      <c r="AL266" s="26" t="str">
        <f t="shared" si="107"/>
        <v/>
      </c>
    </row>
    <row r="267" spans="1:38">
      <c r="A267" s="42" t="str">
        <f t="shared" si="81"/>
        <v/>
      </c>
      <c r="B267" s="42" t="str">
        <f t="shared" si="82"/>
        <v/>
      </c>
      <c r="C267" s="139" t="str">
        <f t="shared" si="83"/>
        <v/>
      </c>
      <c r="D267" s="58" t="str">
        <f t="shared" si="96"/>
        <v/>
      </c>
      <c r="E267" s="58" t="str">
        <f t="shared" si="97"/>
        <v/>
      </c>
      <c r="F267" s="140" t="str">
        <f t="shared" si="98"/>
        <v/>
      </c>
      <c r="G267" s="141" t="str">
        <f t="shared" si="99"/>
        <v/>
      </c>
      <c r="H267" s="58" t="str">
        <f t="shared" si="100"/>
        <v/>
      </c>
      <c r="I267" s="58" t="str">
        <f t="shared" si="101"/>
        <v/>
      </c>
      <c r="J267" s="131" t="str">
        <f t="shared" si="84"/>
        <v/>
      </c>
      <c r="K267" s="65" t="str">
        <f t="shared" si="102"/>
        <v/>
      </c>
      <c r="L267" s="123" t="str">
        <f t="shared" si="85"/>
        <v/>
      </c>
      <c r="M267" s="122" t="str">
        <f t="shared" si="86"/>
        <v/>
      </c>
      <c r="N267" s="137"/>
      <c r="O267" s="118"/>
      <c r="P267" s="118"/>
      <c r="Q267" s="118"/>
      <c r="R267" s="118"/>
      <c r="S267" s="118"/>
      <c r="T267" s="118"/>
      <c r="U267" s="118"/>
      <c r="V267" s="118"/>
      <c r="W267" s="119"/>
      <c r="X267" s="66" t="str">
        <f t="shared" si="103"/>
        <v/>
      </c>
      <c r="Y267" s="26" t="str">
        <f t="shared" si="87"/>
        <v/>
      </c>
      <c r="Z267" s="26" t="str">
        <f t="shared" si="88"/>
        <v/>
      </c>
      <c r="AA267" s="66" t="str">
        <f t="shared" si="89"/>
        <v/>
      </c>
      <c r="AB267" s="26" t="str">
        <f t="shared" si="104"/>
        <v/>
      </c>
      <c r="AC267" s="26" t="str">
        <f t="shared" si="90"/>
        <v/>
      </c>
      <c r="AD267" s="26" t="str">
        <f t="shared" si="91"/>
        <v/>
      </c>
      <c r="AE267" s="26" t="str">
        <f t="shared" si="105"/>
        <v/>
      </c>
      <c r="AF267" s="26" t="str">
        <f t="shared" si="92"/>
        <v/>
      </c>
      <c r="AG267" s="26" t="str">
        <f>IF(OR(Z267&lt;&gt;TRUE,AB267&lt;&gt;TRUE,,ISBLANK(U267)),"",IF(INDEX(codeperskat,MATCH(P267,libperskat,0))=20,IF(OR(U267&lt;Nomen.complète!W$4,U267&gt;Nomen.complète!X$4),FALSE,TRUE),""))</f>
        <v/>
      </c>
      <c r="AH267" s="26" t="str">
        <f t="shared" si="93"/>
        <v/>
      </c>
      <c r="AI267" s="26" t="str">
        <f t="shared" si="94"/>
        <v/>
      </c>
      <c r="AJ267" s="26" t="str">
        <f t="shared" si="95"/>
        <v/>
      </c>
      <c r="AK267" s="58" t="str">
        <f t="shared" si="106"/>
        <v/>
      </c>
      <c r="AL267" s="26" t="str">
        <f t="shared" si="107"/>
        <v/>
      </c>
    </row>
    <row r="268" spans="1:38">
      <c r="A268" s="42" t="str">
        <f t="shared" ref="A268:A311" si="108">IF(ISBLANK(N268),"",IF(ISNA(MATCH(P268,libperskat,0)),"Incomplet",IF((COUNTA(N268:V268)+(INDEX(codeperskat,MATCH(P268,libperskat,0))=20)+AND(U268="",AJ268=TRUE))&lt;9,"Incomplet",IF(OR(COUNTIF(X268:AE268,FALSE)&gt;0,COUNTIF(AH268,FALSE)&gt;0,COUNTIF(X268:AH268,#N/A)&gt;0),"Erreur",IF(AF268=FALSE,"Attention","OK")))))</f>
        <v/>
      </c>
      <c r="B268" s="42" t="str">
        <f t="shared" ref="B268:B331" si="109">IF(N268&lt;&gt;"",IF(ISNA(MATCH(N268,pid,0)),"",IF(MATCH(N268,pid,0)=0,"",MATCH(N268,pid,0))),"")</f>
        <v/>
      </c>
      <c r="C268" s="139" t="str">
        <f t="shared" ref="C268:C311" si="110">IF(B268&lt;&gt;"",INDEX(pkatid,B268),"")</f>
        <v/>
      </c>
      <c r="D268" s="58" t="str">
        <f t="shared" si="96"/>
        <v/>
      </c>
      <c r="E268" s="58" t="str">
        <f t="shared" si="97"/>
        <v/>
      </c>
      <c r="F268" s="140" t="str">
        <f t="shared" si="98"/>
        <v/>
      </c>
      <c r="G268" s="141" t="str">
        <f t="shared" si="99"/>
        <v/>
      </c>
      <c r="H268" s="58" t="str">
        <f t="shared" si="100"/>
        <v/>
      </c>
      <c r="I268" s="58" t="str">
        <f t="shared" si="101"/>
        <v/>
      </c>
      <c r="J268" s="131" t="str">
        <f t="shared" ref="J268:J311" si="111">IF(B268&lt;&gt;"",IF(INDEX(pid,B268)&gt;0,INDEX(pid,B268),""),"")</f>
        <v/>
      </c>
      <c r="K268" s="65" t="str">
        <f t="shared" si="102"/>
        <v/>
      </c>
      <c r="L268" s="123" t="str">
        <f t="shared" ref="L268:L311" si="112">IF(B268&lt;&gt;"",IF(INDEX(pname,B268)&gt;0,INDEX(pname,B268),""),"")</f>
        <v/>
      </c>
      <c r="M268" s="122" t="str">
        <f t="shared" ref="M268:M311" si="113">IF(B268&lt;&gt;"",IF(INDEX(psurname,B268)&gt;0,INDEX(psurname,B268),""),"")</f>
        <v/>
      </c>
      <c r="N268" s="137"/>
      <c r="O268" s="118"/>
      <c r="P268" s="118"/>
      <c r="Q268" s="118"/>
      <c r="R268" s="118"/>
      <c r="S268" s="118"/>
      <c r="T268" s="118"/>
      <c r="U268" s="118"/>
      <c r="V268" s="118"/>
      <c r="W268" s="119"/>
      <c r="X268" s="66" t="str">
        <f t="shared" si="103"/>
        <v/>
      </c>
      <c r="Y268" s="26" t="str">
        <f t="shared" ref="Y268:Y331" si="114">IF(ISBLANK(N268),"",IF(OR(ISNA(MATCH(N268,pid,0)),N268="-"),FALSE,TRUE))</f>
        <v/>
      </c>
      <c r="Z268" s="26" t="str">
        <f t="shared" ref="Z268:Z311" si="115">IF(ISBLANK(P268),"",IF(OR(ISNA(MATCH(P268,libperskat,0)),P268="-"),FALSE,TRUE))</f>
        <v/>
      </c>
      <c r="AA268" s="66" t="str">
        <f t="shared" ref="AA268:AA311" si="116">IF(ISBLANK(Q268),"",IF(OR(ISNA(MATCH(Q268,libaav,0)),Q268="-"),FALSE,TRUE))</f>
        <v/>
      </c>
      <c r="AB268" s="26" t="str">
        <f t="shared" si="104"/>
        <v/>
      </c>
      <c r="AC268" s="26" t="str">
        <f t="shared" ref="AC268:AC311" si="117">IF(ISBLANK(S268),"",IF(OR(ISNA(MATCH(S268,libinst,0)),S268="-"),FALSE,TRUE))</f>
        <v/>
      </c>
      <c r="AD268" s="26" t="str">
        <f t="shared" ref="AD268:AD331" si="118">IF(ISBLANK(V268),"",IF(OR(ISNA(MATCH(V268,libschartkla,0)),V268="-",INDEX(codeschartkla,MATCH(V268,libschartkla,0))=0),FALSE,TRUE))</f>
        <v/>
      </c>
      <c r="AE268" s="26" t="str">
        <f t="shared" si="105"/>
        <v/>
      </c>
      <c r="AF268" s="26" t="str">
        <f t="shared" ref="AF268:AF311" si="119">IF(OR(AD268&lt;&gt;TRUE,ISBLANK(U268)),"",IF(INDEX(codeperskat,MATCH(P268,libperskat,0))=20,"",IF(OR(INDEX(valbvzmin,MATCH(V268,libschartkla,0))="-",INDEX(valbvzmax,MATCH(V268,libschartkla,0))="-",AND(U268&gt;=INDEX(valbvzmin,MATCH(V268,libschartkla,0)),U268&lt;=INDEX(valbvzmax,MATCH(V268,libschartkla,0)))),TRUE,FALSE)))</f>
        <v/>
      </c>
      <c r="AG268" s="26" t="str">
        <f>IF(OR(Z268&lt;&gt;TRUE,AB268&lt;&gt;TRUE,,ISBLANK(U268)),"",IF(INDEX(codeperskat,MATCH(P268,libperskat,0))=20,IF(OR(U268&lt;Nomen.complète!W$4,U268&gt;Nomen.complète!X$4),FALSE,TRUE),""))</f>
        <v/>
      </c>
      <c r="AH268" s="26" t="str">
        <f t="shared" ref="AH268:AH331" si="120">IF(Z268=TRUE,IF(ISLOGICAL(AD268),IF(OR(AD268=FALSE,AND(INDEX(codeperskat,MATCH(P268,libperskat,0))&gt;=31,INDEX(codeperskat,MATCH(P268,libperskat,0))&lt;=43,AND(INDEX(codeschartkla,MATCH(V268,libschartkla,0))&lt;&gt;10090000,INDEX(codeschartkla,MATCH(V268,libschartkla,0))&lt;&gt;10090500,INDEX(codeschartkla,MATCH(V268,libschartkla,0))&lt;&gt;10190000,INDEX(codeschartkla,MATCH(V268,libschartkla,0))&lt;&gt;10190500,INDEX(codeschartkla,MATCH(V268,libschartkla,0))&lt;&gt;10290000,INDEX(codeschartkla,MATCH(V268,libschartkla,0))&lt;&gt;10290500)),INDEX(codeperskat,MATCH(P268,libperskat,0))=20),FALSE,TRUE),IF(INDEX(codeperskat,MATCH(P268,libperskat,0))=20,TRUE,FALSE)),"")</f>
        <v/>
      </c>
      <c r="AI268" s="26" t="str">
        <f t="shared" ref="AI268:AI331" si="121">IF(OR(Z268&lt;&gt;TRUE,AB268&lt;&gt;TRUE),"",IF(OR(AND(OR(INDEX(codeperskat,MATCH(P268,libperskat,0))=10,INDEX(codeperskat,MATCH(P268,libperskat,0))=31,INDEX(codeperskat,MATCH(P268,libperskat,0))=32),OR(INDEX(codedipqual,MATCH(R268,libdipqual,0))&lt;11,INDEX(codedipqual,MATCH(R268,libdipqual,0))&gt;15)),AND(INDEX(codeperskat,MATCH(P268,libperskat,0))=20,OR(INDEX(codedipqual,MATCH(R268,libdipqual,0))&lt;21,INDEX(codedipqual,MATCH(R268,libdipqual,0))&gt;24)),AND(INDEX(codeperskat,MATCH(P268,libperskat,0))&gt;=41,INDEX(codeperskat,MATCH(P268,libperskat,0))&lt;=43,OR(INDEX(codedipqual,MATCH(R268,libdipqual,0))&lt;31,INDEX(codedipqual,MATCH(R268,libdipqual,0))&gt;32)),),FALSE,TRUE))</f>
        <v/>
      </c>
      <c r="AJ268" s="26" t="str">
        <f t="shared" ref="AJ268:AJ311" si="122">IF(V268&lt;&gt;"",IF(NOT(ISNA(V268)),IF(AND(INDEX(codeschartkla,MATCH(V268,libschartkla,0))&gt;=55000000,INDEX(codeschartkla,MATCH(V268,libschartkla,0))&lt;55100000),TRUE,FALSE),""),"")</f>
        <v/>
      </c>
      <c r="AK268" s="58" t="str">
        <f t="shared" si="106"/>
        <v/>
      </c>
      <c r="AL268" s="26" t="str">
        <f t="shared" si="107"/>
        <v/>
      </c>
    </row>
    <row r="269" spans="1:38">
      <c r="A269" s="42" t="str">
        <f t="shared" si="108"/>
        <v/>
      </c>
      <c r="B269" s="42" t="str">
        <f t="shared" si="109"/>
        <v/>
      </c>
      <c r="C269" s="139" t="str">
        <f t="shared" si="110"/>
        <v/>
      </c>
      <c r="D269" s="58" t="str">
        <f t="shared" ref="D269:D311" si="123">IF(B269&lt;&gt;"",IF(INDEX(psex,B269)&lt;&gt;"",INDEX(psex,B269),""),"")</f>
        <v/>
      </c>
      <c r="E269" s="58" t="str">
        <f t="shared" ref="E269:E311" si="124">IF(B269&lt;&gt;"",INDEX(ctrlsex,B269),"")</f>
        <v/>
      </c>
      <c r="F269" s="140" t="str">
        <f t="shared" ref="F269:F311" si="125">IF(B269&lt;&gt;"",IF(INDEX(pgebdat,B269)&lt;&gt;"",INDEX(pgebdat,B269),""),"")</f>
        <v/>
      </c>
      <c r="G269" s="141" t="str">
        <f t="shared" ref="G269:G311" si="126">IF(B269&lt;&gt;"",IF(INDEX(pnat,B269)&gt;0,INDEX(pnat,B269),""),"")</f>
        <v/>
      </c>
      <c r="H269" s="58" t="str">
        <f t="shared" ref="H269:H311" si="127">IF(B269&lt;&gt;"",INDEX(ctrlnat,B269),"")</f>
        <v/>
      </c>
      <c r="I269" s="58" t="str">
        <f t="shared" ref="I269:I311" si="128">IF(B269&lt;&gt;"",IF(INDEX(pjis,B269)&lt;&gt;"",INDEX(pjis,B269),""),"")</f>
        <v/>
      </c>
      <c r="J269" s="131" t="str">
        <f t="shared" si="111"/>
        <v/>
      </c>
      <c r="K269" s="65" t="str">
        <f t="shared" ref="K269:K311" si="129">CONCATENATE(N269,O269)</f>
        <v/>
      </c>
      <c r="L269" s="123" t="str">
        <f t="shared" si="112"/>
        <v/>
      </c>
      <c r="M269" s="122" t="str">
        <f t="shared" si="113"/>
        <v/>
      </c>
      <c r="N269" s="137"/>
      <c r="O269" s="118"/>
      <c r="P269" s="118"/>
      <c r="Q269" s="118"/>
      <c r="R269" s="118"/>
      <c r="S269" s="118"/>
      <c r="T269" s="118"/>
      <c r="U269" s="118"/>
      <c r="V269" s="118"/>
      <c r="W269" s="119"/>
      <c r="X269" s="66" t="str">
        <f t="shared" ref="X269:X332" si="130">IF(K269="","",NOT(COUNTIF($K$12:$K$611,$K269)&gt;1))</f>
        <v/>
      </c>
      <c r="Y269" s="26" t="str">
        <f t="shared" si="114"/>
        <v/>
      </c>
      <c r="Z269" s="26" t="str">
        <f t="shared" si="115"/>
        <v/>
      </c>
      <c r="AA269" s="66" t="str">
        <f t="shared" si="116"/>
        <v/>
      </c>
      <c r="AB269" s="26" t="str">
        <f t="shared" ref="AB269:AB311" si="131">IF(ISBLANK(R269),"",IF(OR(ISNA(MATCH(R269,libdipqual,0)),R269="-"),FALSE,IF(INDEX(codedipqual,MATCH(R269,libdipqual,0))=0,FALSE,TRUE)))</f>
        <v/>
      </c>
      <c r="AC269" s="26" t="str">
        <f t="shared" si="117"/>
        <v/>
      </c>
      <c r="AD269" s="26" t="str">
        <f t="shared" si="118"/>
        <v/>
      </c>
      <c r="AE269" s="26" t="str">
        <f t="shared" ref="AE269:AE311" si="132">IF(OR(ISBLANK(T269),ISBLANK(U269)),"",IF(T269&lt;=U269,TRUE,FALSE))</f>
        <v/>
      </c>
      <c r="AF269" s="26" t="str">
        <f t="shared" si="119"/>
        <v/>
      </c>
      <c r="AG269" s="26" t="str">
        <f>IF(OR(Z269&lt;&gt;TRUE,AB269&lt;&gt;TRUE,,ISBLANK(U269)),"",IF(INDEX(codeperskat,MATCH(P269,libperskat,0))=20,IF(OR(U269&lt;Nomen.complète!W$4,U269&gt;Nomen.complète!X$4),FALSE,TRUE),""))</f>
        <v/>
      </c>
      <c r="AH269" s="26" t="str">
        <f t="shared" si="120"/>
        <v/>
      </c>
      <c r="AI269" s="26" t="str">
        <f t="shared" si="121"/>
        <v/>
      </c>
      <c r="AJ269" s="26" t="str">
        <f t="shared" si="122"/>
        <v/>
      </c>
      <c r="AK269" s="58" t="str">
        <f t="shared" ref="AK269:AK311" si="133">IF(A269="","",1)</f>
        <v/>
      </c>
      <c r="AL269" s="26" t="str">
        <f t="shared" ref="AL269:AL311" si="134">IF(AE269&lt;&gt;TRUE,"",T269/U269)</f>
        <v/>
      </c>
    </row>
    <row r="270" spans="1:38">
      <c r="A270" s="42" t="str">
        <f t="shared" si="108"/>
        <v/>
      </c>
      <c r="B270" s="42" t="str">
        <f t="shared" si="109"/>
        <v/>
      </c>
      <c r="C270" s="139" t="str">
        <f t="shared" si="110"/>
        <v/>
      </c>
      <c r="D270" s="58" t="str">
        <f t="shared" si="123"/>
        <v/>
      </c>
      <c r="E270" s="58" t="str">
        <f t="shared" si="124"/>
        <v/>
      </c>
      <c r="F270" s="140" t="str">
        <f t="shared" si="125"/>
        <v/>
      </c>
      <c r="G270" s="141" t="str">
        <f t="shared" si="126"/>
        <v/>
      </c>
      <c r="H270" s="58" t="str">
        <f t="shared" si="127"/>
        <v/>
      </c>
      <c r="I270" s="58" t="str">
        <f t="shared" si="128"/>
        <v/>
      </c>
      <c r="J270" s="131" t="str">
        <f t="shared" si="111"/>
        <v/>
      </c>
      <c r="K270" s="65" t="str">
        <f t="shared" si="129"/>
        <v/>
      </c>
      <c r="L270" s="123" t="str">
        <f t="shared" si="112"/>
        <v/>
      </c>
      <c r="M270" s="122" t="str">
        <f t="shared" si="113"/>
        <v/>
      </c>
      <c r="N270" s="137"/>
      <c r="O270" s="118"/>
      <c r="P270" s="118"/>
      <c r="Q270" s="118"/>
      <c r="R270" s="118"/>
      <c r="S270" s="118"/>
      <c r="T270" s="118"/>
      <c r="U270" s="118"/>
      <c r="V270" s="118"/>
      <c r="W270" s="119"/>
      <c r="X270" s="66" t="str">
        <f t="shared" si="130"/>
        <v/>
      </c>
      <c r="Y270" s="26" t="str">
        <f t="shared" si="114"/>
        <v/>
      </c>
      <c r="Z270" s="26" t="str">
        <f t="shared" si="115"/>
        <v/>
      </c>
      <c r="AA270" s="66" t="str">
        <f t="shared" si="116"/>
        <v/>
      </c>
      <c r="AB270" s="26" t="str">
        <f t="shared" si="131"/>
        <v/>
      </c>
      <c r="AC270" s="26" t="str">
        <f t="shared" si="117"/>
        <v/>
      </c>
      <c r="AD270" s="26" t="str">
        <f t="shared" si="118"/>
        <v/>
      </c>
      <c r="AE270" s="26" t="str">
        <f t="shared" si="132"/>
        <v/>
      </c>
      <c r="AF270" s="26" t="str">
        <f t="shared" si="119"/>
        <v/>
      </c>
      <c r="AG270" s="26" t="str">
        <f>IF(OR(Z270&lt;&gt;TRUE,AB270&lt;&gt;TRUE,,ISBLANK(U270)),"",IF(INDEX(codeperskat,MATCH(P270,libperskat,0))=20,IF(OR(U270&lt;Nomen.complète!W$4,U270&gt;Nomen.complète!X$4),FALSE,TRUE),""))</f>
        <v/>
      </c>
      <c r="AH270" s="26" t="str">
        <f t="shared" si="120"/>
        <v/>
      </c>
      <c r="AI270" s="26" t="str">
        <f t="shared" si="121"/>
        <v/>
      </c>
      <c r="AJ270" s="26" t="str">
        <f t="shared" si="122"/>
        <v/>
      </c>
      <c r="AK270" s="58" t="str">
        <f t="shared" si="133"/>
        <v/>
      </c>
      <c r="AL270" s="26" t="str">
        <f t="shared" si="134"/>
        <v/>
      </c>
    </row>
    <row r="271" spans="1:38">
      <c r="A271" s="42" t="str">
        <f t="shared" si="108"/>
        <v/>
      </c>
      <c r="B271" s="42" t="str">
        <f t="shared" si="109"/>
        <v/>
      </c>
      <c r="C271" s="139" t="str">
        <f t="shared" si="110"/>
        <v/>
      </c>
      <c r="D271" s="58" t="str">
        <f t="shared" si="123"/>
        <v/>
      </c>
      <c r="E271" s="58" t="str">
        <f t="shared" si="124"/>
        <v/>
      </c>
      <c r="F271" s="140" t="str">
        <f t="shared" si="125"/>
        <v/>
      </c>
      <c r="G271" s="141" t="str">
        <f t="shared" si="126"/>
        <v/>
      </c>
      <c r="H271" s="58" t="str">
        <f t="shared" si="127"/>
        <v/>
      </c>
      <c r="I271" s="58" t="str">
        <f t="shared" si="128"/>
        <v/>
      </c>
      <c r="J271" s="131" t="str">
        <f t="shared" si="111"/>
        <v/>
      </c>
      <c r="K271" s="65" t="str">
        <f t="shared" si="129"/>
        <v/>
      </c>
      <c r="L271" s="123" t="str">
        <f t="shared" si="112"/>
        <v/>
      </c>
      <c r="M271" s="122" t="str">
        <f t="shared" si="113"/>
        <v/>
      </c>
      <c r="N271" s="137"/>
      <c r="O271" s="118"/>
      <c r="P271" s="118"/>
      <c r="Q271" s="118"/>
      <c r="R271" s="118"/>
      <c r="S271" s="118"/>
      <c r="T271" s="118"/>
      <c r="U271" s="118"/>
      <c r="V271" s="118"/>
      <c r="W271" s="119"/>
      <c r="X271" s="66" t="str">
        <f t="shared" si="130"/>
        <v/>
      </c>
      <c r="Y271" s="26" t="str">
        <f t="shared" si="114"/>
        <v/>
      </c>
      <c r="Z271" s="26" t="str">
        <f t="shared" si="115"/>
        <v/>
      </c>
      <c r="AA271" s="66" t="str">
        <f t="shared" si="116"/>
        <v/>
      </c>
      <c r="AB271" s="26" t="str">
        <f t="shared" si="131"/>
        <v/>
      </c>
      <c r="AC271" s="26" t="str">
        <f t="shared" si="117"/>
        <v/>
      </c>
      <c r="AD271" s="26" t="str">
        <f t="shared" si="118"/>
        <v/>
      </c>
      <c r="AE271" s="26" t="str">
        <f t="shared" si="132"/>
        <v/>
      </c>
      <c r="AF271" s="26" t="str">
        <f t="shared" si="119"/>
        <v/>
      </c>
      <c r="AG271" s="26" t="str">
        <f>IF(OR(Z271&lt;&gt;TRUE,AB271&lt;&gt;TRUE,,ISBLANK(U271)),"",IF(INDEX(codeperskat,MATCH(P271,libperskat,0))=20,IF(OR(U271&lt;Nomen.complète!W$4,U271&gt;Nomen.complète!X$4),FALSE,TRUE),""))</f>
        <v/>
      </c>
      <c r="AH271" s="26" t="str">
        <f t="shared" si="120"/>
        <v/>
      </c>
      <c r="AI271" s="26" t="str">
        <f t="shared" si="121"/>
        <v/>
      </c>
      <c r="AJ271" s="26" t="str">
        <f t="shared" si="122"/>
        <v/>
      </c>
      <c r="AK271" s="58" t="str">
        <f t="shared" si="133"/>
        <v/>
      </c>
      <c r="AL271" s="26" t="str">
        <f t="shared" si="134"/>
        <v/>
      </c>
    </row>
    <row r="272" spans="1:38">
      <c r="A272" s="42" t="str">
        <f t="shared" si="108"/>
        <v/>
      </c>
      <c r="B272" s="42" t="str">
        <f t="shared" si="109"/>
        <v/>
      </c>
      <c r="C272" s="139" t="str">
        <f t="shared" si="110"/>
        <v/>
      </c>
      <c r="D272" s="58" t="str">
        <f t="shared" si="123"/>
        <v/>
      </c>
      <c r="E272" s="58" t="str">
        <f t="shared" si="124"/>
        <v/>
      </c>
      <c r="F272" s="140" t="str">
        <f t="shared" si="125"/>
        <v/>
      </c>
      <c r="G272" s="141" t="str">
        <f t="shared" si="126"/>
        <v/>
      </c>
      <c r="H272" s="58" t="str">
        <f t="shared" si="127"/>
        <v/>
      </c>
      <c r="I272" s="58" t="str">
        <f t="shared" si="128"/>
        <v/>
      </c>
      <c r="J272" s="131" t="str">
        <f t="shared" si="111"/>
        <v/>
      </c>
      <c r="K272" s="65" t="str">
        <f t="shared" si="129"/>
        <v/>
      </c>
      <c r="L272" s="123" t="str">
        <f t="shared" si="112"/>
        <v/>
      </c>
      <c r="M272" s="122" t="str">
        <f t="shared" si="113"/>
        <v/>
      </c>
      <c r="N272" s="137"/>
      <c r="O272" s="118"/>
      <c r="P272" s="118"/>
      <c r="Q272" s="118"/>
      <c r="R272" s="118"/>
      <c r="S272" s="118"/>
      <c r="T272" s="118"/>
      <c r="U272" s="118"/>
      <c r="V272" s="118"/>
      <c r="W272" s="119"/>
      <c r="X272" s="66" t="str">
        <f t="shared" si="130"/>
        <v/>
      </c>
      <c r="Y272" s="26" t="str">
        <f t="shared" si="114"/>
        <v/>
      </c>
      <c r="Z272" s="26" t="str">
        <f t="shared" si="115"/>
        <v/>
      </c>
      <c r="AA272" s="66" t="str">
        <f t="shared" si="116"/>
        <v/>
      </c>
      <c r="AB272" s="26" t="str">
        <f t="shared" si="131"/>
        <v/>
      </c>
      <c r="AC272" s="26" t="str">
        <f t="shared" si="117"/>
        <v/>
      </c>
      <c r="AD272" s="26" t="str">
        <f t="shared" si="118"/>
        <v/>
      </c>
      <c r="AE272" s="26" t="str">
        <f t="shared" si="132"/>
        <v/>
      </c>
      <c r="AF272" s="26" t="str">
        <f t="shared" si="119"/>
        <v/>
      </c>
      <c r="AG272" s="26" t="str">
        <f>IF(OR(Z272&lt;&gt;TRUE,AB272&lt;&gt;TRUE,,ISBLANK(U272)),"",IF(INDEX(codeperskat,MATCH(P272,libperskat,0))=20,IF(OR(U272&lt;Nomen.complète!W$4,U272&gt;Nomen.complète!X$4),FALSE,TRUE),""))</f>
        <v/>
      </c>
      <c r="AH272" s="26" t="str">
        <f t="shared" si="120"/>
        <v/>
      </c>
      <c r="AI272" s="26" t="str">
        <f t="shared" si="121"/>
        <v/>
      </c>
      <c r="AJ272" s="26" t="str">
        <f t="shared" si="122"/>
        <v/>
      </c>
      <c r="AK272" s="58" t="str">
        <f t="shared" si="133"/>
        <v/>
      </c>
      <c r="AL272" s="26" t="str">
        <f t="shared" si="134"/>
        <v/>
      </c>
    </row>
    <row r="273" spans="1:38">
      <c r="A273" s="42" t="str">
        <f t="shared" si="108"/>
        <v/>
      </c>
      <c r="B273" s="42" t="str">
        <f t="shared" si="109"/>
        <v/>
      </c>
      <c r="C273" s="139" t="str">
        <f t="shared" si="110"/>
        <v/>
      </c>
      <c r="D273" s="58" t="str">
        <f t="shared" si="123"/>
        <v/>
      </c>
      <c r="E273" s="58" t="str">
        <f t="shared" si="124"/>
        <v/>
      </c>
      <c r="F273" s="140" t="str">
        <f t="shared" si="125"/>
        <v/>
      </c>
      <c r="G273" s="141" t="str">
        <f t="shared" si="126"/>
        <v/>
      </c>
      <c r="H273" s="58" t="str">
        <f t="shared" si="127"/>
        <v/>
      </c>
      <c r="I273" s="58" t="str">
        <f t="shared" si="128"/>
        <v/>
      </c>
      <c r="J273" s="131" t="str">
        <f t="shared" si="111"/>
        <v/>
      </c>
      <c r="K273" s="65" t="str">
        <f t="shared" si="129"/>
        <v/>
      </c>
      <c r="L273" s="123" t="str">
        <f t="shared" si="112"/>
        <v/>
      </c>
      <c r="M273" s="122" t="str">
        <f t="shared" si="113"/>
        <v/>
      </c>
      <c r="N273" s="137"/>
      <c r="O273" s="118"/>
      <c r="P273" s="118"/>
      <c r="Q273" s="118"/>
      <c r="R273" s="118"/>
      <c r="S273" s="118"/>
      <c r="T273" s="118"/>
      <c r="U273" s="118"/>
      <c r="V273" s="118"/>
      <c r="W273" s="119"/>
      <c r="X273" s="66" t="str">
        <f t="shared" si="130"/>
        <v/>
      </c>
      <c r="Y273" s="26" t="str">
        <f t="shared" si="114"/>
        <v/>
      </c>
      <c r="Z273" s="26" t="str">
        <f t="shared" si="115"/>
        <v/>
      </c>
      <c r="AA273" s="66" t="str">
        <f t="shared" si="116"/>
        <v/>
      </c>
      <c r="AB273" s="26" t="str">
        <f t="shared" si="131"/>
        <v/>
      </c>
      <c r="AC273" s="26" t="str">
        <f t="shared" si="117"/>
        <v/>
      </c>
      <c r="AD273" s="26" t="str">
        <f t="shared" si="118"/>
        <v/>
      </c>
      <c r="AE273" s="26" t="str">
        <f t="shared" si="132"/>
        <v/>
      </c>
      <c r="AF273" s="26" t="str">
        <f t="shared" si="119"/>
        <v/>
      </c>
      <c r="AG273" s="26" t="str">
        <f>IF(OR(Z273&lt;&gt;TRUE,AB273&lt;&gt;TRUE,,ISBLANK(U273)),"",IF(INDEX(codeperskat,MATCH(P273,libperskat,0))=20,IF(OR(U273&lt;Nomen.complète!W$4,U273&gt;Nomen.complète!X$4),FALSE,TRUE),""))</f>
        <v/>
      </c>
      <c r="AH273" s="26" t="str">
        <f t="shared" si="120"/>
        <v/>
      </c>
      <c r="AI273" s="26" t="str">
        <f t="shared" si="121"/>
        <v/>
      </c>
      <c r="AJ273" s="26" t="str">
        <f t="shared" si="122"/>
        <v/>
      </c>
      <c r="AK273" s="58" t="str">
        <f t="shared" si="133"/>
        <v/>
      </c>
      <c r="AL273" s="26" t="str">
        <f t="shared" si="134"/>
        <v/>
      </c>
    </row>
    <row r="274" spans="1:38">
      <c r="A274" s="42" t="str">
        <f t="shared" si="108"/>
        <v/>
      </c>
      <c r="B274" s="42" t="str">
        <f t="shared" si="109"/>
        <v/>
      </c>
      <c r="C274" s="139" t="str">
        <f t="shared" si="110"/>
        <v/>
      </c>
      <c r="D274" s="58" t="str">
        <f t="shared" si="123"/>
        <v/>
      </c>
      <c r="E274" s="58" t="str">
        <f t="shared" si="124"/>
        <v/>
      </c>
      <c r="F274" s="140" t="str">
        <f t="shared" si="125"/>
        <v/>
      </c>
      <c r="G274" s="141" t="str">
        <f t="shared" si="126"/>
        <v/>
      </c>
      <c r="H274" s="58" t="str">
        <f t="shared" si="127"/>
        <v/>
      </c>
      <c r="I274" s="58" t="str">
        <f t="shared" si="128"/>
        <v/>
      </c>
      <c r="J274" s="131" t="str">
        <f t="shared" si="111"/>
        <v/>
      </c>
      <c r="K274" s="65" t="str">
        <f t="shared" si="129"/>
        <v/>
      </c>
      <c r="L274" s="123" t="str">
        <f t="shared" si="112"/>
        <v/>
      </c>
      <c r="M274" s="122" t="str">
        <f t="shared" si="113"/>
        <v/>
      </c>
      <c r="N274" s="137"/>
      <c r="O274" s="118"/>
      <c r="P274" s="118"/>
      <c r="Q274" s="118"/>
      <c r="R274" s="118"/>
      <c r="S274" s="118"/>
      <c r="T274" s="118"/>
      <c r="U274" s="118"/>
      <c r="V274" s="118"/>
      <c r="W274" s="119"/>
      <c r="X274" s="66" t="str">
        <f t="shared" si="130"/>
        <v/>
      </c>
      <c r="Y274" s="26" t="str">
        <f t="shared" si="114"/>
        <v/>
      </c>
      <c r="Z274" s="26" t="str">
        <f t="shared" si="115"/>
        <v/>
      </c>
      <c r="AA274" s="66" t="str">
        <f t="shared" si="116"/>
        <v/>
      </c>
      <c r="AB274" s="26" t="str">
        <f t="shared" si="131"/>
        <v/>
      </c>
      <c r="AC274" s="26" t="str">
        <f t="shared" si="117"/>
        <v/>
      </c>
      <c r="AD274" s="26" t="str">
        <f t="shared" si="118"/>
        <v/>
      </c>
      <c r="AE274" s="26" t="str">
        <f t="shared" si="132"/>
        <v/>
      </c>
      <c r="AF274" s="26" t="str">
        <f t="shared" si="119"/>
        <v/>
      </c>
      <c r="AG274" s="26" t="str">
        <f>IF(OR(Z274&lt;&gt;TRUE,AB274&lt;&gt;TRUE,,ISBLANK(U274)),"",IF(INDEX(codeperskat,MATCH(P274,libperskat,0))=20,IF(OR(U274&lt;Nomen.complète!W$4,U274&gt;Nomen.complète!X$4),FALSE,TRUE),""))</f>
        <v/>
      </c>
      <c r="AH274" s="26" t="str">
        <f t="shared" si="120"/>
        <v/>
      </c>
      <c r="AI274" s="26" t="str">
        <f t="shared" si="121"/>
        <v/>
      </c>
      <c r="AJ274" s="26" t="str">
        <f t="shared" si="122"/>
        <v/>
      </c>
      <c r="AK274" s="58" t="str">
        <f t="shared" si="133"/>
        <v/>
      </c>
      <c r="AL274" s="26" t="str">
        <f t="shared" si="134"/>
        <v/>
      </c>
    </row>
    <row r="275" spans="1:38">
      <c r="A275" s="42" t="str">
        <f t="shared" si="108"/>
        <v/>
      </c>
      <c r="B275" s="42" t="str">
        <f t="shared" si="109"/>
        <v/>
      </c>
      <c r="C275" s="139" t="str">
        <f t="shared" si="110"/>
        <v/>
      </c>
      <c r="D275" s="58" t="str">
        <f t="shared" si="123"/>
        <v/>
      </c>
      <c r="E275" s="58" t="str">
        <f t="shared" si="124"/>
        <v/>
      </c>
      <c r="F275" s="140" t="str">
        <f t="shared" si="125"/>
        <v/>
      </c>
      <c r="G275" s="141" t="str">
        <f t="shared" si="126"/>
        <v/>
      </c>
      <c r="H275" s="58" t="str">
        <f t="shared" si="127"/>
        <v/>
      </c>
      <c r="I275" s="58" t="str">
        <f t="shared" si="128"/>
        <v/>
      </c>
      <c r="J275" s="131" t="str">
        <f t="shared" si="111"/>
        <v/>
      </c>
      <c r="K275" s="65" t="str">
        <f t="shared" si="129"/>
        <v/>
      </c>
      <c r="L275" s="123" t="str">
        <f t="shared" si="112"/>
        <v/>
      </c>
      <c r="M275" s="122" t="str">
        <f t="shared" si="113"/>
        <v/>
      </c>
      <c r="N275" s="137"/>
      <c r="O275" s="118"/>
      <c r="P275" s="118"/>
      <c r="Q275" s="118"/>
      <c r="R275" s="118"/>
      <c r="S275" s="118"/>
      <c r="T275" s="118"/>
      <c r="U275" s="118"/>
      <c r="V275" s="118"/>
      <c r="W275" s="119"/>
      <c r="X275" s="66" t="str">
        <f t="shared" si="130"/>
        <v/>
      </c>
      <c r="Y275" s="26" t="str">
        <f t="shared" si="114"/>
        <v/>
      </c>
      <c r="Z275" s="26" t="str">
        <f t="shared" si="115"/>
        <v/>
      </c>
      <c r="AA275" s="66" t="str">
        <f t="shared" si="116"/>
        <v/>
      </c>
      <c r="AB275" s="26" t="str">
        <f t="shared" si="131"/>
        <v/>
      </c>
      <c r="AC275" s="26" t="str">
        <f t="shared" si="117"/>
        <v/>
      </c>
      <c r="AD275" s="26" t="str">
        <f t="shared" si="118"/>
        <v/>
      </c>
      <c r="AE275" s="26" t="str">
        <f t="shared" si="132"/>
        <v/>
      </c>
      <c r="AF275" s="26" t="str">
        <f t="shared" si="119"/>
        <v/>
      </c>
      <c r="AG275" s="26" t="str">
        <f>IF(OR(Z275&lt;&gt;TRUE,AB275&lt;&gt;TRUE,,ISBLANK(U275)),"",IF(INDEX(codeperskat,MATCH(P275,libperskat,0))=20,IF(OR(U275&lt;Nomen.complète!W$4,U275&gt;Nomen.complète!X$4),FALSE,TRUE),""))</f>
        <v/>
      </c>
      <c r="AH275" s="26" t="str">
        <f t="shared" si="120"/>
        <v/>
      </c>
      <c r="AI275" s="26" t="str">
        <f t="shared" si="121"/>
        <v/>
      </c>
      <c r="AJ275" s="26" t="str">
        <f t="shared" si="122"/>
        <v/>
      </c>
      <c r="AK275" s="58" t="str">
        <f t="shared" si="133"/>
        <v/>
      </c>
      <c r="AL275" s="26" t="str">
        <f t="shared" si="134"/>
        <v/>
      </c>
    </row>
    <row r="276" spans="1:38">
      <c r="A276" s="42" t="str">
        <f t="shared" si="108"/>
        <v/>
      </c>
      <c r="B276" s="42" t="str">
        <f t="shared" si="109"/>
        <v/>
      </c>
      <c r="C276" s="139" t="str">
        <f t="shared" si="110"/>
        <v/>
      </c>
      <c r="D276" s="58" t="str">
        <f t="shared" si="123"/>
        <v/>
      </c>
      <c r="E276" s="58" t="str">
        <f t="shared" si="124"/>
        <v/>
      </c>
      <c r="F276" s="140" t="str">
        <f t="shared" si="125"/>
        <v/>
      </c>
      <c r="G276" s="141" t="str">
        <f t="shared" si="126"/>
        <v/>
      </c>
      <c r="H276" s="58" t="str">
        <f t="shared" si="127"/>
        <v/>
      </c>
      <c r="I276" s="58" t="str">
        <f t="shared" si="128"/>
        <v/>
      </c>
      <c r="J276" s="131" t="str">
        <f t="shared" si="111"/>
        <v/>
      </c>
      <c r="K276" s="65" t="str">
        <f t="shared" si="129"/>
        <v/>
      </c>
      <c r="L276" s="123" t="str">
        <f t="shared" si="112"/>
        <v/>
      </c>
      <c r="M276" s="122" t="str">
        <f t="shared" si="113"/>
        <v/>
      </c>
      <c r="N276" s="137"/>
      <c r="O276" s="118"/>
      <c r="P276" s="118"/>
      <c r="Q276" s="118"/>
      <c r="R276" s="118"/>
      <c r="S276" s="118"/>
      <c r="T276" s="118"/>
      <c r="U276" s="118"/>
      <c r="V276" s="118"/>
      <c r="W276" s="119"/>
      <c r="X276" s="66" t="str">
        <f t="shared" si="130"/>
        <v/>
      </c>
      <c r="Y276" s="26" t="str">
        <f t="shared" si="114"/>
        <v/>
      </c>
      <c r="Z276" s="26" t="str">
        <f t="shared" si="115"/>
        <v/>
      </c>
      <c r="AA276" s="66" t="str">
        <f t="shared" si="116"/>
        <v/>
      </c>
      <c r="AB276" s="26" t="str">
        <f t="shared" si="131"/>
        <v/>
      </c>
      <c r="AC276" s="26" t="str">
        <f t="shared" si="117"/>
        <v/>
      </c>
      <c r="AD276" s="26" t="str">
        <f t="shared" si="118"/>
        <v/>
      </c>
      <c r="AE276" s="26" t="str">
        <f t="shared" si="132"/>
        <v/>
      </c>
      <c r="AF276" s="26" t="str">
        <f t="shared" si="119"/>
        <v/>
      </c>
      <c r="AG276" s="26" t="str">
        <f>IF(OR(Z276&lt;&gt;TRUE,AB276&lt;&gt;TRUE,,ISBLANK(U276)),"",IF(INDEX(codeperskat,MATCH(P276,libperskat,0))=20,IF(OR(U276&lt;Nomen.complète!W$4,U276&gt;Nomen.complète!X$4),FALSE,TRUE),""))</f>
        <v/>
      </c>
      <c r="AH276" s="26" t="str">
        <f t="shared" si="120"/>
        <v/>
      </c>
      <c r="AI276" s="26" t="str">
        <f t="shared" si="121"/>
        <v/>
      </c>
      <c r="AJ276" s="26" t="str">
        <f t="shared" si="122"/>
        <v/>
      </c>
      <c r="AK276" s="58" t="str">
        <f t="shared" si="133"/>
        <v/>
      </c>
      <c r="AL276" s="26" t="str">
        <f t="shared" si="134"/>
        <v/>
      </c>
    </row>
    <row r="277" spans="1:38">
      <c r="A277" s="42" t="str">
        <f t="shared" si="108"/>
        <v/>
      </c>
      <c r="B277" s="42" t="str">
        <f t="shared" si="109"/>
        <v/>
      </c>
      <c r="C277" s="139" t="str">
        <f t="shared" si="110"/>
        <v/>
      </c>
      <c r="D277" s="58" t="str">
        <f t="shared" si="123"/>
        <v/>
      </c>
      <c r="E277" s="58" t="str">
        <f t="shared" si="124"/>
        <v/>
      </c>
      <c r="F277" s="140" t="str">
        <f t="shared" si="125"/>
        <v/>
      </c>
      <c r="G277" s="141" t="str">
        <f t="shared" si="126"/>
        <v/>
      </c>
      <c r="H277" s="58" t="str">
        <f t="shared" si="127"/>
        <v/>
      </c>
      <c r="I277" s="58" t="str">
        <f t="shared" si="128"/>
        <v/>
      </c>
      <c r="J277" s="131" t="str">
        <f t="shared" si="111"/>
        <v/>
      </c>
      <c r="K277" s="65" t="str">
        <f t="shared" si="129"/>
        <v/>
      </c>
      <c r="L277" s="123" t="str">
        <f t="shared" si="112"/>
        <v/>
      </c>
      <c r="M277" s="122" t="str">
        <f t="shared" si="113"/>
        <v/>
      </c>
      <c r="N277" s="137"/>
      <c r="O277" s="118"/>
      <c r="P277" s="118"/>
      <c r="Q277" s="118"/>
      <c r="R277" s="118"/>
      <c r="S277" s="118"/>
      <c r="T277" s="118"/>
      <c r="U277" s="118"/>
      <c r="V277" s="118"/>
      <c r="W277" s="119"/>
      <c r="X277" s="66" t="str">
        <f t="shared" si="130"/>
        <v/>
      </c>
      <c r="Y277" s="26" t="str">
        <f t="shared" si="114"/>
        <v/>
      </c>
      <c r="Z277" s="26" t="str">
        <f t="shared" si="115"/>
        <v/>
      </c>
      <c r="AA277" s="66" t="str">
        <f t="shared" si="116"/>
        <v/>
      </c>
      <c r="AB277" s="26" t="str">
        <f t="shared" si="131"/>
        <v/>
      </c>
      <c r="AC277" s="26" t="str">
        <f t="shared" si="117"/>
        <v/>
      </c>
      <c r="AD277" s="26" t="str">
        <f t="shared" si="118"/>
        <v/>
      </c>
      <c r="AE277" s="26" t="str">
        <f t="shared" si="132"/>
        <v/>
      </c>
      <c r="AF277" s="26" t="str">
        <f t="shared" si="119"/>
        <v/>
      </c>
      <c r="AG277" s="26" t="str">
        <f>IF(OR(Z277&lt;&gt;TRUE,AB277&lt;&gt;TRUE,,ISBLANK(U277)),"",IF(INDEX(codeperskat,MATCH(P277,libperskat,0))=20,IF(OR(U277&lt;Nomen.complète!W$4,U277&gt;Nomen.complète!X$4),FALSE,TRUE),""))</f>
        <v/>
      </c>
      <c r="AH277" s="26" t="str">
        <f t="shared" si="120"/>
        <v/>
      </c>
      <c r="AI277" s="26" t="str">
        <f t="shared" si="121"/>
        <v/>
      </c>
      <c r="AJ277" s="26" t="str">
        <f t="shared" si="122"/>
        <v/>
      </c>
      <c r="AK277" s="58" t="str">
        <f t="shared" si="133"/>
        <v/>
      </c>
      <c r="AL277" s="26" t="str">
        <f t="shared" si="134"/>
        <v/>
      </c>
    </row>
    <row r="278" spans="1:38">
      <c r="A278" s="42" t="str">
        <f t="shared" si="108"/>
        <v/>
      </c>
      <c r="B278" s="42" t="str">
        <f t="shared" si="109"/>
        <v/>
      </c>
      <c r="C278" s="139" t="str">
        <f t="shared" si="110"/>
        <v/>
      </c>
      <c r="D278" s="58" t="str">
        <f t="shared" si="123"/>
        <v/>
      </c>
      <c r="E278" s="58" t="str">
        <f t="shared" si="124"/>
        <v/>
      </c>
      <c r="F278" s="140" t="str">
        <f t="shared" si="125"/>
        <v/>
      </c>
      <c r="G278" s="141" t="str">
        <f t="shared" si="126"/>
        <v/>
      </c>
      <c r="H278" s="58" t="str">
        <f t="shared" si="127"/>
        <v/>
      </c>
      <c r="I278" s="58" t="str">
        <f t="shared" si="128"/>
        <v/>
      </c>
      <c r="J278" s="131" t="str">
        <f t="shared" si="111"/>
        <v/>
      </c>
      <c r="K278" s="65" t="str">
        <f t="shared" si="129"/>
        <v/>
      </c>
      <c r="L278" s="123" t="str">
        <f t="shared" si="112"/>
        <v/>
      </c>
      <c r="M278" s="122" t="str">
        <f t="shared" si="113"/>
        <v/>
      </c>
      <c r="N278" s="137"/>
      <c r="O278" s="118"/>
      <c r="P278" s="118"/>
      <c r="Q278" s="118"/>
      <c r="R278" s="118"/>
      <c r="S278" s="118"/>
      <c r="T278" s="118"/>
      <c r="U278" s="118"/>
      <c r="V278" s="118"/>
      <c r="W278" s="119"/>
      <c r="X278" s="66" t="str">
        <f t="shared" si="130"/>
        <v/>
      </c>
      <c r="Y278" s="26" t="str">
        <f t="shared" si="114"/>
        <v/>
      </c>
      <c r="Z278" s="26" t="str">
        <f t="shared" si="115"/>
        <v/>
      </c>
      <c r="AA278" s="66" t="str">
        <f t="shared" si="116"/>
        <v/>
      </c>
      <c r="AB278" s="26" t="str">
        <f t="shared" si="131"/>
        <v/>
      </c>
      <c r="AC278" s="26" t="str">
        <f t="shared" si="117"/>
        <v/>
      </c>
      <c r="AD278" s="26" t="str">
        <f t="shared" si="118"/>
        <v/>
      </c>
      <c r="AE278" s="26" t="str">
        <f t="shared" si="132"/>
        <v/>
      </c>
      <c r="AF278" s="26" t="str">
        <f t="shared" si="119"/>
        <v/>
      </c>
      <c r="AG278" s="26" t="str">
        <f>IF(OR(Z278&lt;&gt;TRUE,AB278&lt;&gt;TRUE,,ISBLANK(U278)),"",IF(INDEX(codeperskat,MATCH(P278,libperskat,0))=20,IF(OR(U278&lt;Nomen.complète!W$4,U278&gt;Nomen.complète!X$4),FALSE,TRUE),""))</f>
        <v/>
      </c>
      <c r="AH278" s="26" t="str">
        <f t="shared" si="120"/>
        <v/>
      </c>
      <c r="AI278" s="26" t="str">
        <f t="shared" si="121"/>
        <v/>
      </c>
      <c r="AJ278" s="26" t="str">
        <f t="shared" si="122"/>
        <v/>
      </c>
      <c r="AK278" s="58" t="str">
        <f t="shared" si="133"/>
        <v/>
      </c>
      <c r="AL278" s="26" t="str">
        <f t="shared" si="134"/>
        <v/>
      </c>
    </row>
    <row r="279" spans="1:38">
      <c r="A279" s="42" t="str">
        <f t="shared" si="108"/>
        <v/>
      </c>
      <c r="B279" s="42" t="str">
        <f t="shared" si="109"/>
        <v/>
      </c>
      <c r="C279" s="139" t="str">
        <f t="shared" si="110"/>
        <v/>
      </c>
      <c r="D279" s="58" t="str">
        <f t="shared" si="123"/>
        <v/>
      </c>
      <c r="E279" s="58" t="str">
        <f t="shared" si="124"/>
        <v/>
      </c>
      <c r="F279" s="140" t="str">
        <f t="shared" si="125"/>
        <v/>
      </c>
      <c r="G279" s="141" t="str">
        <f t="shared" si="126"/>
        <v/>
      </c>
      <c r="H279" s="58" t="str">
        <f t="shared" si="127"/>
        <v/>
      </c>
      <c r="I279" s="58" t="str">
        <f t="shared" si="128"/>
        <v/>
      </c>
      <c r="J279" s="131" t="str">
        <f t="shared" si="111"/>
        <v/>
      </c>
      <c r="K279" s="65" t="str">
        <f t="shared" si="129"/>
        <v/>
      </c>
      <c r="L279" s="123" t="str">
        <f t="shared" si="112"/>
        <v/>
      </c>
      <c r="M279" s="122" t="str">
        <f t="shared" si="113"/>
        <v/>
      </c>
      <c r="N279" s="137"/>
      <c r="O279" s="118"/>
      <c r="P279" s="118"/>
      <c r="Q279" s="118"/>
      <c r="R279" s="118"/>
      <c r="S279" s="118"/>
      <c r="T279" s="118"/>
      <c r="U279" s="118"/>
      <c r="V279" s="118"/>
      <c r="W279" s="119"/>
      <c r="X279" s="66" t="str">
        <f t="shared" si="130"/>
        <v/>
      </c>
      <c r="Y279" s="26" t="str">
        <f t="shared" si="114"/>
        <v/>
      </c>
      <c r="Z279" s="26" t="str">
        <f t="shared" si="115"/>
        <v/>
      </c>
      <c r="AA279" s="66" t="str">
        <f t="shared" si="116"/>
        <v/>
      </c>
      <c r="AB279" s="26" t="str">
        <f t="shared" si="131"/>
        <v/>
      </c>
      <c r="AC279" s="26" t="str">
        <f t="shared" si="117"/>
        <v/>
      </c>
      <c r="AD279" s="26" t="str">
        <f t="shared" si="118"/>
        <v/>
      </c>
      <c r="AE279" s="26" t="str">
        <f t="shared" si="132"/>
        <v/>
      </c>
      <c r="AF279" s="26" t="str">
        <f t="shared" si="119"/>
        <v/>
      </c>
      <c r="AG279" s="26" t="str">
        <f>IF(OR(Z279&lt;&gt;TRUE,AB279&lt;&gt;TRUE,,ISBLANK(U279)),"",IF(INDEX(codeperskat,MATCH(P279,libperskat,0))=20,IF(OR(U279&lt;Nomen.complète!W$4,U279&gt;Nomen.complète!X$4),FALSE,TRUE),""))</f>
        <v/>
      </c>
      <c r="AH279" s="26" t="str">
        <f t="shared" si="120"/>
        <v/>
      </c>
      <c r="AI279" s="26" t="str">
        <f t="shared" si="121"/>
        <v/>
      </c>
      <c r="AJ279" s="26" t="str">
        <f t="shared" si="122"/>
        <v/>
      </c>
      <c r="AK279" s="58" t="str">
        <f t="shared" si="133"/>
        <v/>
      </c>
      <c r="AL279" s="26" t="str">
        <f t="shared" si="134"/>
        <v/>
      </c>
    </row>
    <row r="280" spans="1:38">
      <c r="A280" s="42" t="str">
        <f t="shared" si="108"/>
        <v/>
      </c>
      <c r="B280" s="42" t="str">
        <f t="shared" si="109"/>
        <v/>
      </c>
      <c r="C280" s="139" t="str">
        <f t="shared" si="110"/>
        <v/>
      </c>
      <c r="D280" s="58" t="str">
        <f t="shared" si="123"/>
        <v/>
      </c>
      <c r="E280" s="58" t="str">
        <f t="shared" si="124"/>
        <v/>
      </c>
      <c r="F280" s="140" t="str">
        <f t="shared" si="125"/>
        <v/>
      </c>
      <c r="G280" s="141" t="str">
        <f t="shared" si="126"/>
        <v/>
      </c>
      <c r="H280" s="58" t="str">
        <f t="shared" si="127"/>
        <v/>
      </c>
      <c r="I280" s="58" t="str">
        <f t="shared" si="128"/>
        <v/>
      </c>
      <c r="J280" s="131" t="str">
        <f t="shared" si="111"/>
        <v/>
      </c>
      <c r="K280" s="65" t="str">
        <f t="shared" si="129"/>
        <v/>
      </c>
      <c r="L280" s="123" t="str">
        <f t="shared" si="112"/>
        <v/>
      </c>
      <c r="M280" s="122" t="str">
        <f t="shared" si="113"/>
        <v/>
      </c>
      <c r="N280" s="137"/>
      <c r="O280" s="118"/>
      <c r="P280" s="118"/>
      <c r="Q280" s="118"/>
      <c r="R280" s="118"/>
      <c r="S280" s="118"/>
      <c r="T280" s="118"/>
      <c r="U280" s="118"/>
      <c r="V280" s="118"/>
      <c r="W280" s="119"/>
      <c r="X280" s="66" t="str">
        <f t="shared" si="130"/>
        <v/>
      </c>
      <c r="Y280" s="26" t="str">
        <f t="shared" si="114"/>
        <v/>
      </c>
      <c r="Z280" s="26" t="str">
        <f t="shared" si="115"/>
        <v/>
      </c>
      <c r="AA280" s="66" t="str">
        <f t="shared" si="116"/>
        <v/>
      </c>
      <c r="AB280" s="26" t="str">
        <f t="shared" si="131"/>
        <v/>
      </c>
      <c r="AC280" s="26" t="str">
        <f t="shared" si="117"/>
        <v/>
      </c>
      <c r="AD280" s="26" t="str">
        <f t="shared" si="118"/>
        <v/>
      </c>
      <c r="AE280" s="26" t="str">
        <f t="shared" si="132"/>
        <v/>
      </c>
      <c r="AF280" s="26" t="str">
        <f t="shared" si="119"/>
        <v/>
      </c>
      <c r="AG280" s="26" t="str">
        <f>IF(OR(Z280&lt;&gt;TRUE,AB280&lt;&gt;TRUE,,ISBLANK(U280)),"",IF(INDEX(codeperskat,MATCH(P280,libperskat,0))=20,IF(OR(U280&lt;Nomen.complète!W$4,U280&gt;Nomen.complète!X$4),FALSE,TRUE),""))</f>
        <v/>
      </c>
      <c r="AH280" s="26" t="str">
        <f t="shared" si="120"/>
        <v/>
      </c>
      <c r="AI280" s="26" t="str">
        <f t="shared" si="121"/>
        <v/>
      </c>
      <c r="AJ280" s="26" t="str">
        <f t="shared" si="122"/>
        <v/>
      </c>
      <c r="AK280" s="58" t="str">
        <f t="shared" si="133"/>
        <v/>
      </c>
      <c r="AL280" s="26" t="str">
        <f t="shared" si="134"/>
        <v/>
      </c>
    </row>
    <row r="281" spans="1:38">
      <c r="A281" s="42" t="str">
        <f t="shared" si="108"/>
        <v/>
      </c>
      <c r="B281" s="42" t="str">
        <f t="shared" si="109"/>
        <v/>
      </c>
      <c r="C281" s="139" t="str">
        <f t="shared" si="110"/>
        <v/>
      </c>
      <c r="D281" s="58" t="str">
        <f t="shared" si="123"/>
        <v/>
      </c>
      <c r="E281" s="58" t="str">
        <f t="shared" si="124"/>
        <v/>
      </c>
      <c r="F281" s="140" t="str">
        <f t="shared" si="125"/>
        <v/>
      </c>
      <c r="G281" s="141" t="str">
        <f t="shared" si="126"/>
        <v/>
      </c>
      <c r="H281" s="58" t="str">
        <f t="shared" si="127"/>
        <v/>
      </c>
      <c r="I281" s="58" t="str">
        <f t="shared" si="128"/>
        <v/>
      </c>
      <c r="J281" s="131" t="str">
        <f t="shared" si="111"/>
        <v/>
      </c>
      <c r="K281" s="65" t="str">
        <f t="shared" si="129"/>
        <v/>
      </c>
      <c r="L281" s="123" t="str">
        <f t="shared" si="112"/>
        <v/>
      </c>
      <c r="M281" s="122" t="str">
        <f t="shared" si="113"/>
        <v/>
      </c>
      <c r="N281" s="137"/>
      <c r="O281" s="118"/>
      <c r="P281" s="118"/>
      <c r="Q281" s="118"/>
      <c r="R281" s="118"/>
      <c r="S281" s="118"/>
      <c r="T281" s="118"/>
      <c r="U281" s="118"/>
      <c r="V281" s="118"/>
      <c r="W281" s="119"/>
      <c r="X281" s="66" t="str">
        <f t="shared" si="130"/>
        <v/>
      </c>
      <c r="Y281" s="26" t="str">
        <f t="shared" si="114"/>
        <v/>
      </c>
      <c r="Z281" s="26" t="str">
        <f t="shared" si="115"/>
        <v/>
      </c>
      <c r="AA281" s="66" t="str">
        <f t="shared" si="116"/>
        <v/>
      </c>
      <c r="AB281" s="26" t="str">
        <f t="shared" si="131"/>
        <v/>
      </c>
      <c r="AC281" s="26" t="str">
        <f t="shared" si="117"/>
        <v/>
      </c>
      <c r="AD281" s="26" t="str">
        <f t="shared" si="118"/>
        <v/>
      </c>
      <c r="AE281" s="26" t="str">
        <f t="shared" si="132"/>
        <v/>
      </c>
      <c r="AF281" s="26" t="str">
        <f t="shared" si="119"/>
        <v/>
      </c>
      <c r="AG281" s="26" t="str">
        <f>IF(OR(Z281&lt;&gt;TRUE,AB281&lt;&gt;TRUE,,ISBLANK(U281)),"",IF(INDEX(codeperskat,MATCH(P281,libperskat,0))=20,IF(OR(U281&lt;Nomen.complète!W$4,U281&gt;Nomen.complète!X$4),FALSE,TRUE),""))</f>
        <v/>
      </c>
      <c r="AH281" s="26" t="str">
        <f t="shared" si="120"/>
        <v/>
      </c>
      <c r="AI281" s="26" t="str">
        <f t="shared" si="121"/>
        <v/>
      </c>
      <c r="AJ281" s="26" t="str">
        <f t="shared" si="122"/>
        <v/>
      </c>
      <c r="AK281" s="58" t="str">
        <f t="shared" si="133"/>
        <v/>
      </c>
      <c r="AL281" s="26" t="str">
        <f t="shared" si="134"/>
        <v/>
      </c>
    </row>
    <row r="282" spans="1:38">
      <c r="A282" s="42" t="str">
        <f t="shared" si="108"/>
        <v/>
      </c>
      <c r="B282" s="42" t="str">
        <f t="shared" si="109"/>
        <v/>
      </c>
      <c r="C282" s="139" t="str">
        <f t="shared" si="110"/>
        <v/>
      </c>
      <c r="D282" s="58" t="str">
        <f t="shared" si="123"/>
        <v/>
      </c>
      <c r="E282" s="58" t="str">
        <f t="shared" si="124"/>
        <v/>
      </c>
      <c r="F282" s="140" t="str">
        <f t="shared" si="125"/>
        <v/>
      </c>
      <c r="G282" s="141" t="str">
        <f t="shared" si="126"/>
        <v/>
      </c>
      <c r="H282" s="58" t="str">
        <f t="shared" si="127"/>
        <v/>
      </c>
      <c r="I282" s="58" t="str">
        <f t="shared" si="128"/>
        <v/>
      </c>
      <c r="J282" s="131" t="str">
        <f t="shared" si="111"/>
        <v/>
      </c>
      <c r="K282" s="65" t="str">
        <f t="shared" si="129"/>
        <v/>
      </c>
      <c r="L282" s="123" t="str">
        <f t="shared" si="112"/>
        <v/>
      </c>
      <c r="M282" s="122" t="str">
        <f t="shared" si="113"/>
        <v/>
      </c>
      <c r="N282" s="137"/>
      <c r="O282" s="118"/>
      <c r="P282" s="118"/>
      <c r="Q282" s="118"/>
      <c r="R282" s="118"/>
      <c r="S282" s="118"/>
      <c r="T282" s="118"/>
      <c r="U282" s="118"/>
      <c r="V282" s="118"/>
      <c r="W282" s="119"/>
      <c r="X282" s="66" t="str">
        <f t="shared" si="130"/>
        <v/>
      </c>
      <c r="Y282" s="26" t="str">
        <f t="shared" si="114"/>
        <v/>
      </c>
      <c r="Z282" s="26" t="str">
        <f t="shared" si="115"/>
        <v/>
      </c>
      <c r="AA282" s="66" t="str">
        <f t="shared" si="116"/>
        <v/>
      </c>
      <c r="AB282" s="26" t="str">
        <f t="shared" si="131"/>
        <v/>
      </c>
      <c r="AC282" s="26" t="str">
        <f t="shared" si="117"/>
        <v/>
      </c>
      <c r="AD282" s="26" t="str">
        <f t="shared" si="118"/>
        <v/>
      </c>
      <c r="AE282" s="26" t="str">
        <f t="shared" si="132"/>
        <v/>
      </c>
      <c r="AF282" s="26" t="str">
        <f t="shared" si="119"/>
        <v/>
      </c>
      <c r="AG282" s="26" t="str">
        <f>IF(OR(Z282&lt;&gt;TRUE,AB282&lt;&gt;TRUE,,ISBLANK(U282)),"",IF(INDEX(codeperskat,MATCH(P282,libperskat,0))=20,IF(OR(U282&lt;Nomen.complète!W$4,U282&gt;Nomen.complète!X$4),FALSE,TRUE),""))</f>
        <v/>
      </c>
      <c r="AH282" s="26" t="str">
        <f t="shared" si="120"/>
        <v/>
      </c>
      <c r="AI282" s="26" t="str">
        <f t="shared" si="121"/>
        <v/>
      </c>
      <c r="AJ282" s="26" t="str">
        <f t="shared" si="122"/>
        <v/>
      </c>
      <c r="AK282" s="58" t="str">
        <f t="shared" si="133"/>
        <v/>
      </c>
      <c r="AL282" s="26" t="str">
        <f t="shared" si="134"/>
        <v/>
      </c>
    </row>
    <row r="283" spans="1:38">
      <c r="A283" s="42" t="str">
        <f t="shared" si="108"/>
        <v/>
      </c>
      <c r="B283" s="42" t="str">
        <f t="shared" si="109"/>
        <v/>
      </c>
      <c r="C283" s="139" t="str">
        <f t="shared" si="110"/>
        <v/>
      </c>
      <c r="D283" s="58" t="str">
        <f t="shared" si="123"/>
        <v/>
      </c>
      <c r="E283" s="58" t="str">
        <f t="shared" si="124"/>
        <v/>
      </c>
      <c r="F283" s="140" t="str">
        <f t="shared" si="125"/>
        <v/>
      </c>
      <c r="G283" s="141" t="str">
        <f t="shared" si="126"/>
        <v/>
      </c>
      <c r="H283" s="58" t="str">
        <f t="shared" si="127"/>
        <v/>
      </c>
      <c r="I283" s="58" t="str">
        <f t="shared" si="128"/>
        <v/>
      </c>
      <c r="J283" s="131" t="str">
        <f t="shared" si="111"/>
        <v/>
      </c>
      <c r="K283" s="65" t="str">
        <f t="shared" si="129"/>
        <v/>
      </c>
      <c r="L283" s="123" t="str">
        <f t="shared" si="112"/>
        <v/>
      </c>
      <c r="M283" s="122" t="str">
        <f t="shared" si="113"/>
        <v/>
      </c>
      <c r="N283" s="137"/>
      <c r="O283" s="118"/>
      <c r="P283" s="118"/>
      <c r="Q283" s="118"/>
      <c r="R283" s="118"/>
      <c r="S283" s="118"/>
      <c r="T283" s="118"/>
      <c r="U283" s="118"/>
      <c r="V283" s="118"/>
      <c r="W283" s="119"/>
      <c r="X283" s="66" t="str">
        <f t="shared" si="130"/>
        <v/>
      </c>
      <c r="Y283" s="26" t="str">
        <f t="shared" si="114"/>
        <v/>
      </c>
      <c r="Z283" s="26" t="str">
        <f t="shared" si="115"/>
        <v/>
      </c>
      <c r="AA283" s="66" t="str">
        <f t="shared" si="116"/>
        <v/>
      </c>
      <c r="AB283" s="26" t="str">
        <f t="shared" si="131"/>
        <v/>
      </c>
      <c r="AC283" s="26" t="str">
        <f t="shared" si="117"/>
        <v/>
      </c>
      <c r="AD283" s="26" t="str">
        <f t="shared" si="118"/>
        <v/>
      </c>
      <c r="AE283" s="26" t="str">
        <f t="shared" si="132"/>
        <v/>
      </c>
      <c r="AF283" s="26" t="str">
        <f t="shared" si="119"/>
        <v/>
      </c>
      <c r="AG283" s="26" t="str">
        <f>IF(OR(Z283&lt;&gt;TRUE,AB283&lt;&gt;TRUE,,ISBLANK(U283)),"",IF(INDEX(codeperskat,MATCH(P283,libperskat,0))=20,IF(OR(U283&lt;Nomen.complète!W$4,U283&gt;Nomen.complète!X$4),FALSE,TRUE),""))</f>
        <v/>
      </c>
      <c r="AH283" s="26" t="str">
        <f t="shared" si="120"/>
        <v/>
      </c>
      <c r="AI283" s="26" t="str">
        <f t="shared" si="121"/>
        <v/>
      </c>
      <c r="AJ283" s="26" t="str">
        <f t="shared" si="122"/>
        <v/>
      </c>
      <c r="AK283" s="58" t="str">
        <f t="shared" si="133"/>
        <v/>
      </c>
      <c r="AL283" s="26" t="str">
        <f t="shared" si="134"/>
        <v/>
      </c>
    </row>
    <row r="284" spans="1:38">
      <c r="A284" s="42" t="str">
        <f t="shared" si="108"/>
        <v/>
      </c>
      <c r="B284" s="42" t="str">
        <f t="shared" si="109"/>
        <v/>
      </c>
      <c r="C284" s="139" t="str">
        <f t="shared" si="110"/>
        <v/>
      </c>
      <c r="D284" s="58" t="str">
        <f t="shared" si="123"/>
        <v/>
      </c>
      <c r="E284" s="58" t="str">
        <f t="shared" si="124"/>
        <v/>
      </c>
      <c r="F284" s="140" t="str">
        <f t="shared" si="125"/>
        <v/>
      </c>
      <c r="G284" s="141" t="str">
        <f t="shared" si="126"/>
        <v/>
      </c>
      <c r="H284" s="58" t="str">
        <f t="shared" si="127"/>
        <v/>
      </c>
      <c r="I284" s="58" t="str">
        <f t="shared" si="128"/>
        <v/>
      </c>
      <c r="J284" s="131" t="str">
        <f t="shared" si="111"/>
        <v/>
      </c>
      <c r="K284" s="65" t="str">
        <f t="shared" si="129"/>
        <v/>
      </c>
      <c r="L284" s="123" t="str">
        <f t="shared" si="112"/>
        <v/>
      </c>
      <c r="M284" s="122" t="str">
        <f t="shared" si="113"/>
        <v/>
      </c>
      <c r="N284" s="137"/>
      <c r="O284" s="118"/>
      <c r="P284" s="118"/>
      <c r="Q284" s="118"/>
      <c r="R284" s="118"/>
      <c r="S284" s="118"/>
      <c r="T284" s="118"/>
      <c r="U284" s="118"/>
      <c r="V284" s="118"/>
      <c r="W284" s="119"/>
      <c r="X284" s="66" t="str">
        <f t="shared" si="130"/>
        <v/>
      </c>
      <c r="Y284" s="26" t="str">
        <f t="shared" si="114"/>
        <v/>
      </c>
      <c r="Z284" s="26" t="str">
        <f t="shared" si="115"/>
        <v/>
      </c>
      <c r="AA284" s="66" t="str">
        <f t="shared" si="116"/>
        <v/>
      </c>
      <c r="AB284" s="26" t="str">
        <f t="shared" si="131"/>
        <v/>
      </c>
      <c r="AC284" s="26" t="str">
        <f t="shared" si="117"/>
        <v/>
      </c>
      <c r="AD284" s="26" t="str">
        <f t="shared" si="118"/>
        <v/>
      </c>
      <c r="AE284" s="26" t="str">
        <f t="shared" si="132"/>
        <v/>
      </c>
      <c r="AF284" s="26" t="str">
        <f t="shared" si="119"/>
        <v/>
      </c>
      <c r="AG284" s="26" t="str">
        <f>IF(OR(Z284&lt;&gt;TRUE,AB284&lt;&gt;TRUE,,ISBLANK(U284)),"",IF(INDEX(codeperskat,MATCH(P284,libperskat,0))=20,IF(OR(U284&lt;Nomen.complète!W$4,U284&gt;Nomen.complète!X$4),FALSE,TRUE),""))</f>
        <v/>
      </c>
      <c r="AH284" s="26" t="str">
        <f t="shared" si="120"/>
        <v/>
      </c>
      <c r="AI284" s="26" t="str">
        <f t="shared" si="121"/>
        <v/>
      </c>
      <c r="AJ284" s="26" t="str">
        <f t="shared" si="122"/>
        <v/>
      </c>
      <c r="AK284" s="58" t="str">
        <f t="shared" si="133"/>
        <v/>
      </c>
      <c r="AL284" s="26" t="str">
        <f t="shared" si="134"/>
        <v/>
      </c>
    </row>
    <row r="285" spans="1:38">
      <c r="A285" s="42" t="str">
        <f t="shared" si="108"/>
        <v/>
      </c>
      <c r="B285" s="42" t="str">
        <f t="shared" si="109"/>
        <v/>
      </c>
      <c r="C285" s="139" t="str">
        <f t="shared" si="110"/>
        <v/>
      </c>
      <c r="D285" s="58" t="str">
        <f t="shared" si="123"/>
        <v/>
      </c>
      <c r="E285" s="58" t="str">
        <f t="shared" si="124"/>
        <v/>
      </c>
      <c r="F285" s="140" t="str">
        <f t="shared" si="125"/>
        <v/>
      </c>
      <c r="G285" s="141" t="str">
        <f t="shared" si="126"/>
        <v/>
      </c>
      <c r="H285" s="58" t="str">
        <f t="shared" si="127"/>
        <v/>
      </c>
      <c r="I285" s="58" t="str">
        <f t="shared" si="128"/>
        <v/>
      </c>
      <c r="J285" s="131" t="str">
        <f t="shared" si="111"/>
        <v/>
      </c>
      <c r="K285" s="65" t="str">
        <f t="shared" si="129"/>
        <v/>
      </c>
      <c r="L285" s="123" t="str">
        <f t="shared" si="112"/>
        <v/>
      </c>
      <c r="M285" s="122" t="str">
        <f t="shared" si="113"/>
        <v/>
      </c>
      <c r="N285" s="137"/>
      <c r="O285" s="118"/>
      <c r="P285" s="118"/>
      <c r="Q285" s="118"/>
      <c r="R285" s="118"/>
      <c r="S285" s="118"/>
      <c r="T285" s="118"/>
      <c r="U285" s="118"/>
      <c r="V285" s="118"/>
      <c r="W285" s="119"/>
      <c r="X285" s="66" t="str">
        <f t="shared" si="130"/>
        <v/>
      </c>
      <c r="Y285" s="26" t="str">
        <f t="shared" si="114"/>
        <v/>
      </c>
      <c r="Z285" s="26" t="str">
        <f t="shared" si="115"/>
        <v/>
      </c>
      <c r="AA285" s="66" t="str">
        <f t="shared" si="116"/>
        <v/>
      </c>
      <c r="AB285" s="26" t="str">
        <f t="shared" si="131"/>
        <v/>
      </c>
      <c r="AC285" s="26" t="str">
        <f t="shared" si="117"/>
        <v/>
      </c>
      <c r="AD285" s="26" t="str">
        <f t="shared" si="118"/>
        <v/>
      </c>
      <c r="AE285" s="26" t="str">
        <f t="shared" si="132"/>
        <v/>
      </c>
      <c r="AF285" s="26" t="str">
        <f t="shared" si="119"/>
        <v/>
      </c>
      <c r="AG285" s="26" t="str">
        <f>IF(OR(Z285&lt;&gt;TRUE,AB285&lt;&gt;TRUE,,ISBLANK(U285)),"",IF(INDEX(codeperskat,MATCH(P285,libperskat,0))=20,IF(OR(U285&lt;Nomen.complète!W$4,U285&gt;Nomen.complète!X$4),FALSE,TRUE),""))</f>
        <v/>
      </c>
      <c r="AH285" s="26" t="str">
        <f t="shared" si="120"/>
        <v/>
      </c>
      <c r="AI285" s="26" t="str">
        <f t="shared" si="121"/>
        <v/>
      </c>
      <c r="AJ285" s="26" t="str">
        <f t="shared" si="122"/>
        <v/>
      </c>
      <c r="AK285" s="58" t="str">
        <f t="shared" si="133"/>
        <v/>
      </c>
      <c r="AL285" s="26" t="str">
        <f t="shared" si="134"/>
        <v/>
      </c>
    </row>
    <row r="286" spans="1:38">
      <c r="A286" s="42" t="str">
        <f t="shared" si="108"/>
        <v/>
      </c>
      <c r="B286" s="42" t="str">
        <f t="shared" si="109"/>
        <v/>
      </c>
      <c r="C286" s="139" t="str">
        <f t="shared" si="110"/>
        <v/>
      </c>
      <c r="D286" s="58" t="str">
        <f t="shared" si="123"/>
        <v/>
      </c>
      <c r="E286" s="58" t="str">
        <f t="shared" si="124"/>
        <v/>
      </c>
      <c r="F286" s="140" t="str">
        <f t="shared" si="125"/>
        <v/>
      </c>
      <c r="G286" s="141" t="str">
        <f t="shared" si="126"/>
        <v/>
      </c>
      <c r="H286" s="58" t="str">
        <f t="shared" si="127"/>
        <v/>
      </c>
      <c r="I286" s="58" t="str">
        <f t="shared" si="128"/>
        <v/>
      </c>
      <c r="J286" s="131" t="str">
        <f t="shared" si="111"/>
        <v/>
      </c>
      <c r="K286" s="65" t="str">
        <f t="shared" si="129"/>
        <v/>
      </c>
      <c r="L286" s="123" t="str">
        <f t="shared" si="112"/>
        <v/>
      </c>
      <c r="M286" s="122" t="str">
        <f t="shared" si="113"/>
        <v/>
      </c>
      <c r="N286" s="137"/>
      <c r="O286" s="118"/>
      <c r="P286" s="118"/>
      <c r="Q286" s="118"/>
      <c r="R286" s="118"/>
      <c r="S286" s="118"/>
      <c r="T286" s="118"/>
      <c r="U286" s="118"/>
      <c r="V286" s="118"/>
      <c r="W286" s="119"/>
      <c r="X286" s="66" t="str">
        <f t="shared" si="130"/>
        <v/>
      </c>
      <c r="Y286" s="26" t="str">
        <f t="shared" si="114"/>
        <v/>
      </c>
      <c r="Z286" s="26" t="str">
        <f t="shared" si="115"/>
        <v/>
      </c>
      <c r="AA286" s="66" t="str">
        <f t="shared" si="116"/>
        <v/>
      </c>
      <c r="AB286" s="26" t="str">
        <f t="shared" si="131"/>
        <v/>
      </c>
      <c r="AC286" s="26" t="str">
        <f t="shared" si="117"/>
        <v/>
      </c>
      <c r="AD286" s="26" t="str">
        <f t="shared" si="118"/>
        <v/>
      </c>
      <c r="AE286" s="26" t="str">
        <f t="shared" si="132"/>
        <v/>
      </c>
      <c r="AF286" s="26" t="str">
        <f t="shared" si="119"/>
        <v/>
      </c>
      <c r="AG286" s="26" t="str">
        <f>IF(OR(Z286&lt;&gt;TRUE,AB286&lt;&gt;TRUE,,ISBLANK(U286)),"",IF(INDEX(codeperskat,MATCH(P286,libperskat,0))=20,IF(OR(U286&lt;Nomen.complète!W$4,U286&gt;Nomen.complète!X$4),FALSE,TRUE),""))</f>
        <v/>
      </c>
      <c r="AH286" s="26" t="str">
        <f t="shared" si="120"/>
        <v/>
      </c>
      <c r="AI286" s="26" t="str">
        <f t="shared" si="121"/>
        <v/>
      </c>
      <c r="AJ286" s="26" t="str">
        <f t="shared" si="122"/>
        <v/>
      </c>
      <c r="AK286" s="58" t="str">
        <f t="shared" si="133"/>
        <v/>
      </c>
      <c r="AL286" s="26" t="str">
        <f t="shared" si="134"/>
        <v/>
      </c>
    </row>
    <row r="287" spans="1:38">
      <c r="A287" s="42" t="str">
        <f t="shared" si="108"/>
        <v/>
      </c>
      <c r="B287" s="42" t="str">
        <f t="shared" si="109"/>
        <v/>
      </c>
      <c r="C287" s="139" t="str">
        <f t="shared" si="110"/>
        <v/>
      </c>
      <c r="D287" s="58" t="str">
        <f t="shared" si="123"/>
        <v/>
      </c>
      <c r="E287" s="58" t="str">
        <f t="shared" si="124"/>
        <v/>
      </c>
      <c r="F287" s="140" t="str">
        <f t="shared" si="125"/>
        <v/>
      </c>
      <c r="G287" s="141" t="str">
        <f t="shared" si="126"/>
        <v/>
      </c>
      <c r="H287" s="58" t="str">
        <f t="shared" si="127"/>
        <v/>
      </c>
      <c r="I287" s="58" t="str">
        <f t="shared" si="128"/>
        <v/>
      </c>
      <c r="J287" s="131" t="str">
        <f t="shared" si="111"/>
        <v/>
      </c>
      <c r="K287" s="65" t="str">
        <f t="shared" si="129"/>
        <v/>
      </c>
      <c r="L287" s="123" t="str">
        <f t="shared" si="112"/>
        <v/>
      </c>
      <c r="M287" s="122" t="str">
        <f t="shared" si="113"/>
        <v/>
      </c>
      <c r="N287" s="137"/>
      <c r="O287" s="118"/>
      <c r="P287" s="118"/>
      <c r="Q287" s="118"/>
      <c r="R287" s="118"/>
      <c r="S287" s="118"/>
      <c r="T287" s="118"/>
      <c r="U287" s="118"/>
      <c r="V287" s="118"/>
      <c r="W287" s="119"/>
      <c r="X287" s="66" t="str">
        <f t="shared" si="130"/>
        <v/>
      </c>
      <c r="Y287" s="26" t="str">
        <f t="shared" si="114"/>
        <v/>
      </c>
      <c r="Z287" s="26" t="str">
        <f t="shared" si="115"/>
        <v/>
      </c>
      <c r="AA287" s="66" t="str">
        <f t="shared" si="116"/>
        <v/>
      </c>
      <c r="AB287" s="26" t="str">
        <f t="shared" si="131"/>
        <v/>
      </c>
      <c r="AC287" s="26" t="str">
        <f t="shared" si="117"/>
        <v/>
      </c>
      <c r="AD287" s="26" t="str">
        <f t="shared" si="118"/>
        <v/>
      </c>
      <c r="AE287" s="26" t="str">
        <f t="shared" si="132"/>
        <v/>
      </c>
      <c r="AF287" s="26" t="str">
        <f t="shared" si="119"/>
        <v/>
      </c>
      <c r="AG287" s="26" t="str">
        <f>IF(OR(Z287&lt;&gt;TRUE,AB287&lt;&gt;TRUE,,ISBLANK(U287)),"",IF(INDEX(codeperskat,MATCH(P287,libperskat,0))=20,IF(OR(U287&lt;Nomen.complète!W$4,U287&gt;Nomen.complète!X$4),FALSE,TRUE),""))</f>
        <v/>
      </c>
      <c r="AH287" s="26" t="str">
        <f t="shared" si="120"/>
        <v/>
      </c>
      <c r="AI287" s="26" t="str">
        <f t="shared" si="121"/>
        <v/>
      </c>
      <c r="AJ287" s="26" t="str">
        <f t="shared" si="122"/>
        <v/>
      </c>
      <c r="AK287" s="58" t="str">
        <f t="shared" si="133"/>
        <v/>
      </c>
      <c r="AL287" s="26" t="str">
        <f t="shared" si="134"/>
        <v/>
      </c>
    </row>
    <row r="288" spans="1:38">
      <c r="A288" s="42" t="str">
        <f t="shared" si="108"/>
        <v/>
      </c>
      <c r="B288" s="42" t="str">
        <f t="shared" si="109"/>
        <v/>
      </c>
      <c r="C288" s="139" t="str">
        <f t="shared" si="110"/>
        <v/>
      </c>
      <c r="D288" s="58" t="str">
        <f t="shared" si="123"/>
        <v/>
      </c>
      <c r="E288" s="58" t="str">
        <f t="shared" si="124"/>
        <v/>
      </c>
      <c r="F288" s="140" t="str">
        <f t="shared" si="125"/>
        <v/>
      </c>
      <c r="G288" s="141" t="str">
        <f t="shared" si="126"/>
        <v/>
      </c>
      <c r="H288" s="58" t="str">
        <f t="shared" si="127"/>
        <v/>
      </c>
      <c r="I288" s="58" t="str">
        <f t="shared" si="128"/>
        <v/>
      </c>
      <c r="J288" s="131" t="str">
        <f t="shared" si="111"/>
        <v/>
      </c>
      <c r="K288" s="65" t="str">
        <f t="shared" si="129"/>
        <v/>
      </c>
      <c r="L288" s="123" t="str">
        <f t="shared" si="112"/>
        <v/>
      </c>
      <c r="M288" s="122" t="str">
        <f t="shared" si="113"/>
        <v/>
      </c>
      <c r="N288" s="137"/>
      <c r="O288" s="118"/>
      <c r="P288" s="118"/>
      <c r="Q288" s="118"/>
      <c r="R288" s="118"/>
      <c r="S288" s="118"/>
      <c r="T288" s="118"/>
      <c r="U288" s="118"/>
      <c r="V288" s="118"/>
      <c r="W288" s="119"/>
      <c r="X288" s="66" t="str">
        <f t="shared" si="130"/>
        <v/>
      </c>
      <c r="Y288" s="26" t="str">
        <f t="shared" si="114"/>
        <v/>
      </c>
      <c r="Z288" s="26" t="str">
        <f t="shared" si="115"/>
        <v/>
      </c>
      <c r="AA288" s="66" t="str">
        <f t="shared" si="116"/>
        <v/>
      </c>
      <c r="AB288" s="26" t="str">
        <f t="shared" si="131"/>
        <v/>
      </c>
      <c r="AC288" s="26" t="str">
        <f t="shared" si="117"/>
        <v/>
      </c>
      <c r="AD288" s="26" t="str">
        <f t="shared" si="118"/>
        <v/>
      </c>
      <c r="AE288" s="26" t="str">
        <f t="shared" si="132"/>
        <v/>
      </c>
      <c r="AF288" s="26" t="str">
        <f t="shared" si="119"/>
        <v/>
      </c>
      <c r="AG288" s="26" t="str">
        <f>IF(OR(Z288&lt;&gt;TRUE,AB288&lt;&gt;TRUE,,ISBLANK(U288)),"",IF(INDEX(codeperskat,MATCH(P288,libperskat,0))=20,IF(OR(U288&lt;Nomen.complète!W$4,U288&gt;Nomen.complète!X$4),FALSE,TRUE),""))</f>
        <v/>
      </c>
      <c r="AH288" s="26" t="str">
        <f t="shared" si="120"/>
        <v/>
      </c>
      <c r="AI288" s="26" t="str">
        <f t="shared" si="121"/>
        <v/>
      </c>
      <c r="AJ288" s="26" t="str">
        <f t="shared" si="122"/>
        <v/>
      </c>
      <c r="AK288" s="58" t="str">
        <f t="shared" si="133"/>
        <v/>
      </c>
      <c r="AL288" s="26" t="str">
        <f t="shared" si="134"/>
        <v/>
      </c>
    </row>
    <row r="289" spans="1:38">
      <c r="A289" s="42" t="str">
        <f t="shared" si="108"/>
        <v/>
      </c>
      <c r="B289" s="42" t="str">
        <f t="shared" si="109"/>
        <v/>
      </c>
      <c r="C289" s="139" t="str">
        <f t="shared" si="110"/>
        <v/>
      </c>
      <c r="D289" s="58" t="str">
        <f t="shared" si="123"/>
        <v/>
      </c>
      <c r="E289" s="58" t="str">
        <f t="shared" si="124"/>
        <v/>
      </c>
      <c r="F289" s="140" t="str">
        <f t="shared" si="125"/>
        <v/>
      </c>
      <c r="G289" s="141" t="str">
        <f t="shared" si="126"/>
        <v/>
      </c>
      <c r="H289" s="58" t="str">
        <f t="shared" si="127"/>
        <v/>
      </c>
      <c r="I289" s="58" t="str">
        <f t="shared" si="128"/>
        <v/>
      </c>
      <c r="J289" s="131" t="str">
        <f t="shared" si="111"/>
        <v/>
      </c>
      <c r="K289" s="65" t="str">
        <f t="shared" si="129"/>
        <v/>
      </c>
      <c r="L289" s="123" t="str">
        <f t="shared" si="112"/>
        <v/>
      </c>
      <c r="M289" s="122" t="str">
        <f t="shared" si="113"/>
        <v/>
      </c>
      <c r="N289" s="137"/>
      <c r="O289" s="118"/>
      <c r="P289" s="118"/>
      <c r="Q289" s="118"/>
      <c r="R289" s="118"/>
      <c r="S289" s="118"/>
      <c r="T289" s="118"/>
      <c r="U289" s="118"/>
      <c r="V289" s="118"/>
      <c r="W289" s="119"/>
      <c r="X289" s="66" t="str">
        <f t="shared" si="130"/>
        <v/>
      </c>
      <c r="Y289" s="26" t="str">
        <f t="shared" si="114"/>
        <v/>
      </c>
      <c r="Z289" s="26" t="str">
        <f t="shared" si="115"/>
        <v/>
      </c>
      <c r="AA289" s="66" t="str">
        <f t="shared" si="116"/>
        <v/>
      </c>
      <c r="AB289" s="26" t="str">
        <f t="shared" si="131"/>
        <v/>
      </c>
      <c r="AC289" s="26" t="str">
        <f t="shared" si="117"/>
        <v/>
      </c>
      <c r="AD289" s="26" t="str">
        <f t="shared" si="118"/>
        <v/>
      </c>
      <c r="AE289" s="26" t="str">
        <f t="shared" si="132"/>
        <v/>
      </c>
      <c r="AF289" s="26" t="str">
        <f t="shared" si="119"/>
        <v/>
      </c>
      <c r="AG289" s="26" t="str">
        <f>IF(OR(Z289&lt;&gt;TRUE,AB289&lt;&gt;TRUE,,ISBLANK(U289)),"",IF(INDEX(codeperskat,MATCH(P289,libperskat,0))=20,IF(OR(U289&lt;Nomen.complète!W$4,U289&gt;Nomen.complète!X$4),FALSE,TRUE),""))</f>
        <v/>
      </c>
      <c r="AH289" s="26" t="str">
        <f t="shared" si="120"/>
        <v/>
      </c>
      <c r="AI289" s="26" t="str">
        <f t="shared" si="121"/>
        <v/>
      </c>
      <c r="AJ289" s="26" t="str">
        <f t="shared" si="122"/>
        <v/>
      </c>
      <c r="AK289" s="58" t="str">
        <f t="shared" si="133"/>
        <v/>
      </c>
      <c r="AL289" s="26" t="str">
        <f t="shared" si="134"/>
        <v/>
      </c>
    </row>
    <row r="290" spans="1:38">
      <c r="A290" s="42" t="str">
        <f t="shared" si="108"/>
        <v/>
      </c>
      <c r="B290" s="42" t="str">
        <f t="shared" si="109"/>
        <v/>
      </c>
      <c r="C290" s="139" t="str">
        <f t="shared" si="110"/>
        <v/>
      </c>
      <c r="D290" s="58" t="str">
        <f t="shared" si="123"/>
        <v/>
      </c>
      <c r="E290" s="58" t="str">
        <f t="shared" si="124"/>
        <v/>
      </c>
      <c r="F290" s="140" t="str">
        <f t="shared" si="125"/>
        <v/>
      </c>
      <c r="G290" s="141" t="str">
        <f t="shared" si="126"/>
        <v/>
      </c>
      <c r="H290" s="58" t="str">
        <f t="shared" si="127"/>
        <v/>
      </c>
      <c r="I290" s="58" t="str">
        <f t="shared" si="128"/>
        <v/>
      </c>
      <c r="J290" s="131" t="str">
        <f t="shared" si="111"/>
        <v/>
      </c>
      <c r="K290" s="65" t="str">
        <f t="shared" si="129"/>
        <v/>
      </c>
      <c r="L290" s="123" t="str">
        <f t="shared" si="112"/>
        <v/>
      </c>
      <c r="M290" s="122" t="str">
        <f t="shared" si="113"/>
        <v/>
      </c>
      <c r="N290" s="137"/>
      <c r="O290" s="118"/>
      <c r="P290" s="118"/>
      <c r="Q290" s="118"/>
      <c r="R290" s="118"/>
      <c r="S290" s="118"/>
      <c r="T290" s="118"/>
      <c r="U290" s="118"/>
      <c r="V290" s="118"/>
      <c r="W290" s="119"/>
      <c r="X290" s="66" t="str">
        <f t="shared" si="130"/>
        <v/>
      </c>
      <c r="Y290" s="26" t="str">
        <f t="shared" si="114"/>
        <v/>
      </c>
      <c r="Z290" s="26" t="str">
        <f t="shared" si="115"/>
        <v/>
      </c>
      <c r="AA290" s="66" t="str">
        <f t="shared" si="116"/>
        <v/>
      </c>
      <c r="AB290" s="26" t="str">
        <f t="shared" si="131"/>
        <v/>
      </c>
      <c r="AC290" s="26" t="str">
        <f t="shared" si="117"/>
        <v/>
      </c>
      <c r="AD290" s="26" t="str">
        <f t="shared" si="118"/>
        <v/>
      </c>
      <c r="AE290" s="26" t="str">
        <f t="shared" si="132"/>
        <v/>
      </c>
      <c r="AF290" s="26" t="str">
        <f t="shared" si="119"/>
        <v/>
      </c>
      <c r="AG290" s="26" t="str">
        <f>IF(OR(Z290&lt;&gt;TRUE,AB290&lt;&gt;TRUE,,ISBLANK(U290)),"",IF(INDEX(codeperskat,MATCH(P290,libperskat,0))=20,IF(OR(U290&lt;Nomen.complète!W$4,U290&gt;Nomen.complète!X$4),FALSE,TRUE),""))</f>
        <v/>
      </c>
      <c r="AH290" s="26" t="str">
        <f t="shared" si="120"/>
        <v/>
      </c>
      <c r="AI290" s="26" t="str">
        <f t="shared" si="121"/>
        <v/>
      </c>
      <c r="AJ290" s="26" t="str">
        <f t="shared" si="122"/>
        <v/>
      </c>
      <c r="AK290" s="58" t="str">
        <f t="shared" si="133"/>
        <v/>
      </c>
      <c r="AL290" s="26" t="str">
        <f t="shared" si="134"/>
        <v/>
      </c>
    </row>
    <row r="291" spans="1:38">
      <c r="A291" s="42" t="str">
        <f t="shared" si="108"/>
        <v/>
      </c>
      <c r="B291" s="42" t="str">
        <f t="shared" si="109"/>
        <v/>
      </c>
      <c r="C291" s="139" t="str">
        <f t="shared" si="110"/>
        <v/>
      </c>
      <c r="D291" s="58" t="str">
        <f t="shared" si="123"/>
        <v/>
      </c>
      <c r="E291" s="58" t="str">
        <f t="shared" si="124"/>
        <v/>
      </c>
      <c r="F291" s="140" t="str">
        <f t="shared" si="125"/>
        <v/>
      </c>
      <c r="G291" s="141" t="str">
        <f t="shared" si="126"/>
        <v/>
      </c>
      <c r="H291" s="58" t="str">
        <f t="shared" si="127"/>
        <v/>
      </c>
      <c r="I291" s="58" t="str">
        <f t="shared" si="128"/>
        <v/>
      </c>
      <c r="J291" s="131" t="str">
        <f t="shared" si="111"/>
        <v/>
      </c>
      <c r="K291" s="65" t="str">
        <f t="shared" si="129"/>
        <v/>
      </c>
      <c r="L291" s="123" t="str">
        <f t="shared" si="112"/>
        <v/>
      </c>
      <c r="M291" s="122" t="str">
        <f t="shared" si="113"/>
        <v/>
      </c>
      <c r="N291" s="137"/>
      <c r="O291" s="118"/>
      <c r="P291" s="118"/>
      <c r="Q291" s="118"/>
      <c r="R291" s="118"/>
      <c r="S291" s="118"/>
      <c r="T291" s="118"/>
      <c r="U291" s="118"/>
      <c r="V291" s="118"/>
      <c r="W291" s="119"/>
      <c r="X291" s="66" t="str">
        <f t="shared" si="130"/>
        <v/>
      </c>
      <c r="Y291" s="26" t="str">
        <f t="shared" si="114"/>
        <v/>
      </c>
      <c r="Z291" s="26" t="str">
        <f t="shared" si="115"/>
        <v/>
      </c>
      <c r="AA291" s="66" t="str">
        <f t="shared" si="116"/>
        <v/>
      </c>
      <c r="AB291" s="26" t="str">
        <f t="shared" si="131"/>
        <v/>
      </c>
      <c r="AC291" s="26" t="str">
        <f t="shared" si="117"/>
        <v/>
      </c>
      <c r="AD291" s="26" t="str">
        <f t="shared" si="118"/>
        <v/>
      </c>
      <c r="AE291" s="26" t="str">
        <f t="shared" si="132"/>
        <v/>
      </c>
      <c r="AF291" s="26" t="str">
        <f t="shared" si="119"/>
        <v/>
      </c>
      <c r="AG291" s="26" t="str">
        <f>IF(OR(Z291&lt;&gt;TRUE,AB291&lt;&gt;TRUE,,ISBLANK(U291)),"",IF(INDEX(codeperskat,MATCH(P291,libperskat,0))=20,IF(OR(U291&lt;Nomen.complète!W$4,U291&gt;Nomen.complète!X$4),FALSE,TRUE),""))</f>
        <v/>
      </c>
      <c r="AH291" s="26" t="str">
        <f t="shared" si="120"/>
        <v/>
      </c>
      <c r="AI291" s="26" t="str">
        <f t="shared" si="121"/>
        <v/>
      </c>
      <c r="AJ291" s="26" t="str">
        <f t="shared" si="122"/>
        <v/>
      </c>
      <c r="AK291" s="58" t="str">
        <f t="shared" si="133"/>
        <v/>
      </c>
      <c r="AL291" s="26" t="str">
        <f t="shared" si="134"/>
        <v/>
      </c>
    </row>
    <row r="292" spans="1:38">
      <c r="A292" s="42" t="str">
        <f t="shared" si="108"/>
        <v/>
      </c>
      <c r="B292" s="42" t="str">
        <f t="shared" si="109"/>
        <v/>
      </c>
      <c r="C292" s="139" t="str">
        <f t="shared" si="110"/>
        <v/>
      </c>
      <c r="D292" s="58" t="str">
        <f t="shared" si="123"/>
        <v/>
      </c>
      <c r="E292" s="58" t="str">
        <f t="shared" si="124"/>
        <v/>
      </c>
      <c r="F292" s="140" t="str">
        <f t="shared" si="125"/>
        <v/>
      </c>
      <c r="G292" s="141" t="str">
        <f t="shared" si="126"/>
        <v/>
      </c>
      <c r="H292" s="58" t="str">
        <f t="shared" si="127"/>
        <v/>
      </c>
      <c r="I292" s="58" t="str">
        <f t="shared" si="128"/>
        <v/>
      </c>
      <c r="J292" s="131" t="str">
        <f t="shared" si="111"/>
        <v/>
      </c>
      <c r="K292" s="65" t="str">
        <f t="shared" si="129"/>
        <v/>
      </c>
      <c r="L292" s="123" t="str">
        <f t="shared" si="112"/>
        <v/>
      </c>
      <c r="M292" s="122" t="str">
        <f t="shared" si="113"/>
        <v/>
      </c>
      <c r="N292" s="137"/>
      <c r="O292" s="118"/>
      <c r="P292" s="118"/>
      <c r="Q292" s="118"/>
      <c r="R292" s="118"/>
      <c r="S292" s="118"/>
      <c r="T292" s="118"/>
      <c r="U292" s="118"/>
      <c r="V292" s="118"/>
      <c r="W292" s="119"/>
      <c r="X292" s="66" t="str">
        <f t="shared" si="130"/>
        <v/>
      </c>
      <c r="Y292" s="26" t="str">
        <f t="shared" si="114"/>
        <v/>
      </c>
      <c r="Z292" s="26" t="str">
        <f t="shared" si="115"/>
        <v/>
      </c>
      <c r="AA292" s="66" t="str">
        <f t="shared" si="116"/>
        <v/>
      </c>
      <c r="AB292" s="26" t="str">
        <f t="shared" si="131"/>
        <v/>
      </c>
      <c r="AC292" s="26" t="str">
        <f t="shared" si="117"/>
        <v/>
      </c>
      <c r="AD292" s="26" t="str">
        <f t="shared" si="118"/>
        <v/>
      </c>
      <c r="AE292" s="26" t="str">
        <f t="shared" si="132"/>
        <v/>
      </c>
      <c r="AF292" s="26" t="str">
        <f t="shared" si="119"/>
        <v/>
      </c>
      <c r="AG292" s="26" t="str">
        <f>IF(OR(Z292&lt;&gt;TRUE,AB292&lt;&gt;TRUE,,ISBLANK(U292)),"",IF(INDEX(codeperskat,MATCH(P292,libperskat,0))=20,IF(OR(U292&lt;Nomen.complète!W$4,U292&gt;Nomen.complète!X$4),FALSE,TRUE),""))</f>
        <v/>
      </c>
      <c r="AH292" s="26" t="str">
        <f t="shared" si="120"/>
        <v/>
      </c>
      <c r="AI292" s="26" t="str">
        <f t="shared" si="121"/>
        <v/>
      </c>
      <c r="AJ292" s="26" t="str">
        <f t="shared" si="122"/>
        <v/>
      </c>
      <c r="AK292" s="58" t="str">
        <f t="shared" si="133"/>
        <v/>
      </c>
      <c r="AL292" s="26" t="str">
        <f t="shared" si="134"/>
        <v/>
      </c>
    </row>
    <row r="293" spans="1:38">
      <c r="A293" s="42" t="str">
        <f t="shared" si="108"/>
        <v/>
      </c>
      <c r="B293" s="42" t="str">
        <f t="shared" si="109"/>
        <v/>
      </c>
      <c r="C293" s="139" t="str">
        <f t="shared" si="110"/>
        <v/>
      </c>
      <c r="D293" s="58" t="str">
        <f t="shared" si="123"/>
        <v/>
      </c>
      <c r="E293" s="58" t="str">
        <f t="shared" si="124"/>
        <v/>
      </c>
      <c r="F293" s="140" t="str">
        <f t="shared" si="125"/>
        <v/>
      </c>
      <c r="G293" s="141" t="str">
        <f t="shared" si="126"/>
        <v/>
      </c>
      <c r="H293" s="58" t="str">
        <f t="shared" si="127"/>
        <v/>
      </c>
      <c r="I293" s="58" t="str">
        <f t="shared" si="128"/>
        <v/>
      </c>
      <c r="J293" s="131" t="str">
        <f t="shared" si="111"/>
        <v/>
      </c>
      <c r="K293" s="65" t="str">
        <f t="shared" si="129"/>
        <v/>
      </c>
      <c r="L293" s="123" t="str">
        <f t="shared" si="112"/>
        <v/>
      </c>
      <c r="M293" s="122" t="str">
        <f t="shared" si="113"/>
        <v/>
      </c>
      <c r="N293" s="137"/>
      <c r="O293" s="118"/>
      <c r="P293" s="118"/>
      <c r="Q293" s="118"/>
      <c r="R293" s="118"/>
      <c r="S293" s="118"/>
      <c r="T293" s="118"/>
      <c r="U293" s="118"/>
      <c r="V293" s="118"/>
      <c r="W293" s="119"/>
      <c r="X293" s="66" t="str">
        <f t="shared" si="130"/>
        <v/>
      </c>
      <c r="Y293" s="26" t="str">
        <f t="shared" si="114"/>
        <v/>
      </c>
      <c r="Z293" s="26" t="str">
        <f t="shared" si="115"/>
        <v/>
      </c>
      <c r="AA293" s="66" t="str">
        <f t="shared" si="116"/>
        <v/>
      </c>
      <c r="AB293" s="26" t="str">
        <f t="shared" si="131"/>
        <v/>
      </c>
      <c r="AC293" s="26" t="str">
        <f t="shared" si="117"/>
        <v/>
      </c>
      <c r="AD293" s="26" t="str">
        <f t="shared" si="118"/>
        <v/>
      </c>
      <c r="AE293" s="26" t="str">
        <f t="shared" si="132"/>
        <v/>
      </c>
      <c r="AF293" s="26" t="str">
        <f t="shared" si="119"/>
        <v/>
      </c>
      <c r="AG293" s="26" t="str">
        <f>IF(OR(Z293&lt;&gt;TRUE,AB293&lt;&gt;TRUE,,ISBLANK(U293)),"",IF(INDEX(codeperskat,MATCH(P293,libperskat,0))=20,IF(OR(U293&lt;Nomen.complète!W$4,U293&gt;Nomen.complète!X$4),FALSE,TRUE),""))</f>
        <v/>
      </c>
      <c r="AH293" s="26" t="str">
        <f t="shared" si="120"/>
        <v/>
      </c>
      <c r="AI293" s="26" t="str">
        <f t="shared" si="121"/>
        <v/>
      </c>
      <c r="AJ293" s="26" t="str">
        <f t="shared" si="122"/>
        <v/>
      </c>
      <c r="AK293" s="58" t="str">
        <f t="shared" si="133"/>
        <v/>
      </c>
      <c r="AL293" s="26" t="str">
        <f t="shared" si="134"/>
        <v/>
      </c>
    </row>
    <row r="294" spans="1:38">
      <c r="A294" s="42" t="str">
        <f t="shared" si="108"/>
        <v/>
      </c>
      <c r="B294" s="42" t="str">
        <f t="shared" si="109"/>
        <v/>
      </c>
      <c r="C294" s="139" t="str">
        <f t="shared" si="110"/>
        <v/>
      </c>
      <c r="D294" s="58" t="str">
        <f t="shared" si="123"/>
        <v/>
      </c>
      <c r="E294" s="58" t="str">
        <f t="shared" si="124"/>
        <v/>
      </c>
      <c r="F294" s="140" t="str">
        <f t="shared" si="125"/>
        <v/>
      </c>
      <c r="G294" s="141" t="str">
        <f t="shared" si="126"/>
        <v/>
      </c>
      <c r="H294" s="58" t="str">
        <f t="shared" si="127"/>
        <v/>
      </c>
      <c r="I294" s="58" t="str">
        <f t="shared" si="128"/>
        <v/>
      </c>
      <c r="J294" s="131" t="str">
        <f t="shared" si="111"/>
        <v/>
      </c>
      <c r="K294" s="65" t="str">
        <f t="shared" si="129"/>
        <v/>
      </c>
      <c r="L294" s="123" t="str">
        <f t="shared" si="112"/>
        <v/>
      </c>
      <c r="M294" s="122" t="str">
        <f t="shared" si="113"/>
        <v/>
      </c>
      <c r="N294" s="137"/>
      <c r="O294" s="118"/>
      <c r="P294" s="118"/>
      <c r="Q294" s="118"/>
      <c r="R294" s="118"/>
      <c r="S294" s="118"/>
      <c r="T294" s="118"/>
      <c r="U294" s="118"/>
      <c r="V294" s="118"/>
      <c r="W294" s="119"/>
      <c r="X294" s="66" t="str">
        <f t="shared" si="130"/>
        <v/>
      </c>
      <c r="Y294" s="26" t="str">
        <f t="shared" si="114"/>
        <v/>
      </c>
      <c r="Z294" s="26" t="str">
        <f t="shared" si="115"/>
        <v/>
      </c>
      <c r="AA294" s="66" t="str">
        <f t="shared" si="116"/>
        <v/>
      </c>
      <c r="AB294" s="26" t="str">
        <f t="shared" si="131"/>
        <v/>
      </c>
      <c r="AC294" s="26" t="str">
        <f t="shared" si="117"/>
        <v/>
      </c>
      <c r="AD294" s="26" t="str">
        <f t="shared" si="118"/>
        <v/>
      </c>
      <c r="AE294" s="26" t="str">
        <f t="shared" si="132"/>
        <v/>
      </c>
      <c r="AF294" s="26" t="str">
        <f t="shared" si="119"/>
        <v/>
      </c>
      <c r="AG294" s="26" t="str">
        <f>IF(OR(Z294&lt;&gt;TRUE,AB294&lt;&gt;TRUE,,ISBLANK(U294)),"",IF(INDEX(codeperskat,MATCH(P294,libperskat,0))=20,IF(OR(U294&lt;Nomen.complète!W$4,U294&gt;Nomen.complète!X$4),FALSE,TRUE),""))</f>
        <v/>
      </c>
      <c r="AH294" s="26" t="str">
        <f t="shared" si="120"/>
        <v/>
      </c>
      <c r="AI294" s="26" t="str">
        <f t="shared" si="121"/>
        <v/>
      </c>
      <c r="AJ294" s="26" t="str">
        <f t="shared" si="122"/>
        <v/>
      </c>
      <c r="AK294" s="58" t="str">
        <f t="shared" si="133"/>
        <v/>
      </c>
      <c r="AL294" s="26" t="str">
        <f t="shared" si="134"/>
        <v/>
      </c>
    </row>
    <row r="295" spans="1:38">
      <c r="A295" s="42" t="str">
        <f t="shared" si="108"/>
        <v/>
      </c>
      <c r="B295" s="42" t="str">
        <f t="shared" si="109"/>
        <v/>
      </c>
      <c r="C295" s="139" t="str">
        <f t="shared" si="110"/>
        <v/>
      </c>
      <c r="D295" s="58" t="str">
        <f t="shared" si="123"/>
        <v/>
      </c>
      <c r="E295" s="58" t="str">
        <f t="shared" si="124"/>
        <v/>
      </c>
      <c r="F295" s="140" t="str">
        <f t="shared" si="125"/>
        <v/>
      </c>
      <c r="G295" s="141" t="str">
        <f t="shared" si="126"/>
        <v/>
      </c>
      <c r="H295" s="58" t="str">
        <f t="shared" si="127"/>
        <v/>
      </c>
      <c r="I295" s="58" t="str">
        <f t="shared" si="128"/>
        <v/>
      </c>
      <c r="J295" s="131" t="str">
        <f t="shared" si="111"/>
        <v/>
      </c>
      <c r="K295" s="65" t="str">
        <f t="shared" si="129"/>
        <v/>
      </c>
      <c r="L295" s="123" t="str">
        <f t="shared" si="112"/>
        <v/>
      </c>
      <c r="M295" s="122" t="str">
        <f t="shared" si="113"/>
        <v/>
      </c>
      <c r="N295" s="137"/>
      <c r="O295" s="118"/>
      <c r="P295" s="118"/>
      <c r="Q295" s="118"/>
      <c r="R295" s="118"/>
      <c r="S295" s="118"/>
      <c r="T295" s="118"/>
      <c r="U295" s="118"/>
      <c r="V295" s="118"/>
      <c r="W295" s="119"/>
      <c r="X295" s="66" t="str">
        <f t="shared" si="130"/>
        <v/>
      </c>
      <c r="Y295" s="26" t="str">
        <f t="shared" si="114"/>
        <v/>
      </c>
      <c r="Z295" s="26" t="str">
        <f t="shared" si="115"/>
        <v/>
      </c>
      <c r="AA295" s="66" t="str">
        <f t="shared" si="116"/>
        <v/>
      </c>
      <c r="AB295" s="26" t="str">
        <f t="shared" si="131"/>
        <v/>
      </c>
      <c r="AC295" s="26" t="str">
        <f t="shared" si="117"/>
        <v/>
      </c>
      <c r="AD295" s="26" t="str">
        <f t="shared" si="118"/>
        <v/>
      </c>
      <c r="AE295" s="26" t="str">
        <f t="shared" si="132"/>
        <v/>
      </c>
      <c r="AF295" s="26" t="str">
        <f t="shared" si="119"/>
        <v/>
      </c>
      <c r="AG295" s="26" t="str">
        <f>IF(OR(Z295&lt;&gt;TRUE,AB295&lt;&gt;TRUE,,ISBLANK(U295)),"",IF(INDEX(codeperskat,MATCH(P295,libperskat,0))=20,IF(OR(U295&lt;Nomen.complète!W$4,U295&gt;Nomen.complète!X$4),FALSE,TRUE),""))</f>
        <v/>
      </c>
      <c r="AH295" s="26" t="str">
        <f t="shared" si="120"/>
        <v/>
      </c>
      <c r="AI295" s="26" t="str">
        <f t="shared" si="121"/>
        <v/>
      </c>
      <c r="AJ295" s="26" t="str">
        <f t="shared" si="122"/>
        <v/>
      </c>
      <c r="AK295" s="58" t="str">
        <f t="shared" si="133"/>
        <v/>
      </c>
      <c r="AL295" s="26" t="str">
        <f t="shared" si="134"/>
        <v/>
      </c>
    </row>
    <row r="296" spans="1:38">
      <c r="A296" s="42" t="str">
        <f t="shared" si="108"/>
        <v/>
      </c>
      <c r="B296" s="42" t="str">
        <f t="shared" si="109"/>
        <v/>
      </c>
      <c r="C296" s="139" t="str">
        <f t="shared" si="110"/>
        <v/>
      </c>
      <c r="D296" s="58" t="str">
        <f t="shared" si="123"/>
        <v/>
      </c>
      <c r="E296" s="58" t="str">
        <f t="shared" si="124"/>
        <v/>
      </c>
      <c r="F296" s="140" t="str">
        <f t="shared" si="125"/>
        <v/>
      </c>
      <c r="G296" s="141" t="str">
        <f t="shared" si="126"/>
        <v/>
      </c>
      <c r="H296" s="58" t="str">
        <f t="shared" si="127"/>
        <v/>
      </c>
      <c r="I296" s="58" t="str">
        <f t="shared" si="128"/>
        <v/>
      </c>
      <c r="J296" s="131" t="str">
        <f t="shared" si="111"/>
        <v/>
      </c>
      <c r="K296" s="65" t="str">
        <f t="shared" si="129"/>
        <v/>
      </c>
      <c r="L296" s="123" t="str">
        <f t="shared" si="112"/>
        <v/>
      </c>
      <c r="M296" s="122" t="str">
        <f t="shared" si="113"/>
        <v/>
      </c>
      <c r="N296" s="137"/>
      <c r="O296" s="118"/>
      <c r="P296" s="118"/>
      <c r="Q296" s="118"/>
      <c r="R296" s="118"/>
      <c r="S296" s="118"/>
      <c r="T296" s="118"/>
      <c r="U296" s="118"/>
      <c r="V296" s="118"/>
      <c r="W296" s="119"/>
      <c r="X296" s="66" t="str">
        <f t="shared" si="130"/>
        <v/>
      </c>
      <c r="Y296" s="26" t="str">
        <f t="shared" si="114"/>
        <v/>
      </c>
      <c r="Z296" s="26" t="str">
        <f t="shared" si="115"/>
        <v/>
      </c>
      <c r="AA296" s="66" t="str">
        <f t="shared" si="116"/>
        <v/>
      </c>
      <c r="AB296" s="26" t="str">
        <f t="shared" si="131"/>
        <v/>
      </c>
      <c r="AC296" s="26" t="str">
        <f t="shared" si="117"/>
        <v/>
      </c>
      <c r="AD296" s="26" t="str">
        <f t="shared" si="118"/>
        <v/>
      </c>
      <c r="AE296" s="26" t="str">
        <f t="shared" si="132"/>
        <v/>
      </c>
      <c r="AF296" s="26" t="str">
        <f t="shared" si="119"/>
        <v/>
      </c>
      <c r="AG296" s="26" t="str">
        <f>IF(OR(Z296&lt;&gt;TRUE,AB296&lt;&gt;TRUE,,ISBLANK(U296)),"",IF(INDEX(codeperskat,MATCH(P296,libperskat,0))=20,IF(OR(U296&lt;Nomen.complète!W$4,U296&gt;Nomen.complète!X$4),FALSE,TRUE),""))</f>
        <v/>
      </c>
      <c r="AH296" s="26" t="str">
        <f t="shared" si="120"/>
        <v/>
      </c>
      <c r="AI296" s="26" t="str">
        <f t="shared" si="121"/>
        <v/>
      </c>
      <c r="AJ296" s="26" t="str">
        <f t="shared" si="122"/>
        <v/>
      </c>
      <c r="AK296" s="58" t="str">
        <f t="shared" si="133"/>
        <v/>
      </c>
      <c r="AL296" s="26" t="str">
        <f t="shared" si="134"/>
        <v/>
      </c>
    </row>
    <row r="297" spans="1:38">
      <c r="A297" s="42" t="str">
        <f t="shared" si="108"/>
        <v/>
      </c>
      <c r="B297" s="42" t="str">
        <f t="shared" si="109"/>
        <v/>
      </c>
      <c r="C297" s="139" t="str">
        <f t="shared" si="110"/>
        <v/>
      </c>
      <c r="D297" s="58" t="str">
        <f t="shared" si="123"/>
        <v/>
      </c>
      <c r="E297" s="58" t="str">
        <f t="shared" si="124"/>
        <v/>
      </c>
      <c r="F297" s="140" t="str">
        <f t="shared" si="125"/>
        <v/>
      </c>
      <c r="G297" s="141" t="str">
        <f t="shared" si="126"/>
        <v/>
      </c>
      <c r="H297" s="58" t="str">
        <f t="shared" si="127"/>
        <v/>
      </c>
      <c r="I297" s="58" t="str">
        <f t="shared" si="128"/>
        <v/>
      </c>
      <c r="J297" s="131" t="str">
        <f t="shared" si="111"/>
        <v/>
      </c>
      <c r="K297" s="65" t="str">
        <f t="shared" si="129"/>
        <v/>
      </c>
      <c r="L297" s="123" t="str">
        <f t="shared" si="112"/>
        <v/>
      </c>
      <c r="M297" s="122" t="str">
        <f t="shared" si="113"/>
        <v/>
      </c>
      <c r="N297" s="137"/>
      <c r="O297" s="118"/>
      <c r="P297" s="118"/>
      <c r="Q297" s="118"/>
      <c r="R297" s="118"/>
      <c r="S297" s="118"/>
      <c r="T297" s="118"/>
      <c r="U297" s="118"/>
      <c r="V297" s="118"/>
      <c r="W297" s="119"/>
      <c r="X297" s="66" t="str">
        <f t="shared" si="130"/>
        <v/>
      </c>
      <c r="Y297" s="26" t="str">
        <f t="shared" si="114"/>
        <v/>
      </c>
      <c r="Z297" s="26" t="str">
        <f t="shared" si="115"/>
        <v/>
      </c>
      <c r="AA297" s="66" t="str">
        <f t="shared" si="116"/>
        <v/>
      </c>
      <c r="AB297" s="26" t="str">
        <f t="shared" si="131"/>
        <v/>
      </c>
      <c r="AC297" s="26" t="str">
        <f t="shared" si="117"/>
        <v/>
      </c>
      <c r="AD297" s="26" t="str">
        <f t="shared" si="118"/>
        <v/>
      </c>
      <c r="AE297" s="26" t="str">
        <f t="shared" si="132"/>
        <v/>
      </c>
      <c r="AF297" s="26" t="str">
        <f t="shared" si="119"/>
        <v/>
      </c>
      <c r="AG297" s="26" t="str">
        <f>IF(OR(Z297&lt;&gt;TRUE,AB297&lt;&gt;TRUE,,ISBLANK(U297)),"",IF(INDEX(codeperskat,MATCH(P297,libperskat,0))=20,IF(OR(U297&lt;Nomen.complète!W$4,U297&gt;Nomen.complète!X$4),FALSE,TRUE),""))</f>
        <v/>
      </c>
      <c r="AH297" s="26" t="str">
        <f t="shared" si="120"/>
        <v/>
      </c>
      <c r="AI297" s="26" t="str">
        <f t="shared" si="121"/>
        <v/>
      </c>
      <c r="AJ297" s="26" t="str">
        <f t="shared" si="122"/>
        <v/>
      </c>
      <c r="AK297" s="58" t="str">
        <f t="shared" si="133"/>
        <v/>
      </c>
      <c r="AL297" s="26" t="str">
        <f t="shared" si="134"/>
        <v/>
      </c>
    </row>
    <row r="298" spans="1:38">
      <c r="A298" s="42" t="str">
        <f t="shared" si="108"/>
        <v/>
      </c>
      <c r="B298" s="42" t="str">
        <f t="shared" si="109"/>
        <v/>
      </c>
      <c r="C298" s="139" t="str">
        <f t="shared" si="110"/>
        <v/>
      </c>
      <c r="D298" s="58" t="str">
        <f t="shared" si="123"/>
        <v/>
      </c>
      <c r="E298" s="58" t="str">
        <f t="shared" si="124"/>
        <v/>
      </c>
      <c r="F298" s="140" t="str">
        <f t="shared" si="125"/>
        <v/>
      </c>
      <c r="G298" s="141" t="str">
        <f t="shared" si="126"/>
        <v/>
      </c>
      <c r="H298" s="58" t="str">
        <f t="shared" si="127"/>
        <v/>
      </c>
      <c r="I298" s="58" t="str">
        <f t="shared" si="128"/>
        <v/>
      </c>
      <c r="J298" s="131" t="str">
        <f t="shared" si="111"/>
        <v/>
      </c>
      <c r="K298" s="65" t="str">
        <f t="shared" si="129"/>
        <v/>
      </c>
      <c r="L298" s="123" t="str">
        <f t="shared" si="112"/>
        <v/>
      </c>
      <c r="M298" s="122" t="str">
        <f t="shared" si="113"/>
        <v/>
      </c>
      <c r="N298" s="137"/>
      <c r="O298" s="118"/>
      <c r="P298" s="118"/>
      <c r="Q298" s="118"/>
      <c r="R298" s="118"/>
      <c r="S298" s="118"/>
      <c r="T298" s="118"/>
      <c r="U298" s="118"/>
      <c r="V298" s="118"/>
      <c r="W298" s="119"/>
      <c r="X298" s="66" t="str">
        <f t="shared" si="130"/>
        <v/>
      </c>
      <c r="Y298" s="26" t="str">
        <f t="shared" si="114"/>
        <v/>
      </c>
      <c r="Z298" s="26" t="str">
        <f t="shared" si="115"/>
        <v/>
      </c>
      <c r="AA298" s="66" t="str">
        <f t="shared" si="116"/>
        <v/>
      </c>
      <c r="AB298" s="26" t="str">
        <f t="shared" si="131"/>
        <v/>
      </c>
      <c r="AC298" s="26" t="str">
        <f t="shared" si="117"/>
        <v/>
      </c>
      <c r="AD298" s="26" t="str">
        <f t="shared" si="118"/>
        <v/>
      </c>
      <c r="AE298" s="26" t="str">
        <f t="shared" si="132"/>
        <v/>
      </c>
      <c r="AF298" s="26" t="str">
        <f t="shared" si="119"/>
        <v/>
      </c>
      <c r="AG298" s="26" t="str">
        <f>IF(OR(Z298&lt;&gt;TRUE,AB298&lt;&gt;TRUE,,ISBLANK(U298)),"",IF(INDEX(codeperskat,MATCH(P298,libperskat,0))=20,IF(OR(U298&lt;Nomen.complète!W$4,U298&gt;Nomen.complète!X$4),FALSE,TRUE),""))</f>
        <v/>
      </c>
      <c r="AH298" s="26" t="str">
        <f t="shared" si="120"/>
        <v/>
      </c>
      <c r="AI298" s="26" t="str">
        <f t="shared" si="121"/>
        <v/>
      </c>
      <c r="AJ298" s="26" t="str">
        <f t="shared" si="122"/>
        <v/>
      </c>
      <c r="AK298" s="58" t="str">
        <f t="shared" si="133"/>
        <v/>
      </c>
      <c r="AL298" s="26" t="str">
        <f t="shared" si="134"/>
        <v/>
      </c>
    </row>
    <row r="299" spans="1:38">
      <c r="A299" s="42" t="str">
        <f t="shared" si="108"/>
        <v/>
      </c>
      <c r="B299" s="42" t="str">
        <f t="shared" si="109"/>
        <v/>
      </c>
      <c r="C299" s="139" t="str">
        <f t="shared" si="110"/>
        <v/>
      </c>
      <c r="D299" s="58" t="str">
        <f t="shared" si="123"/>
        <v/>
      </c>
      <c r="E299" s="58" t="str">
        <f t="shared" si="124"/>
        <v/>
      </c>
      <c r="F299" s="140" t="str">
        <f t="shared" si="125"/>
        <v/>
      </c>
      <c r="G299" s="141" t="str">
        <f t="shared" si="126"/>
        <v/>
      </c>
      <c r="H299" s="58" t="str">
        <f t="shared" si="127"/>
        <v/>
      </c>
      <c r="I299" s="58" t="str">
        <f t="shared" si="128"/>
        <v/>
      </c>
      <c r="J299" s="131" t="str">
        <f t="shared" si="111"/>
        <v/>
      </c>
      <c r="K299" s="65" t="str">
        <f t="shared" si="129"/>
        <v/>
      </c>
      <c r="L299" s="123" t="str">
        <f t="shared" si="112"/>
        <v/>
      </c>
      <c r="M299" s="122" t="str">
        <f t="shared" si="113"/>
        <v/>
      </c>
      <c r="N299" s="137"/>
      <c r="O299" s="118"/>
      <c r="P299" s="118"/>
      <c r="Q299" s="118"/>
      <c r="R299" s="118"/>
      <c r="S299" s="118"/>
      <c r="T299" s="118"/>
      <c r="U299" s="118"/>
      <c r="V299" s="118"/>
      <c r="W299" s="119"/>
      <c r="X299" s="66" t="str">
        <f t="shared" si="130"/>
        <v/>
      </c>
      <c r="Y299" s="26" t="str">
        <f t="shared" si="114"/>
        <v/>
      </c>
      <c r="Z299" s="26" t="str">
        <f t="shared" si="115"/>
        <v/>
      </c>
      <c r="AA299" s="66" t="str">
        <f t="shared" si="116"/>
        <v/>
      </c>
      <c r="AB299" s="26" t="str">
        <f t="shared" si="131"/>
        <v/>
      </c>
      <c r="AC299" s="26" t="str">
        <f t="shared" si="117"/>
        <v/>
      </c>
      <c r="AD299" s="26" t="str">
        <f t="shared" si="118"/>
        <v/>
      </c>
      <c r="AE299" s="26" t="str">
        <f t="shared" si="132"/>
        <v/>
      </c>
      <c r="AF299" s="26" t="str">
        <f t="shared" si="119"/>
        <v/>
      </c>
      <c r="AG299" s="26" t="str">
        <f>IF(OR(Z299&lt;&gt;TRUE,AB299&lt;&gt;TRUE,,ISBLANK(U299)),"",IF(INDEX(codeperskat,MATCH(P299,libperskat,0))=20,IF(OR(U299&lt;Nomen.complète!W$4,U299&gt;Nomen.complète!X$4),FALSE,TRUE),""))</f>
        <v/>
      </c>
      <c r="AH299" s="26" t="str">
        <f t="shared" si="120"/>
        <v/>
      </c>
      <c r="AI299" s="26" t="str">
        <f t="shared" si="121"/>
        <v/>
      </c>
      <c r="AJ299" s="26" t="str">
        <f t="shared" si="122"/>
        <v/>
      </c>
      <c r="AK299" s="58" t="str">
        <f t="shared" si="133"/>
        <v/>
      </c>
      <c r="AL299" s="26" t="str">
        <f t="shared" si="134"/>
        <v/>
      </c>
    </row>
    <row r="300" spans="1:38">
      <c r="A300" s="42" t="str">
        <f t="shared" si="108"/>
        <v/>
      </c>
      <c r="B300" s="42" t="str">
        <f t="shared" si="109"/>
        <v/>
      </c>
      <c r="C300" s="139" t="str">
        <f t="shared" si="110"/>
        <v/>
      </c>
      <c r="D300" s="58" t="str">
        <f t="shared" si="123"/>
        <v/>
      </c>
      <c r="E300" s="58" t="str">
        <f t="shared" si="124"/>
        <v/>
      </c>
      <c r="F300" s="140" t="str">
        <f t="shared" si="125"/>
        <v/>
      </c>
      <c r="G300" s="141" t="str">
        <f t="shared" si="126"/>
        <v/>
      </c>
      <c r="H300" s="58" t="str">
        <f t="shared" si="127"/>
        <v/>
      </c>
      <c r="I300" s="58" t="str">
        <f t="shared" si="128"/>
        <v/>
      </c>
      <c r="J300" s="131" t="str">
        <f t="shared" si="111"/>
        <v/>
      </c>
      <c r="K300" s="65" t="str">
        <f t="shared" si="129"/>
        <v/>
      </c>
      <c r="L300" s="123" t="str">
        <f t="shared" si="112"/>
        <v/>
      </c>
      <c r="M300" s="122" t="str">
        <f t="shared" si="113"/>
        <v/>
      </c>
      <c r="N300" s="137"/>
      <c r="O300" s="118"/>
      <c r="P300" s="118"/>
      <c r="Q300" s="118"/>
      <c r="R300" s="118"/>
      <c r="S300" s="118"/>
      <c r="T300" s="118"/>
      <c r="U300" s="118"/>
      <c r="V300" s="118"/>
      <c r="W300" s="119"/>
      <c r="X300" s="66" t="str">
        <f t="shared" si="130"/>
        <v/>
      </c>
      <c r="Y300" s="26" t="str">
        <f t="shared" si="114"/>
        <v/>
      </c>
      <c r="Z300" s="26" t="str">
        <f t="shared" si="115"/>
        <v/>
      </c>
      <c r="AA300" s="66" t="str">
        <f t="shared" si="116"/>
        <v/>
      </c>
      <c r="AB300" s="26" t="str">
        <f t="shared" si="131"/>
        <v/>
      </c>
      <c r="AC300" s="26" t="str">
        <f t="shared" si="117"/>
        <v/>
      </c>
      <c r="AD300" s="26" t="str">
        <f t="shared" si="118"/>
        <v/>
      </c>
      <c r="AE300" s="26" t="str">
        <f t="shared" si="132"/>
        <v/>
      </c>
      <c r="AF300" s="26" t="str">
        <f t="shared" si="119"/>
        <v/>
      </c>
      <c r="AG300" s="26" t="str">
        <f>IF(OR(Z300&lt;&gt;TRUE,AB300&lt;&gt;TRUE,,ISBLANK(U300)),"",IF(INDEX(codeperskat,MATCH(P300,libperskat,0))=20,IF(OR(U300&lt;Nomen.complète!W$4,U300&gt;Nomen.complète!X$4),FALSE,TRUE),""))</f>
        <v/>
      </c>
      <c r="AH300" s="26" t="str">
        <f t="shared" si="120"/>
        <v/>
      </c>
      <c r="AI300" s="26" t="str">
        <f t="shared" si="121"/>
        <v/>
      </c>
      <c r="AJ300" s="26" t="str">
        <f t="shared" si="122"/>
        <v/>
      </c>
      <c r="AK300" s="58" t="str">
        <f t="shared" si="133"/>
        <v/>
      </c>
      <c r="AL300" s="26" t="str">
        <f t="shared" si="134"/>
        <v/>
      </c>
    </row>
    <row r="301" spans="1:38">
      <c r="A301" s="42" t="str">
        <f t="shared" si="108"/>
        <v/>
      </c>
      <c r="B301" s="42" t="str">
        <f t="shared" si="109"/>
        <v/>
      </c>
      <c r="C301" s="139" t="str">
        <f t="shared" si="110"/>
        <v/>
      </c>
      <c r="D301" s="58" t="str">
        <f t="shared" si="123"/>
        <v/>
      </c>
      <c r="E301" s="58" t="str">
        <f t="shared" si="124"/>
        <v/>
      </c>
      <c r="F301" s="140" t="str">
        <f t="shared" si="125"/>
        <v/>
      </c>
      <c r="G301" s="141" t="str">
        <f t="shared" si="126"/>
        <v/>
      </c>
      <c r="H301" s="58" t="str">
        <f t="shared" si="127"/>
        <v/>
      </c>
      <c r="I301" s="58" t="str">
        <f t="shared" si="128"/>
        <v/>
      </c>
      <c r="J301" s="131" t="str">
        <f t="shared" si="111"/>
        <v/>
      </c>
      <c r="K301" s="65" t="str">
        <f t="shared" si="129"/>
        <v/>
      </c>
      <c r="L301" s="123" t="str">
        <f t="shared" si="112"/>
        <v/>
      </c>
      <c r="M301" s="122" t="str">
        <f t="shared" si="113"/>
        <v/>
      </c>
      <c r="N301" s="137"/>
      <c r="O301" s="118"/>
      <c r="P301" s="118"/>
      <c r="Q301" s="118"/>
      <c r="R301" s="118"/>
      <c r="S301" s="118"/>
      <c r="T301" s="118"/>
      <c r="U301" s="118"/>
      <c r="V301" s="118"/>
      <c r="W301" s="119"/>
      <c r="X301" s="66" t="str">
        <f t="shared" si="130"/>
        <v/>
      </c>
      <c r="Y301" s="26" t="str">
        <f t="shared" si="114"/>
        <v/>
      </c>
      <c r="Z301" s="26" t="str">
        <f t="shared" si="115"/>
        <v/>
      </c>
      <c r="AA301" s="66" t="str">
        <f t="shared" si="116"/>
        <v/>
      </c>
      <c r="AB301" s="26" t="str">
        <f t="shared" si="131"/>
        <v/>
      </c>
      <c r="AC301" s="26" t="str">
        <f t="shared" si="117"/>
        <v/>
      </c>
      <c r="AD301" s="26" t="str">
        <f t="shared" si="118"/>
        <v/>
      </c>
      <c r="AE301" s="26" t="str">
        <f t="shared" si="132"/>
        <v/>
      </c>
      <c r="AF301" s="26" t="str">
        <f t="shared" si="119"/>
        <v/>
      </c>
      <c r="AG301" s="26" t="str">
        <f>IF(OR(Z301&lt;&gt;TRUE,AB301&lt;&gt;TRUE,,ISBLANK(U301)),"",IF(INDEX(codeperskat,MATCH(P301,libperskat,0))=20,IF(OR(U301&lt;Nomen.complète!W$4,U301&gt;Nomen.complète!X$4),FALSE,TRUE),""))</f>
        <v/>
      </c>
      <c r="AH301" s="26" t="str">
        <f t="shared" si="120"/>
        <v/>
      </c>
      <c r="AI301" s="26" t="str">
        <f t="shared" si="121"/>
        <v/>
      </c>
      <c r="AJ301" s="26" t="str">
        <f t="shared" si="122"/>
        <v/>
      </c>
      <c r="AK301" s="58" t="str">
        <f t="shared" si="133"/>
        <v/>
      </c>
      <c r="AL301" s="26" t="str">
        <f t="shared" si="134"/>
        <v/>
      </c>
    </row>
    <row r="302" spans="1:38">
      <c r="A302" s="42" t="str">
        <f t="shared" si="108"/>
        <v/>
      </c>
      <c r="B302" s="42" t="str">
        <f t="shared" si="109"/>
        <v/>
      </c>
      <c r="C302" s="139" t="str">
        <f t="shared" si="110"/>
        <v/>
      </c>
      <c r="D302" s="58" t="str">
        <f t="shared" si="123"/>
        <v/>
      </c>
      <c r="E302" s="58" t="str">
        <f t="shared" si="124"/>
        <v/>
      </c>
      <c r="F302" s="140" t="str">
        <f t="shared" si="125"/>
        <v/>
      </c>
      <c r="G302" s="141" t="str">
        <f t="shared" si="126"/>
        <v/>
      </c>
      <c r="H302" s="58" t="str">
        <f t="shared" si="127"/>
        <v/>
      </c>
      <c r="I302" s="58" t="str">
        <f t="shared" si="128"/>
        <v/>
      </c>
      <c r="J302" s="131" t="str">
        <f t="shared" si="111"/>
        <v/>
      </c>
      <c r="K302" s="65" t="str">
        <f t="shared" si="129"/>
        <v/>
      </c>
      <c r="L302" s="123" t="str">
        <f t="shared" si="112"/>
        <v/>
      </c>
      <c r="M302" s="122" t="str">
        <f t="shared" si="113"/>
        <v/>
      </c>
      <c r="N302" s="137"/>
      <c r="O302" s="118"/>
      <c r="P302" s="118"/>
      <c r="Q302" s="118"/>
      <c r="R302" s="118"/>
      <c r="S302" s="118"/>
      <c r="T302" s="118"/>
      <c r="U302" s="118"/>
      <c r="V302" s="118"/>
      <c r="W302" s="119"/>
      <c r="X302" s="66" t="str">
        <f t="shared" si="130"/>
        <v/>
      </c>
      <c r="Y302" s="26" t="str">
        <f t="shared" si="114"/>
        <v/>
      </c>
      <c r="Z302" s="26" t="str">
        <f t="shared" si="115"/>
        <v/>
      </c>
      <c r="AA302" s="66" t="str">
        <f t="shared" si="116"/>
        <v/>
      </c>
      <c r="AB302" s="26" t="str">
        <f t="shared" si="131"/>
        <v/>
      </c>
      <c r="AC302" s="26" t="str">
        <f t="shared" si="117"/>
        <v/>
      </c>
      <c r="AD302" s="26" t="str">
        <f t="shared" si="118"/>
        <v/>
      </c>
      <c r="AE302" s="26" t="str">
        <f t="shared" si="132"/>
        <v/>
      </c>
      <c r="AF302" s="26" t="str">
        <f t="shared" si="119"/>
        <v/>
      </c>
      <c r="AG302" s="26" t="str">
        <f>IF(OR(Z302&lt;&gt;TRUE,AB302&lt;&gt;TRUE,,ISBLANK(U302)),"",IF(INDEX(codeperskat,MATCH(P302,libperskat,0))=20,IF(OR(U302&lt;Nomen.complète!W$4,U302&gt;Nomen.complète!X$4),FALSE,TRUE),""))</f>
        <v/>
      </c>
      <c r="AH302" s="26" t="str">
        <f t="shared" si="120"/>
        <v/>
      </c>
      <c r="AI302" s="26" t="str">
        <f t="shared" si="121"/>
        <v/>
      </c>
      <c r="AJ302" s="26" t="str">
        <f t="shared" si="122"/>
        <v/>
      </c>
      <c r="AK302" s="58" t="str">
        <f t="shared" si="133"/>
        <v/>
      </c>
      <c r="AL302" s="26" t="str">
        <f t="shared" si="134"/>
        <v/>
      </c>
    </row>
    <row r="303" spans="1:38">
      <c r="A303" s="42" t="str">
        <f t="shared" si="108"/>
        <v/>
      </c>
      <c r="B303" s="42" t="str">
        <f t="shared" si="109"/>
        <v/>
      </c>
      <c r="C303" s="139" t="str">
        <f t="shared" si="110"/>
        <v/>
      </c>
      <c r="D303" s="58" t="str">
        <f t="shared" si="123"/>
        <v/>
      </c>
      <c r="E303" s="58" t="str">
        <f t="shared" si="124"/>
        <v/>
      </c>
      <c r="F303" s="140" t="str">
        <f t="shared" si="125"/>
        <v/>
      </c>
      <c r="G303" s="141" t="str">
        <f t="shared" si="126"/>
        <v/>
      </c>
      <c r="H303" s="58" t="str">
        <f t="shared" si="127"/>
        <v/>
      </c>
      <c r="I303" s="58" t="str">
        <f t="shared" si="128"/>
        <v/>
      </c>
      <c r="J303" s="131" t="str">
        <f t="shared" si="111"/>
        <v/>
      </c>
      <c r="K303" s="65" t="str">
        <f t="shared" si="129"/>
        <v/>
      </c>
      <c r="L303" s="123" t="str">
        <f t="shared" si="112"/>
        <v/>
      </c>
      <c r="M303" s="122" t="str">
        <f t="shared" si="113"/>
        <v/>
      </c>
      <c r="N303" s="137"/>
      <c r="O303" s="118"/>
      <c r="P303" s="118"/>
      <c r="Q303" s="118"/>
      <c r="R303" s="118"/>
      <c r="S303" s="118"/>
      <c r="T303" s="118"/>
      <c r="U303" s="118"/>
      <c r="V303" s="118"/>
      <c r="W303" s="119"/>
      <c r="X303" s="66" t="str">
        <f t="shared" si="130"/>
        <v/>
      </c>
      <c r="Y303" s="26" t="str">
        <f t="shared" si="114"/>
        <v/>
      </c>
      <c r="Z303" s="26" t="str">
        <f t="shared" si="115"/>
        <v/>
      </c>
      <c r="AA303" s="66" t="str">
        <f t="shared" si="116"/>
        <v/>
      </c>
      <c r="AB303" s="26" t="str">
        <f t="shared" si="131"/>
        <v/>
      </c>
      <c r="AC303" s="26" t="str">
        <f t="shared" si="117"/>
        <v/>
      </c>
      <c r="AD303" s="26" t="str">
        <f t="shared" si="118"/>
        <v/>
      </c>
      <c r="AE303" s="26" t="str">
        <f t="shared" si="132"/>
        <v/>
      </c>
      <c r="AF303" s="26" t="str">
        <f t="shared" si="119"/>
        <v/>
      </c>
      <c r="AG303" s="26" t="str">
        <f>IF(OR(Z303&lt;&gt;TRUE,AB303&lt;&gt;TRUE,,ISBLANK(U303)),"",IF(INDEX(codeperskat,MATCH(P303,libperskat,0))=20,IF(OR(U303&lt;Nomen.complète!W$4,U303&gt;Nomen.complète!X$4),FALSE,TRUE),""))</f>
        <v/>
      </c>
      <c r="AH303" s="26" t="str">
        <f t="shared" si="120"/>
        <v/>
      </c>
      <c r="AI303" s="26" t="str">
        <f t="shared" si="121"/>
        <v/>
      </c>
      <c r="AJ303" s="26" t="str">
        <f t="shared" si="122"/>
        <v/>
      </c>
      <c r="AK303" s="58" t="str">
        <f t="shared" si="133"/>
        <v/>
      </c>
      <c r="AL303" s="26" t="str">
        <f t="shared" si="134"/>
        <v/>
      </c>
    </row>
    <row r="304" spans="1:38">
      <c r="A304" s="42" t="str">
        <f t="shared" si="108"/>
        <v/>
      </c>
      <c r="B304" s="42" t="str">
        <f t="shared" si="109"/>
        <v/>
      </c>
      <c r="C304" s="139" t="str">
        <f t="shared" si="110"/>
        <v/>
      </c>
      <c r="D304" s="58" t="str">
        <f t="shared" si="123"/>
        <v/>
      </c>
      <c r="E304" s="58" t="str">
        <f t="shared" si="124"/>
        <v/>
      </c>
      <c r="F304" s="140" t="str">
        <f t="shared" si="125"/>
        <v/>
      </c>
      <c r="G304" s="141" t="str">
        <f t="shared" si="126"/>
        <v/>
      </c>
      <c r="H304" s="58" t="str">
        <f t="shared" si="127"/>
        <v/>
      </c>
      <c r="I304" s="58" t="str">
        <f t="shared" si="128"/>
        <v/>
      </c>
      <c r="J304" s="131" t="str">
        <f t="shared" si="111"/>
        <v/>
      </c>
      <c r="K304" s="65" t="str">
        <f t="shared" si="129"/>
        <v/>
      </c>
      <c r="L304" s="123" t="str">
        <f t="shared" si="112"/>
        <v/>
      </c>
      <c r="M304" s="122" t="str">
        <f t="shared" si="113"/>
        <v/>
      </c>
      <c r="N304" s="137"/>
      <c r="O304" s="118"/>
      <c r="P304" s="118"/>
      <c r="Q304" s="118"/>
      <c r="R304" s="118"/>
      <c r="S304" s="118"/>
      <c r="T304" s="118"/>
      <c r="U304" s="118"/>
      <c r="V304" s="118"/>
      <c r="W304" s="119"/>
      <c r="X304" s="66" t="str">
        <f t="shared" si="130"/>
        <v/>
      </c>
      <c r="Y304" s="26" t="str">
        <f t="shared" si="114"/>
        <v/>
      </c>
      <c r="Z304" s="26" t="str">
        <f t="shared" si="115"/>
        <v/>
      </c>
      <c r="AA304" s="66" t="str">
        <f t="shared" si="116"/>
        <v/>
      </c>
      <c r="AB304" s="26" t="str">
        <f t="shared" si="131"/>
        <v/>
      </c>
      <c r="AC304" s="26" t="str">
        <f t="shared" si="117"/>
        <v/>
      </c>
      <c r="AD304" s="26" t="str">
        <f t="shared" si="118"/>
        <v/>
      </c>
      <c r="AE304" s="26" t="str">
        <f t="shared" si="132"/>
        <v/>
      </c>
      <c r="AF304" s="26" t="str">
        <f t="shared" si="119"/>
        <v/>
      </c>
      <c r="AG304" s="26" t="str">
        <f>IF(OR(Z304&lt;&gt;TRUE,AB304&lt;&gt;TRUE,,ISBLANK(U304)),"",IF(INDEX(codeperskat,MATCH(P304,libperskat,0))=20,IF(OR(U304&lt;Nomen.complète!W$4,U304&gt;Nomen.complète!X$4),FALSE,TRUE),""))</f>
        <v/>
      </c>
      <c r="AH304" s="26" t="str">
        <f t="shared" si="120"/>
        <v/>
      </c>
      <c r="AI304" s="26" t="str">
        <f t="shared" si="121"/>
        <v/>
      </c>
      <c r="AJ304" s="26" t="str">
        <f t="shared" si="122"/>
        <v/>
      </c>
      <c r="AK304" s="58" t="str">
        <f t="shared" si="133"/>
        <v/>
      </c>
      <c r="AL304" s="26" t="str">
        <f t="shared" si="134"/>
        <v/>
      </c>
    </row>
    <row r="305" spans="1:38">
      <c r="A305" s="42" t="str">
        <f t="shared" si="108"/>
        <v/>
      </c>
      <c r="B305" s="42" t="str">
        <f t="shared" si="109"/>
        <v/>
      </c>
      <c r="C305" s="139" t="str">
        <f t="shared" si="110"/>
        <v/>
      </c>
      <c r="D305" s="58" t="str">
        <f t="shared" si="123"/>
        <v/>
      </c>
      <c r="E305" s="58" t="str">
        <f t="shared" si="124"/>
        <v/>
      </c>
      <c r="F305" s="140" t="str">
        <f t="shared" si="125"/>
        <v/>
      </c>
      <c r="G305" s="141" t="str">
        <f t="shared" si="126"/>
        <v/>
      </c>
      <c r="H305" s="58" t="str">
        <f t="shared" si="127"/>
        <v/>
      </c>
      <c r="I305" s="58" t="str">
        <f t="shared" si="128"/>
        <v/>
      </c>
      <c r="J305" s="131" t="str">
        <f t="shared" si="111"/>
        <v/>
      </c>
      <c r="K305" s="65" t="str">
        <f t="shared" si="129"/>
        <v/>
      </c>
      <c r="L305" s="123" t="str">
        <f t="shared" si="112"/>
        <v/>
      </c>
      <c r="M305" s="122" t="str">
        <f t="shared" si="113"/>
        <v/>
      </c>
      <c r="N305" s="137"/>
      <c r="O305" s="118"/>
      <c r="P305" s="118"/>
      <c r="Q305" s="118"/>
      <c r="R305" s="118"/>
      <c r="S305" s="118"/>
      <c r="T305" s="118"/>
      <c r="U305" s="118"/>
      <c r="V305" s="118"/>
      <c r="W305" s="119"/>
      <c r="X305" s="66" t="str">
        <f t="shared" si="130"/>
        <v/>
      </c>
      <c r="Y305" s="26" t="str">
        <f t="shared" si="114"/>
        <v/>
      </c>
      <c r="Z305" s="26" t="str">
        <f t="shared" si="115"/>
        <v/>
      </c>
      <c r="AA305" s="66" t="str">
        <f t="shared" si="116"/>
        <v/>
      </c>
      <c r="AB305" s="26" t="str">
        <f t="shared" si="131"/>
        <v/>
      </c>
      <c r="AC305" s="26" t="str">
        <f t="shared" si="117"/>
        <v/>
      </c>
      <c r="AD305" s="26" t="str">
        <f t="shared" si="118"/>
        <v/>
      </c>
      <c r="AE305" s="26" t="str">
        <f t="shared" si="132"/>
        <v/>
      </c>
      <c r="AF305" s="26" t="str">
        <f t="shared" si="119"/>
        <v/>
      </c>
      <c r="AG305" s="26" t="str">
        <f>IF(OR(Z305&lt;&gt;TRUE,AB305&lt;&gt;TRUE,,ISBLANK(U305)),"",IF(INDEX(codeperskat,MATCH(P305,libperskat,0))=20,IF(OR(U305&lt;Nomen.complète!W$4,U305&gt;Nomen.complète!X$4),FALSE,TRUE),""))</f>
        <v/>
      </c>
      <c r="AH305" s="26" t="str">
        <f t="shared" si="120"/>
        <v/>
      </c>
      <c r="AI305" s="26" t="str">
        <f t="shared" si="121"/>
        <v/>
      </c>
      <c r="AJ305" s="26" t="str">
        <f t="shared" si="122"/>
        <v/>
      </c>
      <c r="AK305" s="58" t="str">
        <f t="shared" si="133"/>
        <v/>
      </c>
      <c r="AL305" s="26" t="str">
        <f t="shared" si="134"/>
        <v/>
      </c>
    </row>
    <row r="306" spans="1:38">
      <c r="A306" s="42" t="str">
        <f t="shared" si="108"/>
        <v/>
      </c>
      <c r="B306" s="42" t="str">
        <f t="shared" si="109"/>
        <v/>
      </c>
      <c r="C306" s="139" t="str">
        <f t="shared" si="110"/>
        <v/>
      </c>
      <c r="D306" s="58" t="str">
        <f t="shared" si="123"/>
        <v/>
      </c>
      <c r="E306" s="58" t="str">
        <f t="shared" si="124"/>
        <v/>
      </c>
      <c r="F306" s="140" t="str">
        <f t="shared" si="125"/>
        <v/>
      </c>
      <c r="G306" s="141" t="str">
        <f t="shared" si="126"/>
        <v/>
      </c>
      <c r="H306" s="58" t="str">
        <f t="shared" si="127"/>
        <v/>
      </c>
      <c r="I306" s="58" t="str">
        <f t="shared" si="128"/>
        <v/>
      </c>
      <c r="J306" s="131" t="str">
        <f t="shared" si="111"/>
        <v/>
      </c>
      <c r="K306" s="65" t="str">
        <f t="shared" si="129"/>
        <v/>
      </c>
      <c r="L306" s="123" t="str">
        <f t="shared" si="112"/>
        <v/>
      </c>
      <c r="M306" s="122" t="str">
        <f t="shared" si="113"/>
        <v/>
      </c>
      <c r="N306" s="137"/>
      <c r="O306" s="118"/>
      <c r="P306" s="118"/>
      <c r="Q306" s="118"/>
      <c r="R306" s="118"/>
      <c r="S306" s="118"/>
      <c r="T306" s="118"/>
      <c r="U306" s="118"/>
      <c r="V306" s="118"/>
      <c r="W306" s="119"/>
      <c r="X306" s="66" t="str">
        <f t="shared" si="130"/>
        <v/>
      </c>
      <c r="Y306" s="26" t="str">
        <f t="shared" si="114"/>
        <v/>
      </c>
      <c r="Z306" s="26" t="str">
        <f t="shared" si="115"/>
        <v/>
      </c>
      <c r="AA306" s="66" t="str">
        <f t="shared" si="116"/>
        <v/>
      </c>
      <c r="AB306" s="26" t="str">
        <f t="shared" si="131"/>
        <v/>
      </c>
      <c r="AC306" s="26" t="str">
        <f t="shared" si="117"/>
        <v/>
      </c>
      <c r="AD306" s="26" t="str">
        <f t="shared" si="118"/>
        <v/>
      </c>
      <c r="AE306" s="26" t="str">
        <f t="shared" si="132"/>
        <v/>
      </c>
      <c r="AF306" s="26" t="str">
        <f t="shared" si="119"/>
        <v/>
      </c>
      <c r="AG306" s="26" t="str">
        <f>IF(OR(Z306&lt;&gt;TRUE,AB306&lt;&gt;TRUE,,ISBLANK(U306)),"",IF(INDEX(codeperskat,MATCH(P306,libperskat,0))=20,IF(OR(U306&lt;Nomen.complète!W$4,U306&gt;Nomen.complète!X$4),FALSE,TRUE),""))</f>
        <v/>
      </c>
      <c r="AH306" s="26" t="str">
        <f t="shared" si="120"/>
        <v/>
      </c>
      <c r="AI306" s="26" t="str">
        <f t="shared" si="121"/>
        <v/>
      </c>
      <c r="AJ306" s="26" t="str">
        <f t="shared" si="122"/>
        <v/>
      </c>
      <c r="AK306" s="58" t="str">
        <f t="shared" si="133"/>
        <v/>
      </c>
      <c r="AL306" s="26" t="str">
        <f t="shared" si="134"/>
        <v/>
      </c>
    </row>
    <row r="307" spans="1:38">
      <c r="A307" s="42" t="str">
        <f t="shared" si="108"/>
        <v/>
      </c>
      <c r="B307" s="42" t="str">
        <f t="shared" si="109"/>
        <v/>
      </c>
      <c r="C307" s="139" t="str">
        <f t="shared" si="110"/>
        <v/>
      </c>
      <c r="D307" s="58" t="str">
        <f t="shared" si="123"/>
        <v/>
      </c>
      <c r="E307" s="58" t="str">
        <f t="shared" si="124"/>
        <v/>
      </c>
      <c r="F307" s="140" t="str">
        <f t="shared" si="125"/>
        <v/>
      </c>
      <c r="G307" s="141" t="str">
        <f t="shared" si="126"/>
        <v/>
      </c>
      <c r="H307" s="58" t="str">
        <f t="shared" si="127"/>
        <v/>
      </c>
      <c r="I307" s="58" t="str">
        <f t="shared" si="128"/>
        <v/>
      </c>
      <c r="J307" s="131" t="str">
        <f t="shared" si="111"/>
        <v/>
      </c>
      <c r="K307" s="65" t="str">
        <f t="shared" si="129"/>
        <v/>
      </c>
      <c r="L307" s="123" t="str">
        <f t="shared" si="112"/>
        <v/>
      </c>
      <c r="M307" s="122" t="str">
        <f t="shared" si="113"/>
        <v/>
      </c>
      <c r="N307" s="137"/>
      <c r="O307" s="118"/>
      <c r="P307" s="118"/>
      <c r="Q307" s="118"/>
      <c r="R307" s="118"/>
      <c r="S307" s="118"/>
      <c r="T307" s="118"/>
      <c r="U307" s="118"/>
      <c r="V307" s="118"/>
      <c r="W307" s="119"/>
      <c r="X307" s="66" t="str">
        <f t="shared" si="130"/>
        <v/>
      </c>
      <c r="Y307" s="26" t="str">
        <f t="shared" si="114"/>
        <v/>
      </c>
      <c r="Z307" s="26" t="str">
        <f t="shared" si="115"/>
        <v/>
      </c>
      <c r="AA307" s="66" t="str">
        <f t="shared" si="116"/>
        <v/>
      </c>
      <c r="AB307" s="26" t="str">
        <f t="shared" si="131"/>
        <v/>
      </c>
      <c r="AC307" s="26" t="str">
        <f t="shared" si="117"/>
        <v/>
      </c>
      <c r="AD307" s="26" t="str">
        <f t="shared" si="118"/>
        <v/>
      </c>
      <c r="AE307" s="26" t="str">
        <f t="shared" si="132"/>
        <v/>
      </c>
      <c r="AF307" s="26" t="str">
        <f t="shared" si="119"/>
        <v/>
      </c>
      <c r="AG307" s="26" t="str">
        <f>IF(OR(Z307&lt;&gt;TRUE,AB307&lt;&gt;TRUE,,ISBLANK(U307)),"",IF(INDEX(codeperskat,MATCH(P307,libperskat,0))=20,IF(OR(U307&lt;Nomen.complète!W$4,U307&gt;Nomen.complète!X$4),FALSE,TRUE),""))</f>
        <v/>
      </c>
      <c r="AH307" s="26" t="str">
        <f t="shared" si="120"/>
        <v/>
      </c>
      <c r="AI307" s="26" t="str">
        <f t="shared" si="121"/>
        <v/>
      </c>
      <c r="AJ307" s="26" t="str">
        <f t="shared" si="122"/>
        <v/>
      </c>
      <c r="AK307" s="58" t="str">
        <f t="shared" si="133"/>
        <v/>
      </c>
      <c r="AL307" s="26" t="str">
        <f t="shared" si="134"/>
        <v/>
      </c>
    </row>
    <row r="308" spans="1:38">
      <c r="A308" s="42" t="str">
        <f t="shared" si="108"/>
        <v/>
      </c>
      <c r="B308" s="42" t="str">
        <f t="shared" si="109"/>
        <v/>
      </c>
      <c r="C308" s="139" t="str">
        <f t="shared" si="110"/>
        <v/>
      </c>
      <c r="D308" s="58" t="str">
        <f t="shared" si="123"/>
        <v/>
      </c>
      <c r="E308" s="58" t="str">
        <f t="shared" si="124"/>
        <v/>
      </c>
      <c r="F308" s="140" t="str">
        <f t="shared" si="125"/>
        <v/>
      </c>
      <c r="G308" s="141" t="str">
        <f t="shared" si="126"/>
        <v/>
      </c>
      <c r="H308" s="58" t="str">
        <f t="shared" si="127"/>
        <v/>
      </c>
      <c r="I308" s="58" t="str">
        <f t="shared" si="128"/>
        <v/>
      </c>
      <c r="J308" s="131" t="str">
        <f t="shared" si="111"/>
        <v/>
      </c>
      <c r="K308" s="65" t="str">
        <f t="shared" si="129"/>
        <v/>
      </c>
      <c r="L308" s="123" t="str">
        <f t="shared" si="112"/>
        <v/>
      </c>
      <c r="M308" s="122" t="str">
        <f t="shared" si="113"/>
        <v/>
      </c>
      <c r="N308" s="137"/>
      <c r="O308" s="118"/>
      <c r="P308" s="118"/>
      <c r="Q308" s="118"/>
      <c r="R308" s="118"/>
      <c r="S308" s="118"/>
      <c r="T308" s="118"/>
      <c r="U308" s="118"/>
      <c r="V308" s="118"/>
      <c r="W308" s="119"/>
      <c r="X308" s="66" t="str">
        <f t="shared" si="130"/>
        <v/>
      </c>
      <c r="Y308" s="26" t="str">
        <f t="shared" si="114"/>
        <v/>
      </c>
      <c r="Z308" s="26" t="str">
        <f t="shared" si="115"/>
        <v/>
      </c>
      <c r="AA308" s="66" t="str">
        <f t="shared" si="116"/>
        <v/>
      </c>
      <c r="AB308" s="26" t="str">
        <f t="shared" si="131"/>
        <v/>
      </c>
      <c r="AC308" s="26" t="str">
        <f t="shared" si="117"/>
        <v/>
      </c>
      <c r="AD308" s="26" t="str">
        <f t="shared" si="118"/>
        <v/>
      </c>
      <c r="AE308" s="26" t="str">
        <f t="shared" si="132"/>
        <v/>
      </c>
      <c r="AF308" s="26" t="str">
        <f t="shared" si="119"/>
        <v/>
      </c>
      <c r="AG308" s="26" t="str">
        <f>IF(OR(Z308&lt;&gt;TRUE,AB308&lt;&gt;TRUE,,ISBLANK(U308)),"",IF(INDEX(codeperskat,MATCH(P308,libperskat,0))=20,IF(OR(U308&lt;Nomen.complète!W$4,U308&gt;Nomen.complète!X$4),FALSE,TRUE),""))</f>
        <v/>
      </c>
      <c r="AH308" s="26" t="str">
        <f t="shared" si="120"/>
        <v/>
      </c>
      <c r="AI308" s="26" t="str">
        <f t="shared" si="121"/>
        <v/>
      </c>
      <c r="AJ308" s="26" t="str">
        <f t="shared" si="122"/>
        <v/>
      </c>
      <c r="AK308" s="58" t="str">
        <f t="shared" si="133"/>
        <v/>
      </c>
      <c r="AL308" s="26" t="str">
        <f t="shared" si="134"/>
        <v/>
      </c>
    </row>
    <row r="309" spans="1:38">
      <c r="A309" s="42" t="str">
        <f t="shared" si="108"/>
        <v/>
      </c>
      <c r="B309" s="42" t="str">
        <f t="shared" si="109"/>
        <v/>
      </c>
      <c r="C309" s="139" t="str">
        <f t="shared" si="110"/>
        <v/>
      </c>
      <c r="D309" s="58" t="str">
        <f t="shared" si="123"/>
        <v/>
      </c>
      <c r="E309" s="58" t="str">
        <f t="shared" si="124"/>
        <v/>
      </c>
      <c r="F309" s="140" t="str">
        <f t="shared" si="125"/>
        <v/>
      </c>
      <c r="G309" s="141" t="str">
        <f t="shared" si="126"/>
        <v/>
      </c>
      <c r="H309" s="58" t="str">
        <f t="shared" si="127"/>
        <v/>
      </c>
      <c r="I309" s="58" t="str">
        <f t="shared" si="128"/>
        <v/>
      </c>
      <c r="J309" s="131" t="str">
        <f t="shared" si="111"/>
        <v/>
      </c>
      <c r="K309" s="65" t="str">
        <f t="shared" si="129"/>
        <v/>
      </c>
      <c r="L309" s="123" t="str">
        <f t="shared" si="112"/>
        <v/>
      </c>
      <c r="M309" s="122" t="str">
        <f t="shared" si="113"/>
        <v/>
      </c>
      <c r="N309" s="137"/>
      <c r="O309" s="118"/>
      <c r="P309" s="118"/>
      <c r="Q309" s="118"/>
      <c r="R309" s="118"/>
      <c r="S309" s="118"/>
      <c r="T309" s="118"/>
      <c r="U309" s="118"/>
      <c r="V309" s="118"/>
      <c r="W309" s="119"/>
      <c r="X309" s="66" t="str">
        <f t="shared" si="130"/>
        <v/>
      </c>
      <c r="Y309" s="26" t="str">
        <f t="shared" si="114"/>
        <v/>
      </c>
      <c r="Z309" s="26" t="str">
        <f t="shared" si="115"/>
        <v/>
      </c>
      <c r="AA309" s="66" t="str">
        <f t="shared" si="116"/>
        <v/>
      </c>
      <c r="AB309" s="26" t="str">
        <f t="shared" si="131"/>
        <v/>
      </c>
      <c r="AC309" s="26" t="str">
        <f t="shared" si="117"/>
        <v/>
      </c>
      <c r="AD309" s="26" t="str">
        <f t="shared" si="118"/>
        <v/>
      </c>
      <c r="AE309" s="26" t="str">
        <f t="shared" si="132"/>
        <v/>
      </c>
      <c r="AF309" s="26" t="str">
        <f t="shared" si="119"/>
        <v/>
      </c>
      <c r="AG309" s="26" t="str">
        <f>IF(OR(Z309&lt;&gt;TRUE,AB309&lt;&gt;TRUE,,ISBLANK(U309)),"",IF(INDEX(codeperskat,MATCH(P309,libperskat,0))=20,IF(OR(U309&lt;Nomen.complète!W$4,U309&gt;Nomen.complète!X$4),FALSE,TRUE),""))</f>
        <v/>
      </c>
      <c r="AH309" s="26" t="str">
        <f t="shared" si="120"/>
        <v/>
      </c>
      <c r="AI309" s="26" t="str">
        <f t="shared" si="121"/>
        <v/>
      </c>
      <c r="AJ309" s="26" t="str">
        <f t="shared" si="122"/>
        <v/>
      </c>
      <c r="AK309" s="58" t="str">
        <f t="shared" si="133"/>
        <v/>
      </c>
      <c r="AL309" s="26" t="str">
        <f t="shared" si="134"/>
        <v/>
      </c>
    </row>
    <row r="310" spans="1:38">
      <c r="A310" s="42" t="str">
        <f t="shared" si="108"/>
        <v/>
      </c>
      <c r="B310" s="42" t="str">
        <f t="shared" si="109"/>
        <v/>
      </c>
      <c r="C310" s="139" t="str">
        <f t="shared" si="110"/>
        <v/>
      </c>
      <c r="D310" s="58" t="str">
        <f t="shared" si="123"/>
        <v/>
      </c>
      <c r="E310" s="58" t="str">
        <f t="shared" si="124"/>
        <v/>
      </c>
      <c r="F310" s="140" t="str">
        <f t="shared" si="125"/>
        <v/>
      </c>
      <c r="G310" s="141" t="str">
        <f t="shared" si="126"/>
        <v/>
      </c>
      <c r="H310" s="58" t="str">
        <f t="shared" si="127"/>
        <v/>
      </c>
      <c r="I310" s="58" t="str">
        <f t="shared" si="128"/>
        <v/>
      </c>
      <c r="J310" s="131" t="str">
        <f t="shared" si="111"/>
        <v/>
      </c>
      <c r="K310" s="65" t="str">
        <f t="shared" si="129"/>
        <v/>
      </c>
      <c r="L310" s="123" t="str">
        <f t="shared" si="112"/>
        <v/>
      </c>
      <c r="M310" s="122" t="str">
        <f t="shared" si="113"/>
        <v/>
      </c>
      <c r="N310" s="137"/>
      <c r="O310" s="118"/>
      <c r="P310" s="118"/>
      <c r="Q310" s="118"/>
      <c r="R310" s="118"/>
      <c r="S310" s="118"/>
      <c r="T310" s="118"/>
      <c r="U310" s="118"/>
      <c r="V310" s="118"/>
      <c r="W310" s="119"/>
      <c r="X310" s="66" t="str">
        <f t="shared" si="130"/>
        <v/>
      </c>
      <c r="Y310" s="26" t="str">
        <f t="shared" si="114"/>
        <v/>
      </c>
      <c r="Z310" s="26" t="str">
        <f t="shared" si="115"/>
        <v/>
      </c>
      <c r="AA310" s="66" t="str">
        <f t="shared" si="116"/>
        <v/>
      </c>
      <c r="AB310" s="26" t="str">
        <f t="shared" si="131"/>
        <v/>
      </c>
      <c r="AC310" s="26" t="str">
        <f t="shared" si="117"/>
        <v/>
      </c>
      <c r="AD310" s="26" t="str">
        <f t="shared" si="118"/>
        <v/>
      </c>
      <c r="AE310" s="26" t="str">
        <f t="shared" si="132"/>
        <v/>
      </c>
      <c r="AF310" s="26" t="str">
        <f t="shared" si="119"/>
        <v/>
      </c>
      <c r="AG310" s="26" t="str">
        <f>IF(OR(Z310&lt;&gt;TRUE,AB310&lt;&gt;TRUE,,ISBLANK(U310)),"",IF(INDEX(codeperskat,MATCH(P310,libperskat,0))=20,IF(OR(U310&lt;Nomen.complète!W$4,U310&gt;Nomen.complète!X$4),FALSE,TRUE),""))</f>
        <v/>
      </c>
      <c r="AH310" s="26" t="str">
        <f t="shared" si="120"/>
        <v/>
      </c>
      <c r="AI310" s="26" t="str">
        <f t="shared" si="121"/>
        <v/>
      </c>
      <c r="AJ310" s="26" t="str">
        <f t="shared" si="122"/>
        <v/>
      </c>
      <c r="AK310" s="58" t="str">
        <f t="shared" si="133"/>
        <v/>
      </c>
      <c r="AL310" s="26" t="str">
        <f t="shared" si="134"/>
        <v/>
      </c>
    </row>
    <row r="311" spans="1:38">
      <c r="A311" s="42" t="str">
        <f t="shared" si="108"/>
        <v/>
      </c>
      <c r="B311" s="42" t="str">
        <f t="shared" si="109"/>
        <v/>
      </c>
      <c r="C311" s="139" t="str">
        <f t="shared" si="110"/>
        <v/>
      </c>
      <c r="D311" s="58" t="str">
        <f t="shared" si="123"/>
        <v/>
      </c>
      <c r="E311" s="58" t="str">
        <f t="shared" si="124"/>
        <v/>
      </c>
      <c r="F311" s="140" t="str">
        <f t="shared" si="125"/>
        <v/>
      </c>
      <c r="G311" s="141" t="str">
        <f t="shared" si="126"/>
        <v/>
      </c>
      <c r="H311" s="58" t="str">
        <f t="shared" si="127"/>
        <v/>
      </c>
      <c r="I311" s="58" t="str">
        <f t="shared" si="128"/>
        <v/>
      </c>
      <c r="J311" s="131" t="str">
        <f t="shared" si="111"/>
        <v/>
      </c>
      <c r="K311" s="65" t="str">
        <f t="shared" si="129"/>
        <v/>
      </c>
      <c r="L311" s="123" t="str">
        <f t="shared" si="112"/>
        <v/>
      </c>
      <c r="M311" s="122" t="str">
        <f t="shared" si="113"/>
        <v/>
      </c>
      <c r="N311" s="137"/>
      <c r="O311" s="118"/>
      <c r="P311" s="118"/>
      <c r="Q311" s="118"/>
      <c r="R311" s="118"/>
      <c r="S311" s="118"/>
      <c r="T311" s="118"/>
      <c r="U311" s="118"/>
      <c r="V311" s="118"/>
      <c r="W311" s="119"/>
      <c r="X311" s="66" t="str">
        <f t="shared" si="130"/>
        <v/>
      </c>
      <c r="Y311" s="26" t="str">
        <f t="shared" si="114"/>
        <v/>
      </c>
      <c r="Z311" s="26" t="str">
        <f t="shared" si="115"/>
        <v/>
      </c>
      <c r="AA311" s="66" t="str">
        <f t="shared" si="116"/>
        <v/>
      </c>
      <c r="AB311" s="26" t="str">
        <f t="shared" si="131"/>
        <v/>
      </c>
      <c r="AC311" s="26" t="str">
        <f t="shared" si="117"/>
        <v/>
      </c>
      <c r="AD311" s="26" t="str">
        <f t="shared" si="118"/>
        <v/>
      </c>
      <c r="AE311" s="26" t="str">
        <f t="shared" si="132"/>
        <v/>
      </c>
      <c r="AF311" s="26" t="str">
        <f t="shared" si="119"/>
        <v/>
      </c>
      <c r="AG311" s="26" t="str">
        <f>IF(OR(Z311&lt;&gt;TRUE,AB311&lt;&gt;TRUE,,ISBLANK(U311)),"",IF(INDEX(codeperskat,MATCH(P311,libperskat,0))=20,IF(OR(U311&lt;Nomen.complète!W$4,U311&gt;Nomen.complète!X$4),FALSE,TRUE),""))</f>
        <v/>
      </c>
      <c r="AH311" s="26" t="str">
        <f t="shared" si="120"/>
        <v/>
      </c>
      <c r="AI311" s="26" t="str">
        <f t="shared" si="121"/>
        <v/>
      </c>
      <c r="AJ311" s="26" t="str">
        <f t="shared" si="122"/>
        <v/>
      </c>
      <c r="AK311" s="58" t="str">
        <f t="shared" si="133"/>
        <v/>
      </c>
      <c r="AL311" s="26" t="str">
        <f t="shared" si="134"/>
        <v/>
      </c>
    </row>
    <row r="312" spans="1:38">
      <c r="A312" s="42" t="str">
        <f t="shared" ref="A312:A375" si="135">IF(ISBLANK(N312),"",IF(ISNA(MATCH(P312,libperskat,0)),"Incomplet",IF((COUNTA(N312:V312)+(INDEX(codeperskat,MATCH(P312,libperskat,0))=20)+AND(U312="",AJ312=TRUE))&lt;9,"Incomplet",IF(OR(COUNTIF(X312:AE312,FALSE)&gt;0,COUNTIF(AH312,FALSE)&gt;0,COUNTIF(X312:AH312,#N/A)&gt;0),"Erreur",IF(AF312=FALSE,"Attention","OK")))))</f>
        <v/>
      </c>
      <c r="B312" s="42" t="str">
        <f t="shared" si="109"/>
        <v/>
      </c>
      <c r="C312" s="139" t="str">
        <f t="shared" ref="C312:C375" si="136">IF(B312&lt;&gt;"",INDEX(pkatid,B312),"")</f>
        <v/>
      </c>
      <c r="D312" s="58" t="str">
        <f t="shared" ref="D312:D375" si="137">IF(B312&lt;&gt;"",IF(INDEX(psex,B312)&lt;&gt;"",INDEX(psex,B312),""),"")</f>
        <v/>
      </c>
      <c r="E312" s="58" t="str">
        <f t="shared" ref="E312:E375" si="138">IF(B312&lt;&gt;"",INDEX(ctrlsex,B312),"")</f>
        <v/>
      </c>
      <c r="F312" s="140" t="str">
        <f t="shared" ref="F312:F375" si="139">IF(B312&lt;&gt;"",IF(INDEX(pgebdat,B312)&lt;&gt;"",INDEX(pgebdat,B312),""),"")</f>
        <v/>
      </c>
      <c r="G312" s="141" t="str">
        <f t="shared" ref="G312:G375" si="140">IF(B312&lt;&gt;"",IF(INDEX(pnat,B312)&gt;0,INDEX(pnat,B312),""),"")</f>
        <v/>
      </c>
      <c r="H312" s="58" t="str">
        <f t="shared" ref="H312:H375" si="141">IF(B312&lt;&gt;"",INDEX(ctrlnat,B312),"")</f>
        <v/>
      </c>
      <c r="I312" s="58" t="str">
        <f t="shared" ref="I312:I375" si="142">IF(B312&lt;&gt;"",IF(INDEX(pjis,B312)&lt;&gt;"",INDEX(pjis,B312),""),"")</f>
        <v/>
      </c>
      <c r="J312" s="131" t="str">
        <f t="shared" ref="J312:J375" si="143">IF(B312&lt;&gt;"",IF(INDEX(pid,B312)&gt;0,INDEX(pid,B312),""),"")</f>
        <v/>
      </c>
      <c r="K312" s="65" t="str">
        <f t="shared" ref="K312:K375" si="144">CONCATENATE(N312,O312)</f>
        <v/>
      </c>
      <c r="L312" s="123" t="str">
        <f t="shared" ref="L312:L375" si="145">IF(B312&lt;&gt;"",IF(INDEX(pname,B312)&gt;0,INDEX(pname,B312),""),"")</f>
        <v/>
      </c>
      <c r="M312" s="122" t="str">
        <f t="shared" ref="M312:M375" si="146">IF(B312&lt;&gt;"",IF(INDEX(psurname,B312)&gt;0,INDEX(psurname,B312),""),"")</f>
        <v/>
      </c>
      <c r="N312" s="137"/>
      <c r="O312" s="118"/>
      <c r="P312" s="118"/>
      <c r="Q312" s="118"/>
      <c r="R312" s="118"/>
      <c r="S312" s="118"/>
      <c r="T312" s="118"/>
      <c r="U312" s="118"/>
      <c r="V312" s="118"/>
      <c r="W312" s="119"/>
      <c r="X312" s="66" t="str">
        <f t="shared" si="130"/>
        <v/>
      </c>
      <c r="Y312" s="26" t="str">
        <f t="shared" si="114"/>
        <v/>
      </c>
      <c r="Z312" s="26" t="str">
        <f t="shared" ref="Z312:Z375" si="147">IF(ISBLANK(P312),"",IF(OR(ISNA(MATCH(P312,libperskat,0)),P312="-"),FALSE,TRUE))</f>
        <v/>
      </c>
      <c r="AA312" s="66" t="str">
        <f t="shared" ref="AA312:AA375" si="148">IF(ISBLANK(Q312),"",IF(OR(ISNA(MATCH(Q312,libaav,0)),Q312="-"),FALSE,TRUE))</f>
        <v/>
      </c>
      <c r="AB312" s="26" t="str">
        <f t="shared" ref="AB312:AB375" si="149">IF(ISBLANK(R312),"",IF(OR(ISNA(MATCH(R312,libdipqual,0)),R312="-"),FALSE,IF(INDEX(codedipqual,MATCH(R312,libdipqual,0))=0,FALSE,TRUE)))</f>
        <v/>
      </c>
      <c r="AC312" s="26" t="str">
        <f t="shared" ref="AC312:AC375" si="150">IF(ISBLANK(S312),"",IF(OR(ISNA(MATCH(S312,libinst,0)),S312="-"),FALSE,TRUE))</f>
        <v/>
      </c>
      <c r="AD312" s="26" t="str">
        <f t="shared" si="118"/>
        <v/>
      </c>
      <c r="AE312" s="26" t="str">
        <f t="shared" ref="AE312:AE375" si="151">IF(OR(ISBLANK(T312),ISBLANK(U312)),"",IF(T312&lt;=U312,TRUE,FALSE))</f>
        <v/>
      </c>
      <c r="AF312" s="26" t="str">
        <f t="shared" ref="AF312:AF375" si="152">IF(OR(AD312&lt;&gt;TRUE,ISBLANK(U312)),"",IF(INDEX(codeperskat,MATCH(P312,libperskat,0))=20,"",IF(OR(INDEX(valbvzmin,MATCH(V312,libschartkla,0))="-",INDEX(valbvzmax,MATCH(V312,libschartkla,0))="-",AND(U312&gt;=INDEX(valbvzmin,MATCH(V312,libschartkla,0)),U312&lt;=INDEX(valbvzmax,MATCH(V312,libschartkla,0)))),TRUE,FALSE)))</f>
        <v/>
      </c>
      <c r="AG312" s="26" t="str">
        <f>IF(OR(Z312&lt;&gt;TRUE,AB312&lt;&gt;TRUE,,ISBLANK(U312)),"",IF(INDEX(codeperskat,MATCH(P312,libperskat,0))=20,IF(OR(U312&lt;Nomen.complète!W$4,U312&gt;Nomen.complète!X$4),FALSE,TRUE),""))</f>
        <v/>
      </c>
      <c r="AH312" s="26" t="str">
        <f t="shared" si="120"/>
        <v/>
      </c>
      <c r="AI312" s="26" t="str">
        <f t="shared" si="121"/>
        <v/>
      </c>
      <c r="AJ312" s="26" t="str">
        <f t="shared" ref="AJ312:AJ375" si="153">IF(V312&lt;&gt;"",IF(NOT(ISNA(V312)),IF(AND(INDEX(codeschartkla,MATCH(V312,libschartkla,0))&gt;=55000000,INDEX(codeschartkla,MATCH(V312,libschartkla,0))&lt;55100000),TRUE,FALSE),""),"")</f>
        <v/>
      </c>
      <c r="AK312" s="58" t="str">
        <f t="shared" ref="AK312:AK375" si="154">IF(A312="","",1)</f>
        <v/>
      </c>
      <c r="AL312" s="26" t="str">
        <f t="shared" ref="AL312:AL375" si="155">IF(AE312&lt;&gt;TRUE,"",T312/U312)</f>
        <v/>
      </c>
    </row>
    <row r="313" spans="1:38">
      <c r="A313" s="42" t="str">
        <f t="shared" si="135"/>
        <v/>
      </c>
      <c r="B313" s="42" t="str">
        <f t="shared" si="109"/>
        <v/>
      </c>
      <c r="C313" s="139" t="str">
        <f t="shared" si="136"/>
        <v/>
      </c>
      <c r="D313" s="58" t="str">
        <f t="shared" si="137"/>
        <v/>
      </c>
      <c r="E313" s="58" t="str">
        <f t="shared" si="138"/>
        <v/>
      </c>
      <c r="F313" s="140" t="str">
        <f t="shared" si="139"/>
        <v/>
      </c>
      <c r="G313" s="141" t="str">
        <f t="shared" si="140"/>
        <v/>
      </c>
      <c r="H313" s="58" t="str">
        <f t="shared" si="141"/>
        <v/>
      </c>
      <c r="I313" s="58" t="str">
        <f t="shared" si="142"/>
        <v/>
      </c>
      <c r="J313" s="131" t="str">
        <f t="shared" si="143"/>
        <v/>
      </c>
      <c r="K313" s="65" t="str">
        <f t="shared" si="144"/>
        <v/>
      </c>
      <c r="L313" s="123" t="str">
        <f t="shared" si="145"/>
        <v/>
      </c>
      <c r="M313" s="122" t="str">
        <f t="shared" si="146"/>
        <v/>
      </c>
      <c r="N313" s="137"/>
      <c r="O313" s="118"/>
      <c r="P313" s="118"/>
      <c r="Q313" s="118"/>
      <c r="R313" s="118"/>
      <c r="S313" s="118"/>
      <c r="T313" s="118"/>
      <c r="U313" s="118"/>
      <c r="V313" s="118"/>
      <c r="W313" s="119"/>
      <c r="X313" s="66" t="str">
        <f t="shared" si="130"/>
        <v/>
      </c>
      <c r="Y313" s="26" t="str">
        <f t="shared" si="114"/>
        <v/>
      </c>
      <c r="Z313" s="26" t="str">
        <f t="shared" si="147"/>
        <v/>
      </c>
      <c r="AA313" s="66" t="str">
        <f t="shared" si="148"/>
        <v/>
      </c>
      <c r="AB313" s="26" t="str">
        <f t="shared" si="149"/>
        <v/>
      </c>
      <c r="AC313" s="26" t="str">
        <f t="shared" si="150"/>
        <v/>
      </c>
      <c r="AD313" s="26" t="str">
        <f t="shared" si="118"/>
        <v/>
      </c>
      <c r="AE313" s="26" t="str">
        <f t="shared" si="151"/>
        <v/>
      </c>
      <c r="AF313" s="26" t="str">
        <f t="shared" si="152"/>
        <v/>
      </c>
      <c r="AG313" s="26" t="str">
        <f>IF(OR(Z313&lt;&gt;TRUE,AB313&lt;&gt;TRUE,,ISBLANK(U313)),"",IF(INDEX(codeperskat,MATCH(P313,libperskat,0))=20,IF(OR(U313&lt;Nomen.complète!W$4,U313&gt;Nomen.complète!X$4),FALSE,TRUE),""))</f>
        <v/>
      </c>
      <c r="AH313" s="26" t="str">
        <f t="shared" si="120"/>
        <v/>
      </c>
      <c r="AI313" s="26" t="str">
        <f t="shared" si="121"/>
        <v/>
      </c>
      <c r="AJ313" s="26" t="str">
        <f t="shared" si="153"/>
        <v/>
      </c>
      <c r="AK313" s="58" t="str">
        <f t="shared" si="154"/>
        <v/>
      </c>
      <c r="AL313" s="26" t="str">
        <f t="shared" si="155"/>
        <v/>
      </c>
    </row>
    <row r="314" spans="1:38">
      <c r="A314" s="42" t="str">
        <f t="shared" si="135"/>
        <v/>
      </c>
      <c r="B314" s="42" t="str">
        <f t="shared" si="109"/>
        <v/>
      </c>
      <c r="C314" s="139" t="str">
        <f t="shared" si="136"/>
        <v/>
      </c>
      <c r="D314" s="58" t="str">
        <f t="shared" si="137"/>
        <v/>
      </c>
      <c r="E314" s="58" t="str">
        <f t="shared" si="138"/>
        <v/>
      </c>
      <c r="F314" s="140" t="str">
        <f t="shared" si="139"/>
        <v/>
      </c>
      <c r="G314" s="141" t="str">
        <f t="shared" si="140"/>
        <v/>
      </c>
      <c r="H314" s="58" t="str">
        <f t="shared" si="141"/>
        <v/>
      </c>
      <c r="I314" s="58" t="str">
        <f t="shared" si="142"/>
        <v/>
      </c>
      <c r="J314" s="131" t="str">
        <f t="shared" si="143"/>
        <v/>
      </c>
      <c r="K314" s="65" t="str">
        <f t="shared" si="144"/>
        <v/>
      </c>
      <c r="L314" s="123" t="str">
        <f t="shared" si="145"/>
        <v/>
      </c>
      <c r="M314" s="122" t="str">
        <f t="shared" si="146"/>
        <v/>
      </c>
      <c r="N314" s="137"/>
      <c r="O314" s="118"/>
      <c r="P314" s="118"/>
      <c r="Q314" s="118"/>
      <c r="R314" s="118"/>
      <c r="S314" s="118"/>
      <c r="T314" s="118"/>
      <c r="U314" s="118"/>
      <c r="V314" s="118"/>
      <c r="W314" s="119"/>
      <c r="X314" s="66" t="str">
        <f t="shared" si="130"/>
        <v/>
      </c>
      <c r="Y314" s="26" t="str">
        <f t="shared" si="114"/>
        <v/>
      </c>
      <c r="Z314" s="26" t="str">
        <f t="shared" si="147"/>
        <v/>
      </c>
      <c r="AA314" s="66" t="str">
        <f t="shared" si="148"/>
        <v/>
      </c>
      <c r="AB314" s="26" t="str">
        <f t="shared" si="149"/>
        <v/>
      </c>
      <c r="AC314" s="26" t="str">
        <f t="shared" si="150"/>
        <v/>
      </c>
      <c r="AD314" s="26" t="str">
        <f t="shared" si="118"/>
        <v/>
      </c>
      <c r="AE314" s="26" t="str">
        <f t="shared" si="151"/>
        <v/>
      </c>
      <c r="AF314" s="26" t="str">
        <f t="shared" si="152"/>
        <v/>
      </c>
      <c r="AG314" s="26" t="str">
        <f>IF(OR(Z314&lt;&gt;TRUE,AB314&lt;&gt;TRUE,,ISBLANK(U314)),"",IF(INDEX(codeperskat,MATCH(P314,libperskat,0))=20,IF(OR(U314&lt;Nomen.complète!W$4,U314&gt;Nomen.complète!X$4),FALSE,TRUE),""))</f>
        <v/>
      </c>
      <c r="AH314" s="26" t="str">
        <f t="shared" si="120"/>
        <v/>
      </c>
      <c r="AI314" s="26" t="str">
        <f t="shared" si="121"/>
        <v/>
      </c>
      <c r="AJ314" s="26" t="str">
        <f t="shared" si="153"/>
        <v/>
      </c>
      <c r="AK314" s="58" t="str">
        <f t="shared" si="154"/>
        <v/>
      </c>
      <c r="AL314" s="26" t="str">
        <f t="shared" si="155"/>
        <v/>
      </c>
    </row>
    <row r="315" spans="1:38">
      <c r="A315" s="42" t="str">
        <f t="shared" si="135"/>
        <v/>
      </c>
      <c r="B315" s="42" t="str">
        <f t="shared" si="109"/>
        <v/>
      </c>
      <c r="C315" s="139" t="str">
        <f t="shared" si="136"/>
        <v/>
      </c>
      <c r="D315" s="58" t="str">
        <f t="shared" si="137"/>
        <v/>
      </c>
      <c r="E315" s="58" t="str">
        <f t="shared" si="138"/>
        <v/>
      </c>
      <c r="F315" s="140" t="str">
        <f t="shared" si="139"/>
        <v/>
      </c>
      <c r="G315" s="141" t="str">
        <f t="shared" si="140"/>
        <v/>
      </c>
      <c r="H315" s="58" t="str">
        <f t="shared" si="141"/>
        <v/>
      </c>
      <c r="I315" s="58" t="str">
        <f t="shared" si="142"/>
        <v/>
      </c>
      <c r="J315" s="131" t="str">
        <f t="shared" si="143"/>
        <v/>
      </c>
      <c r="K315" s="65" t="str">
        <f t="shared" si="144"/>
        <v/>
      </c>
      <c r="L315" s="123" t="str">
        <f t="shared" si="145"/>
        <v/>
      </c>
      <c r="M315" s="122" t="str">
        <f t="shared" si="146"/>
        <v/>
      </c>
      <c r="N315" s="137"/>
      <c r="O315" s="118"/>
      <c r="P315" s="118"/>
      <c r="Q315" s="118"/>
      <c r="R315" s="118"/>
      <c r="S315" s="118"/>
      <c r="T315" s="118"/>
      <c r="U315" s="118"/>
      <c r="V315" s="118"/>
      <c r="W315" s="119"/>
      <c r="X315" s="66" t="str">
        <f t="shared" si="130"/>
        <v/>
      </c>
      <c r="Y315" s="26" t="str">
        <f t="shared" si="114"/>
        <v/>
      </c>
      <c r="Z315" s="26" t="str">
        <f t="shared" si="147"/>
        <v/>
      </c>
      <c r="AA315" s="66" t="str">
        <f t="shared" si="148"/>
        <v/>
      </c>
      <c r="AB315" s="26" t="str">
        <f t="shared" si="149"/>
        <v/>
      </c>
      <c r="AC315" s="26" t="str">
        <f t="shared" si="150"/>
        <v/>
      </c>
      <c r="AD315" s="26" t="str">
        <f t="shared" si="118"/>
        <v/>
      </c>
      <c r="AE315" s="26" t="str">
        <f t="shared" si="151"/>
        <v/>
      </c>
      <c r="AF315" s="26" t="str">
        <f t="shared" si="152"/>
        <v/>
      </c>
      <c r="AG315" s="26" t="str">
        <f>IF(OR(Z315&lt;&gt;TRUE,AB315&lt;&gt;TRUE,,ISBLANK(U315)),"",IF(INDEX(codeperskat,MATCH(P315,libperskat,0))=20,IF(OR(U315&lt;Nomen.complète!W$4,U315&gt;Nomen.complète!X$4),FALSE,TRUE),""))</f>
        <v/>
      </c>
      <c r="AH315" s="26" t="str">
        <f t="shared" si="120"/>
        <v/>
      </c>
      <c r="AI315" s="26" t="str">
        <f t="shared" si="121"/>
        <v/>
      </c>
      <c r="AJ315" s="26" t="str">
        <f t="shared" si="153"/>
        <v/>
      </c>
      <c r="AK315" s="58" t="str">
        <f t="shared" si="154"/>
        <v/>
      </c>
      <c r="AL315" s="26" t="str">
        <f t="shared" si="155"/>
        <v/>
      </c>
    </row>
    <row r="316" spans="1:38">
      <c r="A316" s="42" t="str">
        <f t="shared" si="135"/>
        <v/>
      </c>
      <c r="B316" s="42" t="str">
        <f t="shared" si="109"/>
        <v/>
      </c>
      <c r="C316" s="139" t="str">
        <f t="shared" si="136"/>
        <v/>
      </c>
      <c r="D316" s="58" t="str">
        <f t="shared" si="137"/>
        <v/>
      </c>
      <c r="E316" s="58" t="str">
        <f t="shared" si="138"/>
        <v/>
      </c>
      <c r="F316" s="140" t="str">
        <f t="shared" si="139"/>
        <v/>
      </c>
      <c r="G316" s="141" t="str">
        <f t="shared" si="140"/>
        <v/>
      </c>
      <c r="H316" s="58" t="str">
        <f t="shared" si="141"/>
        <v/>
      </c>
      <c r="I316" s="58" t="str">
        <f t="shared" si="142"/>
        <v/>
      </c>
      <c r="J316" s="131" t="str">
        <f t="shared" si="143"/>
        <v/>
      </c>
      <c r="K316" s="65" t="str">
        <f t="shared" si="144"/>
        <v/>
      </c>
      <c r="L316" s="123" t="str">
        <f t="shared" si="145"/>
        <v/>
      </c>
      <c r="M316" s="122" t="str">
        <f t="shared" si="146"/>
        <v/>
      </c>
      <c r="N316" s="137"/>
      <c r="O316" s="118"/>
      <c r="P316" s="118"/>
      <c r="Q316" s="118"/>
      <c r="R316" s="118"/>
      <c r="S316" s="118"/>
      <c r="T316" s="118"/>
      <c r="U316" s="118"/>
      <c r="V316" s="118"/>
      <c r="W316" s="119"/>
      <c r="X316" s="66" t="str">
        <f t="shared" si="130"/>
        <v/>
      </c>
      <c r="Y316" s="26" t="str">
        <f t="shared" si="114"/>
        <v/>
      </c>
      <c r="Z316" s="26" t="str">
        <f t="shared" si="147"/>
        <v/>
      </c>
      <c r="AA316" s="66" t="str">
        <f t="shared" si="148"/>
        <v/>
      </c>
      <c r="AB316" s="26" t="str">
        <f t="shared" si="149"/>
        <v/>
      </c>
      <c r="AC316" s="26" t="str">
        <f t="shared" si="150"/>
        <v/>
      </c>
      <c r="AD316" s="26" t="str">
        <f t="shared" si="118"/>
        <v/>
      </c>
      <c r="AE316" s="26" t="str">
        <f t="shared" si="151"/>
        <v/>
      </c>
      <c r="AF316" s="26" t="str">
        <f t="shared" si="152"/>
        <v/>
      </c>
      <c r="AG316" s="26" t="str">
        <f>IF(OR(Z316&lt;&gt;TRUE,AB316&lt;&gt;TRUE,,ISBLANK(U316)),"",IF(INDEX(codeperskat,MATCH(P316,libperskat,0))=20,IF(OR(U316&lt;Nomen.complète!W$4,U316&gt;Nomen.complète!X$4),FALSE,TRUE),""))</f>
        <v/>
      </c>
      <c r="AH316" s="26" t="str">
        <f t="shared" si="120"/>
        <v/>
      </c>
      <c r="AI316" s="26" t="str">
        <f t="shared" si="121"/>
        <v/>
      </c>
      <c r="AJ316" s="26" t="str">
        <f t="shared" si="153"/>
        <v/>
      </c>
      <c r="AK316" s="58" t="str">
        <f t="shared" si="154"/>
        <v/>
      </c>
      <c r="AL316" s="26" t="str">
        <f t="shared" si="155"/>
        <v/>
      </c>
    </row>
    <row r="317" spans="1:38">
      <c r="A317" s="42" t="str">
        <f t="shared" si="135"/>
        <v/>
      </c>
      <c r="B317" s="42" t="str">
        <f t="shared" si="109"/>
        <v/>
      </c>
      <c r="C317" s="139" t="str">
        <f t="shared" si="136"/>
        <v/>
      </c>
      <c r="D317" s="58" t="str">
        <f t="shared" si="137"/>
        <v/>
      </c>
      <c r="E317" s="58" t="str">
        <f t="shared" si="138"/>
        <v/>
      </c>
      <c r="F317" s="140" t="str">
        <f t="shared" si="139"/>
        <v/>
      </c>
      <c r="G317" s="141" t="str">
        <f t="shared" si="140"/>
        <v/>
      </c>
      <c r="H317" s="58" t="str">
        <f t="shared" si="141"/>
        <v/>
      </c>
      <c r="I317" s="58" t="str">
        <f t="shared" si="142"/>
        <v/>
      </c>
      <c r="J317" s="131" t="str">
        <f t="shared" si="143"/>
        <v/>
      </c>
      <c r="K317" s="65" t="str">
        <f t="shared" si="144"/>
        <v/>
      </c>
      <c r="L317" s="123" t="str">
        <f t="shared" si="145"/>
        <v/>
      </c>
      <c r="M317" s="122" t="str">
        <f t="shared" si="146"/>
        <v/>
      </c>
      <c r="N317" s="137"/>
      <c r="O317" s="118"/>
      <c r="P317" s="118"/>
      <c r="Q317" s="118"/>
      <c r="R317" s="118"/>
      <c r="S317" s="118"/>
      <c r="T317" s="118"/>
      <c r="U317" s="118"/>
      <c r="V317" s="118"/>
      <c r="W317" s="119"/>
      <c r="X317" s="66" t="str">
        <f t="shared" si="130"/>
        <v/>
      </c>
      <c r="Y317" s="26" t="str">
        <f t="shared" si="114"/>
        <v/>
      </c>
      <c r="Z317" s="26" t="str">
        <f t="shared" si="147"/>
        <v/>
      </c>
      <c r="AA317" s="66" t="str">
        <f t="shared" si="148"/>
        <v/>
      </c>
      <c r="AB317" s="26" t="str">
        <f t="shared" si="149"/>
        <v/>
      </c>
      <c r="AC317" s="26" t="str">
        <f t="shared" si="150"/>
        <v/>
      </c>
      <c r="AD317" s="26" t="str">
        <f t="shared" si="118"/>
        <v/>
      </c>
      <c r="AE317" s="26" t="str">
        <f t="shared" si="151"/>
        <v/>
      </c>
      <c r="AF317" s="26" t="str">
        <f t="shared" si="152"/>
        <v/>
      </c>
      <c r="AG317" s="26" t="str">
        <f>IF(OR(Z317&lt;&gt;TRUE,AB317&lt;&gt;TRUE,,ISBLANK(U317)),"",IF(INDEX(codeperskat,MATCH(P317,libperskat,0))=20,IF(OR(U317&lt;Nomen.complète!W$4,U317&gt;Nomen.complète!X$4),FALSE,TRUE),""))</f>
        <v/>
      </c>
      <c r="AH317" s="26" t="str">
        <f t="shared" si="120"/>
        <v/>
      </c>
      <c r="AI317" s="26" t="str">
        <f t="shared" si="121"/>
        <v/>
      </c>
      <c r="AJ317" s="26" t="str">
        <f t="shared" si="153"/>
        <v/>
      </c>
      <c r="AK317" s="58" t="str">
        <f t="shared" si="154"/>
        <v/>
      </c>
      <c r="AL317" s="26" t="str">
        <f t="shared" si="155"/>
        <v/>
      </c>
    </row>
    <row r="318" spans="1:38">
      <c r="A318" s="42" t="str">
        <f t="shared" si="135"/>
        <v/>
      </c>
      <c r="B318" s="42" t="str">
        <f t="shared" si="109"/>
        <v/>
      </c>
      <c r="C318" s="139" t="str">
        <f t="shared" si="136"/>
        <v/>
      </c>
      <c r="D318" s="58" t="str">
        <f t="shared" si="137"/>
        <v/>
      </c>
      <c r="E318" s="58" t="str">
        <f t="shared" si="138"/>
        <v/>
      </c>
      <c r="F318" s="140" t="str">
        <f t="shared" si="139"/>
        <v/>
      </c>
      <c r="G318" s="141" t="str">
        <f t="shared" si="140"/>
        <v/>
      </c>
      <c r="H318" s="58" t="str">
        <f t="shared" si="141"/>
        <v/>
      </c>
      <c r="I318" s="58" t="str">
        <f t="shared" si="142"/>
        <v/>
      </c>
      <c r="J318" s="131" t="str">
        <f t="shared" si="143"/>
        <v/>
      </c>
      <c r="K318" s="65" t="str">
        <f t="shared" si="144"/>
        <v/>
      </c>
      <c r="L318" s="123" t="str">
        <f t="shared" si="145"/>
        <v/>
      </c>
      <c r="M318" s="122" t="str">
        <f t="shared" si="146"/>
        <v/>
      </c>
      <c r="N318" s="137"/>
      <c r="O318" s="118"/>
      <c r="P318" s="118"/>
      <c r="Q318" s="118"/>
      <c r="R318" s="118"/>
      <c r="S318" s="118"/>
      <c r="T318" s="118"/>
      <c r="U318" s="118"/>
      <c r="V318" s="118"/>
      <c r="W318" s="119"/>
      <c r="X318" s="66" t="str">
        <f t="shared" si="130"/>
        <v/>
      </c>
      <c r="Y318" s="26" t="str">
        <f t="shared" si="114"/>
        <v/>
      </c>
      <c r="Z318" s="26" t="str">
        <f t="shared" si="147"/>
        <v/>
      </c>
      <c r="AA318" s="66" t="str">
        <f t="shared" si="148"/>
        <v/>
      </c>
      <c r="AB318" s="26" t="str">
        <f t="shared" si="149"/>
        <v/>
      </c>
      <c r="AC318" s="26" t="str">
        <f t="shared" si="150"/>
        <v/>
      </c>
      <c r="AD318" s="26" t="str">
        <f t="shared" si="118"/>
        <v/>
      </c>
      <c r="AE318" s="26" t="str">
        <f t="shared" si="151"/>
        <v/>
      </c>
      <c r="AF318" s="26" t="str">
        <f t="shared" si="152"/>
        <v/>
      </c>
      <c r="AG318" s="26" t="str">
        <f>IF(OR(Z318&lt;&gt;TRUE,AB318&lt;&gt;TRUE,,ISBLANK(U318)),"",IF(INDEX(codeperskat,MATCH(P318,libperskat,0))=20,IF(OR(U318&lt;Nomen.complète!W$4,U318&gt;Nomen.complète!X$4),FALSE,TRUE),""))</f>
        <v/>
      </c>
      <c r="AH318" s="26" t="str">
        <f t="shared" si="120"/>
        <v/>
      </c>
      <c r="AI318" s="26" t="str">
        <f t="shared" si="121"/>
        <v/>
      </c>
      <c r="AJ318" s="26" t="str">
        <f t="shared" si="153"/>
        <v/>
      </c>
      <c r="AK318" s="58" t="str">
        <f t="shared" si="154"/>
        <v/>
      </c>
      <c r="AL318" s="26" t="str">
        <f t="shared" si="155"/>
        <v/>
      </c>
    </row>
    <row r="319" spans="1:38">
      <c r="A319" s="42" t="str">
        <f t="shared" si="135"/>
        <v/>
      </c>
      <c r="B319" s="42" t="str">
        <f t="shared" si="109"/>
        <v/>
      </c>
      <c r="C319" s="139" t="str">
        <f t="shared" si="136"/>
        <v/>
      </c>
      <c r="D319" s="58" t="str">
        <f t="shared" si="137"/>
        <v/>
      </c>
      <c r="E319" s="58" t="str">
        <f t="shared" si="138"/>
        <v/>
      </c>
      <c r="F319" s="140" t="str">
        <f t="shared" si="139"/>
        <v/>
      </c>
      <c r="G319" s="141" t="str">
        <f t="shared" si="140"/>
        <v/>
      </c>
      <c r="H319" s="58" t="str">
        <f t="shared" si="141"/>
        <v/>
      </c>
      <c r="I319" s="58" t="str">
        <f t="shared" si="142"/>
        <v/>
      </c>
      <c r="J319" s="131" t="str">
        <f t="shared" si="143"/>
        <v/>
      </c>
      <c r="K319" s="65" t="str">
        <f t="shared" si="144"/>
        <v/>
      </c>
      <c r="L319" s="123" t="str">
        <f t="shared" si="145"/>
        <v/>
      </c>
      <c r="M319" s="122" t="str">
        <f t="shared" si="146"/>
        <v/>
      </c>
      <c r="N319" s="137"/>
      <c r="O319" s="118"/>
      <c r="P319" s="118"/>
      <c r="Q319" s="118"/>
      <c r="R319" s="118"/>
      <c r="S319" s="118"/>
      <c r="T319" s="118"/>
      <c r="U319" s="118"/>
      <c r="V319" s="118"/>
      <c r="W319" s="119"/>
      <c r="X319" s="66" t="str">
        <f t="shared" si="130"/>
        <v/>
      </c>
      <c r="Y319" s="26" t="str">
        <f t="shared" si="114"/>
        <v/>
      </c>
      <c r="Z319" s="26" t="str">
        <f t="shared" si="147"/>
        <v/>
      </c>
      <c r="AA319" s="66" t="str">
        <f t="shared" si="148"/>
        <v/>
      </c>
      <c r="AB319" s="26" t="str">
        <f t="shared" si="149"/>
        <v/>
      </c>
      <c r="AC319" s="26" t="str">
        <f t="shared" si="150"/>
        <v/>
      </c>
      <c r="AD319" s="26" t="str">
        <f t="shared" si="118"/>
        <v/>
      </c>
      <c r="AE319" s="26" t="str">
        <f t="shared" si="151"/>
        <v/>
      </c>
      <c r="AF319" s="26" t="str">
        <f t="shared" si="152"/>
        <v/>
      </c>
      <c r="AG319" s="26" t="str">
        <f>IF(OR(Z319&lt;&gt;TRUE,AB319&lt;&gt;TRUE,,ISBLANK(U319)),"",IF(INDEX(codeperskat,MATCH(P319,libperskat,0))=20,IF(OR(U319&lt;Nomen.complète!W$4,U319&gt;Nomen.complète!X$4),FALSE,TRUE),""))</f>
        <v/>
      </c>
      <c r="AH319" s="26" t="str">
        <f t="shared" si="120"/>
        <v/>
      </c>
      <c r="AI319" s="26" t="str">
        <f t="shared" si="121"/>
        <v/>
      </c>
      <c r="AJ319" s="26" t="str">
        <f t="shared" si="153"/>
        <v/>
      </c>
      <c r="AK319" s="58" t="str">
        <f t="shared" si="154"/>
        <v/>
      </c>
      <c r="AL319" s="26" t="str">
        <f t="shared" si="155"/>
        <v/>
      </c>
    </row>
    <row r="320" spans="1:38">
      <c r="A320" s="42" t="str">
        <f t="shared" si="135"/>
        <v/>
      </c>
      <c r="B320" s="42" t="str">
        <f t="shared" si="109"/>
        <v/>
      </c>
      <c r="C320" s="139" t="str">
        <f t="shared" si="136"/>
        <v/>
      </c>
      <c r="D320" s="58" t="str">
        <f t="shared" si="137"/>
        <v/>
      </c>
      <c r="E320" s="58" t="str">
        <f t="shared" si="138"/>
        <v/>
      </c>
      <c r="F320" s="140" t="str">
        <f t="shared" si="139"/>
        <v/>
      </c>
      <c r="G320" s="141" t="str">
        <f t="shared" si="140"/>
        <v/>
      </c>
      <c r="H320" s="58" t="str">
        <f t="shared" si="141"/>
        <v/>
      </c>
      <c r="I320" s="58" t="str">
        <f t="shared" si="142"/>
        <v/>
      </c>
      <c r="J320" s="131" t="str">
        <f t="shared" si="143"/>
        <v/>
      </c>
      <c r="K320" s="65" t="str">
        <f t="shared" si="144"/>
        <v/>
      </c>
      <c r="L320" s="123" t="str">
        <f t="shared" si="145"/>
        <v/>
      </c>
      <c r="M320" s="122" t="str">
        <f t="shared" si="146"/>
        <v/>
      </c>
      <c r="N320" s="137"/>
      <c r="O320" s="118"/>
      <c r="P320" s="118"/>
      <c r="Q320" s="118"/>
      <c r="R320" s="118"/>
      <c r="S320" s="118"/>
      <c r="T320" s="118"/>
      <c r="U320" s="118"/>
      <c r="V320" s="118"/>
      <c r="W320" s="119"/>
      <c r="X320" s="66" t="str">
        <f t="shared" si="130"/>
        <v/>
      </c>
      <c r="Y320" s="26" t="str">
        <f t="shared" si="114"/>
        <v/>
      </c>
      <c r="Z320" s="26" t="str">
        <f t="shared" si="147"/>
        <v/>
      </c>
      <c r="AA320" s="66" t="str">
        <f t="shared" si="148"/>
        <v/>
      </c>
      <c r="AB320" s="26" t="str">
        <f t="shared" si="149"/>
        <v/>
      </c>
      <c r="AC320" s="26" t="str">
        <f t="shared" si="150"/>
        <v/>
      </c>
      <c r="AD320" s="26" t="str">
        <f t="shared" si="118"/>
        <v/>
      </c>
      <c r="AE320" s="26" t="str">
        <f t="shared" si="151"/>
        <v/>
      </c>
      <c r="AF320" s="26" t="str">
        <f t="shared" si="152"/>
        <v/>
      </c>
      <c r="AG320" s="26" t="str">
        <f>IF(OR(Z320&lt;&gt;TRUE,AB320&lt;&gt;TRUE,,ISBLANK(U320)),"",IF(INDEX(codeperskat,MATCH(P320,libperskat,0))=20,IF(OR(U320&lt;Nomen.complète!W$4,U320&gt;Nomen.complète!X$4),FALSE,TRUE),""))</f>
        <v/>
      </c>
      <c r="AH320" s="26" t="str">
        <f t="shared" si="120"/>
        <v/>
      </c>
      <c r="AI320" s="26" t="str">
        <f t="shared" si="121"/>
        <v/>
      </c>
      <c r="AJ320" s="26" t="str">
        <f t="shared" si="153"/>
        <v/>
      </c>
      <c r="AK320" s="58" t="str">
        <f t="shared" si="154"/>
        <v/>
      </c>
      <c r="AL320" s="26" t="str">
        <f t="shared" si="155"/>
        <v/>
      </c>
    </row>
    <row r="321" spans="1:38">
      <c r="A321" s="42" t="str">
        <f t="shared" si="135"/>
        <v/>
      </c>
      <c r="B321" s="42" t="str">
        <f t="shared" si="109"/>
        <v/>
      </c>
      <c r="C321" s="139" t="str">
        <f t="shared" si="136"/>
        <v/>
      </c>
      <c r="D321" s="58" t="str">
        <f t="shared" si="137"/>
        <v/>
      </c>
      <c r="E321" s="58" t="str">
        <f t="shared" si="138"/>
        <v/>
      </c>
      <c r="F321" s="140" t="str">
        <f t="shared" si="139"/>
        <v/>
      </c>
      <c r="G321" s="141" t="str">
        <f t="shared" si="140"/>
        <v/>
      </c>
      <c r="H321" s="58" t="str">
        <f t="shared" si="141"/>
        <v/>
      </c>
      <c r="I321" s="58" t="str">
        <f t="shared" si="142"/>
        <v/>
      </c>
      <c r="J321" s="131" t="str">
        <f t="shared" si="143"/>
        <v/>
      </c>
      <c r="K321" s="65" t="str">
        <f t="shared" si="144"/>
        <v/>
      </c>
      <c r="L321" s="123" t="str">
        <f t="shared" si="145"/>
        <v/>
      </c>
      <c r="M321" s="122" t="str">
        <f t="shared" si="146"/>
        <v/>
      </c>
      <c r="N321" s="137"/>
      <c r="O321" s="118"/>
      <c r="P321" s="118"/>
      <c r="Q321" s="118"/>
      <c r="R321" s="118"/>
      <c r="S321" s="118"/>
      <c r="T321" s="118"/>
      <c r="U321" s="118"/>
      <c r="V321" s="118"/>
      <c r="W321" s="119"/>
      <c r="X321" s="66" t="str">
        <f t="shared" si="130"/>
        <v/>
      </c>
      <c r="Y321" s="26" t="str">
        <f t="shared" si="114"/>
        <v/>
      </c>
      <c r="Z321" s="26" t="str">
        <f t="shared" si="147"/>
        <v/>
      </c>
      <c r="AA321" s="66" t="str">
        <f t="shared" si="148"/>
        <v/>
      </c>
      <c r="AB321" s="26" t="str">
        <f t="shared" si="149"/>
        <v/>
      </c>
      <c r="AC321" s="26" t="str">
        <f t="shared" si="150"/>
        <v/>
      </c>
      <c r="AD321" s="26" t="str">
        <f t="shared" si="118"/>
        <v/>
      </c>
      <c r="AE321" s="26" t="str">
        <f t="shared" si="151"/>
        <v/>
      </c>
      <c r="AF321" s="26" t="str">
        <f t="shared" si="152"/>
        <v/>
      </c>
      <c r="AG321" s="26" t="str">
        <f>IF(OR(Z321&lt;&gt;TRUE,AB321&lt;&gt;TRUE,,ISBLANK(U321)),"",IF(INDEX(codeperskat,MATCH(P321,libperskat,0))=20,IF(OR(U321&lt;Nomen.complète!W$4,U321&gt;Nomen.complète!X$4),FALSE,TRUE),""))</f>
        <v/>
      </c>
      <c r="AH321" s="26" t="str">
        <f t="shared" si="120"/>
        <v/>
      </c>
      <c r="AI321" s="26" t="str">
        <f t="shared" si="121"/>
        <v/>
      </c>
      <c r="AJ321" s="26" t="str">
        <f t="shared" si="153"/>
        <v/>
      </c>
      <c r="AK321" s="58" t="str">
        <f t="shared" si="154"/>
        <v/>
      </c>
      <c r="AL321" s="26" t="str">
        <f t="shared" si="155"/>
        <v/>
      </c>
    </row>
    <row r="322" spans="1:38">
      <c r="A322" s="42" t="str">
        <f t="shared" si="135"/>
        <v/>
      </c>
      <c r="B322" s="42" t="str">
        <f t="shared" si="109"/>
        <v/>
      </c>
      <c r="C322" s="139" t="str">
        <f t="shared" si="136"/>
        <v/>
      </c>
      <c r="D322" s="58" t="str">
        <f t="shared" si="137"/>
        <v/>
      </c>
      <c r="E322" s="58" t="str">
        <f t="shared" si="138"/>
        <v/>
      </c>
      <c r="F322" s="140" t="str">
        <f t="shared" si="139"/>
        <v/>
      </c>
      <c r="G322" s="141" t="str">
        <f t="shared" si="140"/>
        <v/>
      </c>
      <c r="H322" s="58" t="str">
        <f t="shared" si="141"/>
        <v/>
      </c>
      <c r="I322" s="58" t="str">
        <f t="shared" si="142"/>
        <v/>
      </c>
      <c r="J322" s="131" t="str">
        <f t="shared" si="143"/>
        <v/>
      </c>
      <c r="K322" s="65" t="str">
        <f t="shared" si="144"/>
        <v/>
      </c>
      <c r="L322" s="123" t="str">
        <f t="shared" si="145"/>
        <v/>
      </c>
      <c r="M322" s="122" t="str">
        <f t="shared" si="146"/>
        <v/>
      </c>
      <c r="N322" s="137"/>
      <c r="O322" s="118"/>
      <c r="P322" s="118"/>
      <c r="Q322" s="118"/>
      <c r="R322" s="118"/>
      <c r="S322" s="118"/>
      <c r="T322" s="118"/>
      <c r="U322" s="118"/>
      <c r="V322" s="118"/>
      <c r="W322" s="119"/>
      <c r="X322" s="66" t="str">
        <f t="shared" si="130"/>
        <v/>
      </c>
      <c r="Y322" s="26" t="str">
        <f t="shared" si="114"/>
        <v/>
      </c>
      <c r="Z322" s="26" t="str">
        <f t="shared" si="147"/>
        <v/>
      </c>
      <c r="AA322" s="66" t="str">
        <f t="shared" si="148"/>
        <v/>
      </c>
      <c r="AB322" s="26" t="str">
        <f t="shared" si="149"/>
        <v/>
      </c>
      <c r="AC322" s="26" t="str">
        <f t="shared" si="150"/>
        <v/>
      </c>
      <c r="AD322" s="26" t="str">
        <f t="shared" si="118"/>
        <v/>
      </c>
      <c r="AE322" s="26" t="str">
        <f t="shared" si="151"/>
        <v/>
      </c>
      <c r="AF322" s="26" t="str">
        <f t="shared" si="152"/>
        <v/>
      </c>
      <c r="AG322" s="26" t="str">
        <f>IF(OR(Z322&lt;&gt;TRUE,AB322&lt;&gt;TRUE,,ISBLANK(U322)),"",IF(INDEX(codeperskat,MATCH(P322,libperskat,0))=20,IF(OR(U322&lt;Nomen.complète!W$4,U322&gt;Nomen.complète!X$4),FALSE,TRUE),""))</f>
        <v/>
      </c>
      <c r="AH322" s="26" t="str">
        <f t="shared" si="120"/>
        <v/>
      </c>
      <c r="AI322" s="26" t="str">
        <f t="shared" si="121"/>
        <v/>
      </c>
      <c r="AJ322" s="26" t="str">
        <f t="shared" si="153"/>
        <v/>
      </c>
      <c r="AK322" s="58" t="str">
        <f t="shared" si="154"/>
        <v/>
      </c>
      <c r="AL322" s="26" t="str">
        <f t="shared" si="155"/>
        <v/>
      </c>
    </row>
    <row r="323" spans="1:38">
      <c r="A323" s="42" t="str">
        <f t="shared" si="135"/>
        <v/>
      </c>
      <c r="B323" s="42" t="str">
        <f t="shared" si="109"/>
        <v/>
      </c>
      <c r="C323" s="139" t="str">
        <f t="shared" si="136"/>
        <v/>
      </c>
      <c r="D323" s="58" t="str">
        <f t="shared" si="137"/>
        <v/>
      </c>
      <c r="E323" s="58" t="str">
        <f t="shared" si="138"/>
        <v/>
      </c>
      <c r="F323" s="140" t="str">
        <f t="shared" si="139"/>
        <v/>
      </c>
      <c r="G323" s="141" t="str">
        <f t="shared" si="140"/>
        <v/>
      </c>
      <c r="H323" s="58" t="str">
        <f t="shared" si="141"/>
        <v/>
      </c>
      <c r="I323" s="58" t="str">
        <f t="shared" si="142"/>
        <v/>
      </c>
      <c r="J323" s="131" t="str">
        <f t="shared" si="143"/>
        <v/>
      </c>
      <c r="K323" s="65" t="str">
        <f t="shared" si="144"/>
        <v/>
      </c>
      <c r="L323" s="123" t="str">
        <f t="shared" si="145"/>
        <v/>
      </c>
      <c r="M323" s="122" t="str">
        <f t="shared" si="146"/>
        <v/>
      </c>
      <c r="N323" s="137"/>
      <c r="O323" s="118"/>
      <c r="P323" s="118"/>
      <c r="Q323" s="118"/>
      <c r="R323" s="118"/>
      <c r="S323" s="118"/>
      <c r="T323" s="118"/>
      <c r="U323" s="118"/>
      <c r="V323" s="118"/>
      <c r="W323" s="119"/>
      <c r="X323" s="66" t="str">
        <f t="shared" si="130"/>
        <v/>
      </c>
      <c r="Y323" s="26" t="str">
        <f t="shared" si="114"/>
        <v/>
      </c>
      <c r="Z323" s="26" t="str">
        <f t="shared" si="147"/>
        <v/>
      </c>
      <c r="AA323" s="66" t="str">
        <f t="shared" si="148"/>
        <v/>
      </c>
      <c r="AB323" s="26" t="str">
        <f t="shared" si="149"/>
        <v/>
      </c>
      <c r="AC323" s="26" t="str">
        <f t="shared" si="150"/>
        <v/>
      </c>
      <c r="AD323" s="26" t="str">
        <f t="shared" si="118"/>
        <v/>
      </c>
      <c r="AE323" s="26" t="str">
        <f t="shared" si="151"/>
        <v/>
      </c>
      <c r="AF323" s="26" t="str">
        <f t="shared" si="152"/>
        <v/>
      </c>
      <c r="AG323" s="26" t="str">
        <f>IF(OR(Z323&lt;&gt;TRUE,AB323&lt;&gt;TRUE,,ISBLANK(U323)),"",IF(INDEX(codeperskat,MATCH(P323,libperskat,0))=20,IF(OR(U323&lt;Nomen.complète!W$4,U323&gt;Nomen.complète!X$4),FALSE,TRUE),""))</f>
        <v/>
      </c>
      <c r="AH323" s="26" t="str">
        <f t="shared" si="120"/>
        <v/>
      </c>
      <c r="AI323" s="26" t="str">
        <f t="shared" si="121"/>
        <v/>
      </c>
      <c r="AJ323" s="26" t="str">
        <f t="shared" si="153"/>
        <v/>
      </c>
      <c r="AK323" s="58" t="str">
        <f t="shared" si="154"/>
        <v/>
      </c>
      <c r="AL323" s="26" t="str">
        <f t="shared" si="155"/>
        <v/>
      </c>
    </row>
    <row r="324" spans="1:38">
      <c r="A324" s="42" t="str">
        <f t="shared" si="135"/>
        <v/>
      </c>
      <c r="B324" s="42" t="str">
        <f t="shared" si="109"/>
        <v/>
      </c>
      <c r="C324" s="139" t="str">
        <f t="shared" si="136"/>
        <v/>
      </c>
      <c r="D324" s="58" t="str">
        <f t="shared" si="137"/>
        <v/>
      </c>
      <c r="E324" s="58" t="str">
        <f t="shared" si="138"/>
        <v/>
      </c>
      <c r="F324" s="140" t="str">
        <f t="shared" si="139"/>
        <v/>
      </c>
      <c r="G324" s="141" t="str">
        <f t="shared" si="140"/>
        <v/>
      </c>
      <c r="H324" s="58" t="str">
        <f t="shared" si="141"/>
        <v/>
      </c>
      <c r="I324" s="58" t="str">
        <f t="shared" si="142"/>
        <v/>
      </c>
      <c r="J324" s="131" t="str">
        <f t="shared" si="143"/>
        <v/>
      </c>
      <c r="K324" s="65" t="str">
        <f t="shared" si="144"/>
        <v/>
      </c>
      <c r="L324" s="123" t="str">
        <f t="shared" si="145"/>
        <v/>
      </c>
      <c r="M324" s="122" t="str">
        <f t="shared" si="146"/>
        <v/>
      </c>
      <c r="N324" s="137"/>
      <c r="O324" s="118"/>
      <c r="P324" s="118"/>
      <c r="Q324" s="118"/>
      <c r="R324" s="118"/>
      <c r="S324" s="118"/>
      <c r="T324" s="118"/>
      <c r="U324" s="118"/>
      <c r="V324" s="118"/>
      <c r="W324" s="119"/>
      <c r="X324" s="66" t="str">
        <f t="shared" si="130"/>
        <v/>
      </c>
      <c r="Y324" s="26" t="str">
        <f t="shared" si="114"/>
        <v/>
      </c>
      <c r="Z324" s="26" t="str">
        <f t="shared" si="147"/>
        <v/>
      </c>
      <c r="AA324" s="66" t="str">
        <f t="shared" si="148"/>
        <v/>
      </c>
      <c r="AB324" s="26" t="str">
        <f t="shared" si="149"/>
        <v/>
      </c>
      <c r="AC324" s="26" t="str">
        <f t="shared" si="150"/>
        <v/>
      </c>
      <c r="AD324" s="26" t="str">
        <f t="shared" si="118"/>
        <v/>
      </c>
      <c r="AE324" s="26" t="str">
        <f t="shared" si="151"/>
        <v/>
      </c>
      <c r="AF324" s="26" t="str">
        <f t="shared" si="152"/>
        <v/>
      </c>
      <c r="AG324" s="26" t="str">
        <f>IF(OR(Z324&lt;&gt;TRUE,AB324&lt;&gt;TRUE,,ISBLANK(U324)),"",IF(INDEX(codeperskat,MATCH(P324,libperskat,0))=20,IF(OR(U324&lt;Nomen.complète!W$4,U324&gt;Nomen.complète!X$4),FALSE,TRUE),""))</f>
        <v/>
      </c>
      <c r="AH324" s="26" t="str">
        <f t="shared" si="120"/>
        <v/>
      </c>
      <c r="AI324" s="26" t="str">
        <f t="shared" si="121"/>
        <v/>
      </c>
      <c r="AJ324" s="26" t="str">
        <f t="shared" si="153"/>
        <v/>
      </c>
      <c r="AK324" s="58" t="str">
        <f t="shared" si="154"/>
        <v/>
      </c>
      <c r="AL324" s="26" t="str">
        <f t="shared" si="155"/>
        <v/>
      </c>
    </row>
    <row r="325" spans="1:38">
      <c r="A325" s="42" t="str">
        <f t="shared" si="135"/>
        <v/>
      </c>
      <c r="B325" s="42" t="str">
        <f t="shared" si="109"/>
        <v/>
      </c>
      <c r="C325" s="139" t="str">
        <f t="shared" si="136"/>
        <v/>
      </c>
      <c r="D325" s="58" t="str">
        <f t="shared" si="137"/>
        <v/>
      </c>
      <c r="E325" s="58" t="str">
        <f t="shared" si="138"/>
        <v/>
      </c>
      <c r="F325" s="140" t="str">
        <f t="shared" si="139"/>
        <v/>
      </c>
      <c r="G325" s="141" t="str">
        <f t="shared" si="140"/>
        <v/>
      </c>
      <c r="H325" s="58" t="str">
        <f t="shared" si="141"/>
        <v/>
      </c>
      <c r="I325" s="58" t="str">
        <f t="shared" si="142"/>
        <v/>
      </c>
      <c r="J325" s="131" t="str">
        <f t="shared" si="143"/>
        <v/>
      </c>
      <c r="K325" s="65" t="str">
        <f t="shared" si="144"/>
        <v/>
      </c>
      <c r="L325" s="123" t="str">
        <f t="shared" si="145"/>
        <v/>
      </c>
      <c r="M325" s="122" t="str">
        <f t="shared" si="146"/>
        <v/>
      </c>
      <c r="N325" s="137"/>
      <c r="O325" s="118"/>
      <c r="P325" s="118"/>
      <c r="Q325" s="118"/>
      <c r="R325" s="118"/>
      <c r="S325" s="118"/>
      <c r="T325" s="118"/>
      <c r="U325" s="118"/>
      <c r="V325" s="118"/>
      <c r="W325" s="119"/>
      <c r="X325" s="66" t="str">
        <f t="shared" si="130"/>
        <v/>
      </c>
      <c r="Y325" s="26" t="str">
        <f t="shared" si="114"/>
        <v/>
      </c>
      <c r="Z325" s="26" t="str">
        <f t="shared" si="147"/>
        <v/>
      </c>
      <c r="AA325" s="66" t="str">
        <f t="shared" si="148"/>
        <v/>
      </c>
      <c r="AB325" s="26" t="str">
        <f t="shared" si="149"/>
        <v/>
      </c>
      <c r="AC325" s="26" t="str">
        <f t="shared" si="150"/>
        <v/>
      </c>
      <c r="AD325" s="26" t="str">
        <f t="shared" si="118"/>
        <v/>
      </c>
      <c r="AE325" s="26" t="str">
        <f t="shared" si="151"/>
        <v/>
      </c>
      <c r="AF325" s="26" t="str">
        <f t="shared" si="152"/>
        <v/>
      </c>
      <c r="AG325" s="26" t="str">
        <f>IF(OR(Z325&lt;&gt;TRUE,AB325&lt;&gt;TRUE,,ISBLANK(U325)),"",IF(INDEX(codeperskat,MATCH(P325,libperskat,0))=20,IF(OR(U325&lt;Nomen.complète!W$4,U325&gt;Nomen.complète!X$4),FALSE,TRUE),""))</f>
        <v/>
      </c>
      <c r="AH325" s="26" t="str">
        <f t="shared" si="120"/>
        <v/>
      </c>
      <c r="AI325" s="26" t="str">
        <f t="shared" si="121"/>
        <v/>
      </c>
      <c r="AJ325" s="26" t="str">
        <f t="shared" si="153"/>
        <v/>
      </c>
      <c r="AK325" s="58" t="str">
        <f t="shared" si="154"/>
        <v/>
      </c>
      <c r="AL325" s="26" t="str">
        <f t="shared" si="155"/>
        <v/>
      </c>
    </row>
    <row r="326" spans="1:38">
      <c r="A326" s="42" t="str">
        <f t="shared" si="135"/>
        <v/>
      </c>
      <c r="B326" s="42" t="str">
        <f t="shared" si="109"/>
        <v/>
      </c>
      <c r="C326" s="139" t="str">
        <f t="shared" si="136"/>
        <v/>
      </c>
      <c r="D326" s="58" t="str">
        <f t="shared" si="137"/>
        <v/>
      </c>
      <c r="E326" s="58" t="str">
        <f t="shared" si="138"/>
        <v/>
      </c>
      <c r="F326" s="140" t="str">
        <f t="shared" si="139"/>
        <v/>
      </c>
      <c r="G326" s="141" t="str">
        <f t="shared" si="140"/>
        <v/>
      </c>
      <c r="H326" s="58" t="str">
        <f t="shared" si="141"/>
        <v/>
      </c>
      <c r="I326" s="58" t="str">
        <f t="shared" si="142"/>
        <v/>
      </c>
      <c r="J326" s="131" t="str">
        <f t="shared" si="143"/>
        <v/>
      </c>
      <c r="K326" s="65" t="str">
        <f t="shared" si="144"/>
        <v/>
      </c>
      <c r="L326" s="123" t="str">
        <f t="shared" si="145"/>
        <v/>
      </c>
      <c r="M326" s="122" t="str">
        <f t="shared" si="146"/>
        <v/>
      </c>
      <c r="N326" s="137"/>
      <c r="O326" s="118"/>
      <c r="P326" s="118"/>
      <c r="Q326" s="118"/>
      <c r="R326" s="118"/>
      <c r="S326" s="118"/>
      <c r="T326" s="118"/>
      <c r="U326" s="118"/>
      <c r="V326" s="118"/>
      <c r="W326" s="119"/>
      <c r="X326" s="66" t="str">
        <f t="shared" si="130"/>
        <v/>
      </c>
      <c r="Y326" s="26" t="str">
        <f t="shared" si="114"/>
        <v/>
      </c>
      <c r="Z326" s="26" t="str">
        <f t="shared" si="147"/>
        <v/>
      </c>
      <c r="AA326" s="66" t="str">
        <f t="shared" si="148"/>
        <v/>
      </c>
      <c r="AB326" s="26" t="str">
        <f t="shared" si="149"/>
        <v/>
      </c>
      <c r="AC326" s="26" t="str">
        <f t="shared" si="150"/>
        <v/>
      </c>
      <c r="AD326" s="26" t="str">
        <f t="shared" si="118"/>
        <v/>
      </c>
      <c r="AE326" s="26" t="str">
        <f t="shared" si="151"/>
        <v/>
      </c>
      <c r="AF326" s="26" t="str">
        <f t="shared" si="152"/>
        <v/>
      </c>
      <c r="AG326" s="26" t="str">
        <f>IF(OR(Z326&lt;&gt;TRUE,AB326&lt;&gt;TRUE,,ISBLANK(U326)),"",IF(INDEX(codeperskat,MATCH(P326,libperskat,0))=20,IF(OR(U326&lt;Nomen.complète!W$4,U326&gt;Nomen.complète!X$4),FALSE,TRUE),""))</f>
        <v/>
      </c>
      <c r="AH326" s="26" t="str">
        <f t="shared" si="120"/>
        <v/>
      </c>
      <c r="AI326" s="26" t="str">
        <f t="shared" si="121"/>
        <v/>
      </c>
      <c r="AJ326" s="26" t="str">
        <f t="shared" si="153"/>
        <v/>
      </c>
      <c r="AK326" s="58" t="str">
        <f t="shared" si="154"/>
        <v/>
      </c>
      <c r="AL326" s="26" t="str">
        <f t="shared" si="155"/>
        <v/>
      </c>
    </row>
    <row r="327" spans="1:38">
      <c r="A327" s="42" t="str">
        <f t="shared" si="135"/>
        <v/>
      </c>
      <c r="B327" s="42" t="str">
        <f t="shared" si="109"/>
        <v/>
      </c>
      <c r="C327" s="139" t="str">
        <f t="shared" si="136"/>
        <v/>
      </c>
      <c r="D327" s="58" t="str">
        <f t="shared" si="137"/>
        <v/>
      </c>
      <c r="E327" s="58" t="str">
        <f t="shared" si="138"/>
        <v/>
      </c>
      <c r="F327" s="140" t="str">
        <f t="shared" si="139"/>
        <v/>
      </c>
      <c r="G327" s="141" t="str">
        <f t="shared" si="140"/>
        <v/>
      </c>
      <c r="H327" s="58" t="str">
        <f t="shared" si="141"/>
        <v/>
      </c>
      <c r="I327" s="58" t="str">
        <f t="shared" si="142"/>
        <v/>
      </c>
      <c r="J327" s="131" t="str">
        <f t="shared" si="143"/>
        <v/>
      </c>
      <c r="K327" s="65" t="str">
        <f t="shared" si="144"/>
        <v/>
      </c>
      <c r="L327" s="123" t="str">
        <f t="shared" si="145"/>
        <v/>
      </c>
      <c r="M327" s="122" t="str">
        <f t="shared" si="146"/>
        <v/>
      </c>
      <c r="N327" s="137"/>
      <c r="O327" s="118"/>
      <c r="P327" s="118"/>
      <c r="Q327" s="118"/>
      <c r="R327" s="118"/>
      <c r="S327" s="118"/>
      <c r="T327" s="118"/>
      <c r="U327" s="118"/>
      <c r="V327" s="118"/>
      <c r="W327" s="119"/>
      <c r="X327" s="66" t="str">
        <f t="shared" si="130"/>
        <v/>
      </c>
      <c r="Y327" s="26" t="str">
        <f t="shared" si="114"/>
        <v/>
      </c>
      <c r="Z327" s="26" t="str">
        <f t="shared" si="147"/>
        <v/>
      </c>
      <c r="AA327" s="66" t="str">
        <f t="shared" si="148"/>
        <v/>
      </c>
      <c r="AB327" s="26" t="str">
        <f t="shared" si="149"/>
        <v/>
      </c>
      <c r="AC327" s="26" t="str">
        <f t="shared" si="150"/>
        <v/>
      </c>
      <c r="AD327" s="26" t="str">
        <f t="shared" si="118"/>
        <v/>
      </c>
      <c r="AE327" s="26" t="str">
        <f t="shared" si="151"/>
        <v/>
      </c>
      <c r="AF327" s="26" t="str">
        <f t="shared" si="152"/>
        <v/>
      </c>
      <c r="AG327" s="26" t="str">
        <f>IF(OR(Z327&lt;&gt;TRUE,AB327&lt;&gt;TRUE,,ISBLANK(U327)),"",IF(INDEX(codeperskat,MATCH(P327,libperskat,0))=20,IF(OR(U327&lt;Nomen.complète!W$4,U327&gt;Nomen.complète!X$4),FALSE,TRUE),""))</f>
        <v/>
      </c>
      <c r="AH327" s="26" t="str">
        <f t="shared" si="120"/>
        <v/>
      </c>
      <c r="AI327" s="26" t="str">
        <f t="shared" si="121"/>
        <v/>
      </c>
      <c r="AJ327" s="26" t="str">
        <f t="shared" si="153"/>
        <v/>
      </c>
      <c r="AK327" s="58" t="str">
        <f t="shared" si="154"/>
        <v/>
      </c>
      <c r="AL327" s="26" t="str">
        <f t="shared" si="155"/>
        <v/>
      </c>
    </row>
    <row r="328" spans="1:38">
      <c r="A328" s="42" t="str">
        <f t="shared" si="135"/>
        <v/>
      </c>
      <c r="B328" s="42" t="str">
        <f t="shared" si="109"/>
        <v/>
      </c>
      <c r="C328" s="139" t="str">
        <f t="shared" si="136"/>
        <v/>
      </c>
      <c r="D328" s="58" t="str">
        <f t="shared" si="137"/>
        <v/>
      </c>
      <c r="E328" s="58" t="str">
        <f t="shared" si="138"/>
        <v/>
      </c>
      <c r="F328" s="140" t="str">
        <f t="shared" si="139"/>
        <v/>
      </c>
      <c r="G328" s="141" t="str">
        <f t="shared" si="140"/>
        <v/>
      </c>
      <c r="H328" s="58" t="str">
        <f t="shared" si="141"/>
        <v/>
      </c>
      <c r="I328" s="58" t="str">
        <f t="shared" si="142"/>
        <v/>
      </c>
      <c r="J328" s="131" t="str">
        <f t="shared" si="143"/>
        <v/>
      </c>
      <c r="K328" s="65" t="str">
        <f t="shared" si="144"/>
        <v/>
      </c>
      <c r="L328" s="123" t="str">
        <f t="shared" si="145"/>
        <v/>
      </c>
      <c r="M328" s="122" t="str">
        <f t="shared" si="146"/>
        <v/>
      </c>
      <c r="N328" s="137"/>
      <c r="O328" s="118"/>
      <c r="P328" s="118"/>
      <c r="Q328" s="118"/>
      <c r="R328" s="118"/>
      <c r="S328" s="118"/>
      <c r="T328" s="118"/>
      <c r="U328" s="118"/>
      <c r="V328" s="118"/>
      <c r="W328" s="119"/>
      <c r="X328" s="66" t="str">
        <f t="shared" si="130"/>
        <v/>
      </c>
      <c r="Y328" s="26" t="str">
        <f t="shared" si="114"/>
        <v/>
      </c>
      <c r="Z328" s="26" t="str">
        <f t="shared" si="147"/>
        <v/>
      </c>
      <c r="AA328" s="66" t="str">
        <f t="shared" si="148"/>
        <v/>
      </c>
      <c r="AB328" s="26" t="str">
        <f t="shared" si="149"/>
        <v/>
      </c>
      <c r="AC328" s="26" t="str">
        <f t="shared" si="150"/>
        <v/>
      </c>
      <c r="AD328" s="26" t="str">
        <f t="shared" si="118"/>
        <v/>
      </c>
      <c r="AE328" s="26" t="str">
        <f t="shared" si="151"/>
        <v/>
      </c>
      <c r="AF328" s="26" t="str">
        <f t="shared" si="152"/>
        <v/>
      </c>
      <c r="AG328" s="26" t="str">
        <f>IF(OR(Z328&lt;&gt;TRUE,AB328&lt;&gt;TRUE,,ISBLANK(U328)),"",IF(INDEX(codeperskat,MATCH(P328,libperskat,0))=20,IF(OR(U328&lt;Nomen.complète!W$4,U328&gt;Nomen.complète!X$4),FALSE,TRUE),""))</f>
        <v/>
      </c>
      <c r="AH328" s="26" t="str">
        <f t="shared" si="120"/>
        <v/>
      </c>
      <c r="AI328" s="26" t="str">
        <f t="shared" si="121"/>
        <v/>
      </c>
      <c r="AJ328" s="26" t="str">
        <f t="shared" si="153"/>
        <v/>
      </c>
      <c r="AK328" s="58" t="str">
        <f t="shared" si="154"/>
        <v/>
      </c>
      <c r="AL328" s="26" t="str">
        <f t="shared" si="155"/>
        <v/>
      </c>
    </row>
    <row r="329" spans="1:38">
      <c r="A329" s="42" t="str">
        <f t="shared" si="135"/>
        <v/>
      </c>
      <c r="B329" s="42" t="str">
        <f t="shared" si="109"/>
        <v/>
      </c>
      <c r="C329" s="139" t="str">
        <f t="shared" si="136"/>
        <v/>
      </c>
      <c r="D329" s="58" t="str">
        <f t="shared" si="137"/>
        <v/>
      </c>
      <c r="E329" s="58" t="str">
        <f t="shared" si="138"/>
        <v/>
      </c>
      <c r="F329" s="140" t="str">
        <f t="shared" si="139"/>
        <v/>
      </c>
      <c r="G329" s="141" t="str">
        <f t="shared" si="140"/>
        <v/>
      </c>
      <c r="H329" s="58" t="str">
        <f t="shared" si="141"/>
        <v/>
      </c>
      <c r="I329" s="58" t="str">
        <f t="shared" si="142"/>
        <v/>
      </c>
      <c r="J329" s="131" t="str">
        <f t="shared" si="143"/>
        <v/>
      </c>
      <c r="K329" s="65" t="str">
        <f t="shared" si="144"/>
        <v/>
      </c>
      <c r="L329" s="123" t="str">
        <f t="shared" si="145"/>
        <v/>
      </c>
      <c r="M329" s="122" t="str">
        <f t="shared" si="146"/>
        <v/>
      </c>
      <c r="N329" s="137"/>
      <c r="O329" s="118"/>
      <c r="P329" s="118"/>
      <c r="Q329" s="118"/>
      <c r="R329" s="118"/>
      <c r="S329" s="118"/>
      <c r="T329" s="118"/>
      <c r="U329" s="118"/>
      <c r="V329" s="118"/>
      <c r="W329" s="119"/>
      <c r="X329" s="66" t="str">
        <f t="shared" si="130"/>
        <v/>
      </c>
      <c r="Y329" s="26" t="str">
        <f t="shared" si="114"/>
        <v/>
      </c>
      <c r="Z329" s="26" t="str">
        <f t="shared" si="147"/>
        <v/>
      </c>
      <c r="AA329" s="66" t="str">
        <f t="shared" si="148"/>
        <v/>
      </c>
      <c r="AB329" s="26" t="str">
        <f t="shared" si="149"/>
        <v/>
      </c>
      <c r="AC329" s="26" t="str">
        <f t="shared" si="150"/>
        <v/>
      </c>
      <c r="AD329" s="26" t="str">
        <f t="shared" si="118"/>
        <v/>
      </c>
      <c r="AE329" s="26" t="str">
        <f t="shared" si="151"/>
        <v/>
      </c>
      <c r="AF329" s="26" t="str">
        <f t="shared" si="152"/>
        <v/>
      </c>
      <c r="AG329" s="26" t="str">
        <f>IF(OR(Z329&lt;&gt;TRUE,AB329&lt;&gt;TRUE,,ISBLANK(U329)),"",IF(INDEX(codeperskat,MATCH(P329,libperskat,0))=20,IF(OR(U329&lt;Nomen.complète!W$4,U329&gt;Nomen.complète!X$4),FALSE,TRUE),""))</f>
        <v/>
      </c>
      <c r="AH329" s="26" t="str">
        <f t="shared" si="120"/>
        <v/>
      </c>
      <c r="AI329" s="26" t="str">
        <f t="shared" si="121"/>
        <v/>
      </c>
      <c r="AJ329" s="26" t="str">
        <f t="shared" si="153"/>
        <v/>
      </c>
      <c r="AK329" s="58" t="str">
        <f t="shared" si="154"/>
        <v/>
      </c>
      <c r="AL329" s="26" t="str">
        <f t="shared" si="155"/>
        <v/>
      </c>
    </row>
    <row r="330" spans="1:38">
      <c r="A330" s="42" t="str">
        <f t="shared" si="135"/>
        <v/>
      </c>
      <c r="B330" s="42" t="str">
        <f t="shared" si="109"/>
        <v/>
      </c>
      <c r="C330" s="139" t="str">
        <f t="shared" si="136"/>
        <v/>
      </c>
      <c r="D330" s="58" t="str">
        <f t="shared" si="137"/>
        <v/>
      </c>
      <c r="E330" s="58" t="str">
        <f t="shared" si="138"/>
        <v/>
      </c>
      <c r="F330" s="140" t="str">
        <f t="shared" si="139"/>
        <v/>
      </c>
      <c r="G330" s="141" t="str">
        <f t="shared" si="140"/>
        <v/>
      </c>
      <c r="H330" s="58" t="str">
        <f t="shared" si="141"/>
        <v/>
      </c>
      <c r="I330" s="58" t="str">
        <f t="shared" si="142"/>
        <v/>
      </c>
      <c r="J330" s="131" t="str">
        <f t="shared" si="143"/>
        <v/>
      </c>
      <c r="K330" s="65" t="str">
        <f t="shared" si="144"/>
        <v/>
      </c>
      <c r="L330" s="123" t="str">
        <f t="shared" si="145"/>
        <v/>
      </c>
      <c r="M330" s="122" t="str">
        <f t="shared" si="146"/>
        <v/>
      </c>
      <c r="N330" s="137"/>
      <c r="O330" s="118"/>
      <c r="P330" s="118"/>
      <c r="Q330" s="118"/>
      <c r="R330" s="118"/>
      <c r="S330" s="118"/>
      <c r="T330" s="118"/>
      <c r="U330" s="118"/>
      <c r="V330" s="118"/>
      <c r="W330" s="119"/>
      <c r="X330" s="66" t="str">
        <f t="shared" si="130"/>
        <v/>
      </c>
      <c r="Y330" s="26" t="str">
        <f t="shared" si="114"/>
        <v/>
      </c>
      <c r="Z330" s="26" t="str">
        <f t="shared" si="147"/>
        <v/>
      </c>
      <c r="AA330" s="66" t="str">
        <f t="shared" si="148"/>
        <v/>
      </c>
      <c r="AB330" s="26" t="str">
        <f t="shared" si="149"/>
        <v/>
      </c>
      <c r="AC330" s="26" t="str">
        <f t="shared" si="150"/>
        <v/>
      </c>
      <c r="AD330" s="26" t="str">
        <f t="shared" si="118"/>
        <v/>
      </c>
      <c r="AE330" s="26" t="str">
        <f t="shared" si="151"/>
        <v/>
      </c>
      <c r="AF330" s="26" t="str">
        <f t="shared" si="152"/>
        <v/>
      </c>
      <c r="AG330" s="26" t="str">
        <f>IF(OR(Z330&lt;&gt;TRUE,AB330&lt;&gt;TRUE,,ISBLANK(U330)),"",IF(INDEX(codeperskat,MATCH(P330,libperskat,0))=20,IF(OR(U330&lt;Nomen.complète!W$4,U330&gt;Nomen.complète!X$4),FALSE,TRUE),""))</f>
        <v/>
      </c>
      <c r="AH330" s="26" t="str">
        <f t="shared" si="120"/>
        <v/>
      </c>
      <c r="AI330" s="26" t="str">
        <f t="shared" si="121"/>
        <v/>
      </c>
      <c r="AJ330" s="26" t="str">
        <f t="shared" si="153"/>
        <v/>
      </c>
      <c r="AK330" s="58" t="str">
        <f t="shared" si="154"/>
        <v/>
      </c>
      <c r="AL330" s="26" t="str">
        <f t="shared" si="155"/>
        <v/>
      </c>
    </row>
    <row r="331" spans="1:38">
      <c r="A331" s="42" t="str">
        <f t="shared" si="135"/>
        <v/>
      </c>
      <c r="B331" s="42" t="str">
        <f t="shared" si="109"/>
        <v/>
      </c>
      <c r="C331" s="139" t="str">
        <f t="shared" si="136"/>
        <v/>
      </c>
      <c r="D331" s="58" t="str">
        <f t="shared" si="137"/>
        <v/>
      </c>
      <c r="E331" s="58" t="str">
        <f t="shared" si="138"/>
        <v/>
      </c>
      <c r="F331" s="140" t="str">
        <f t="shared" si="139"/>
        <v/>
      </c>
      <c r="G331" s="141" t="str">
        <f t="shared" si="140"/>
        <v/>
      </c>
      <c r="H331" s="58" t="str">
        <f t="shared" si="141"/>
        <v/>
      </c>
      <c r="I331" s="58" t="str">
        <f t="shared" si="142"/>
        <v/>
      </c>
      <c r="J331" s="131" t="str">
        <f t="shared" si="143"/>
        <v/>
      </c>
      <c r="K331" s="65" t="str">
        <f t="shared" si="144"/>
        <v/>
      </c>
      <c r="L331" s="123" t="str">
        <f t="shared" si="145"/>
        <v/>
      </c>
      <c r="M331" s="122" t="str">
        <f t="shared" si="146"/>
        <v/>
      </c>
      <c r="N331" s="137"/>
      <c r="O331" s="118"/>
      <c r="P331" s="118"/>
      <c r="Q331" s="118"/>
      <c r="R331" s="118"/>
      <c r="S331" s="118"/>
      <c r="T331" s="118"/>
      <c r="U331" s="118"/>
      <c r="V331" s="118"/>
      <c r="W331" s="119"/>
      <c r="X331" s="66" t="str">
        <f t="shared" si="130"/>
        <v/>
      </c>
      <c r="Y331" s="26" t="str">
        <f t="shared" si="114"/>
        <v/>
      </c>
      <c r="Z331" s="26" t="str">
        <f t="shared" si="147"/>
        <v/>
      </c>
      <c r="AA331" s="66" t="str">
        <f t="shared" si="148"/>
        <v/>
      </c>
      <c r="AB331" s="26" t="str">
        <f t="shared" si="149"/>
        <v/>
      </c>
      <c r="AC331" s="26" t="str">
        <f t="shared" si="150"/>
        <v/>
      </c>
      <c r="AD331" s="26" t="str">
        <f t="shared" si="118"/>
        <v/>
      </c>
      <c r="AE331" s="26" t="str">
        <f t="shared" si="151"/>
        <v/>
      </c>
      <c r="AF331" s="26" t="str">
        <f t="shared" si="152"/>
        <v/>
      </c>
      <c r="AG331" s="26" t="str">
        <f>IF(OR(Z331&lt;&gt;TRUE,AB331&lt;&gt;TRUE,,ISBLANK(U331)),"",IF(INDEX(codeperskat,MATCH(P331,libperskat,0))=20,IF(OR(U331&lt;Nomen.complète!W$4,U331&gt;Nomen.complète!X$4),FALSE,TRUE),""))</f>
        <v/>
      </c>
      <c r="AH331" s="26" t="str">
        <f t="shared" si="120"/>
        <v/>
      </c>
      <c r="AI331" s="26" t="str">
        <f t="shared" si="121"/>
        <v/>
      </c>
      <c r="AJ331" s="26" t="str">
        <f t="shared" si="153"/>
        <v/>
      </c>
      <c r="AK331" s="58" t="str">
        <f t="shared" si="154"/>
        <v/>
      </c>
      <c r="AL331" s="26" t="str">
        <f t="shared" si="155"/>
        <v/>
      </c>
    </row>
    <row r="332" spans="1:38">
      <c r="A332" s="42" t="str">
        <f t="shared" si="135"/>
        <v/>
      </c>
      <c r="B332" s="42" t="str">
        <f t="shared" ref="B332:B395" si="156">IF(N332&lt;&gt;"",IF(ISNA(MATCH(N332,pid,0)),"",IF(MATCH(N332,pid,0)=0,"",MATCH(N332,pid,0))),"")</f>
        <v/>
      </c>
      <c r="C332" s="139" t="str">
        <f t="shared" si="136"/>
        <v/>
      </c>
      <c r="D332" s="58" t="str">
        <f t="shared" si="137"/>
        <v/>
      </c>
      <c r="E332" s="58" t="str">
        <f t="shared" si="138"/>
        <v/>
      </c>
      <c r="F332" s="140" t="str">
        <f t="shared" si="139"/>
        <v/>
      </c>
      <c r="G332" s="141" t="str">
        <f t="shared" si="140"/>
        <v/>
      </c>
      <c r="H332" s="58" t="str">
        <f t="shared" si="141"/>
        <v/>
      </c>
      <c r="I332" s="58" t="str">
        <f t="shared" si="142"/>
        <v/>
      </c>
      <c r="J332" s="131" t="str">
        <f t="shared" si="143"/>
        <v/>
      </c>
      <c r="K332" s="65" t="str">
        <f t="shared" si="144"/>
        <v/>
      </c>
      <c r="L332" s="123" t="str">
        <f t="shared" si="145"/>
        <v/>
      </c>
      <c r="M332" s="122" t="str">
        <f t="shared" si="146"/>
        <v/>
      </c>
      <c r="N332" s="137"/>
      <c r="O332" s="118"/>
      <c r="P332" s="118"/>
      <c r="Q332" s="118"/>
      <c r="R332" s="118"/>
      <c r="S332" s="118"/>
      <c r="T332" s="118"/>
      <c r="U332" s="118"/>
      <c r="V332" s="118"/>
      <c r="W332" s="119"/>
      <c r="X332" s="66" t="str">
        <f t="shared" si="130"/>
        <v/>
      </c>
      <c r="Y332" s="26" t="str">
        <f t="shared" ref="Y332:Y395" si="157">IF(ISBLANK(N332),"",IF(OR(ISNA(MATCH(N332,pid,0)),N332="-"),FALSE,TRUE))</f>
        <v/>
      </c>
      <c r="Z332" s="26" t="str">
        <f t="shared" si="147"/>
        <v/>
      </c>
      <c r="AA332" s="66" t="str">
        <f t="shared" si="148"/>
        <v/>
      </c>
      <c r="AB332" s="26" t="str">
        <f t="shared" si="149"/>
        <v/>
      </c>
      <c r="AC332" s="26" t="str">
        <f t="shared" si="150"/>
        <v/>
      </c>
      <c r="AD332" s="26" t="str">
        <f t="shared" ref="AD332:AD395" si="158">IF(ISBLANK(V332),"",IF(OR(ISNA(MATCH(V332,libschartkla,0)),V332="-",INDEX(codeschartkla,MATCH(V332,libschartkla,0))=0),FALSE,TRUE))</f>
        <v/>
      </c>
      <c r="AE332" s="26" t="str">
        <f t="shared" si="151"/>
        <v/>
      </c>
      <c r="AF332" s="26" t="str">
        <f t="shared" si="152"/>
        <v/>
      </c>
      <c r="AG332" s="26" t="str">
        <f>IF(OR(Z332&lt;&gt;TRUE,AB332&lt;&gt;TRUE,,ISBLANK(U332)),"",IF(INDEX(codeperskat,MATCH(P332,libperskat,0))=20,IF(OR(U332&lt;Nomen.complète!W$4,U332&gt;Nomen.complète!X$4),FALSE,TRUE),""))</f>
        <v/>
      </c>
      <c r="AH332" s="26" t="str">
        <f t="shared" ref="AH332:AH395" si="159">IF(Z332=TRUE,IF(ISLOGICAL(AD332),IF(OR(AD332=FALSE,AND(INDEX(codeperskat,MATCH(P332,libperskat,0))&gt;=31,INDEX(codeperskat,MATCH(P332,libperskat,0))&lt;=43,AND(INDEX(codeschartkla,MATCH(V332,libschartkla,0))&lt;&gt;10090000,INDEX(codeschartkla,MATCH(V332,libschartkla,0))&lt;&gt;10090500,INDEX(codeschartkla,MATCH(V332,libschartkla,0))&lt;&gt;10190000,INDEX(codeschartkla,MATCH(V332,libschartkla,0))&lt;&gt;10190500,INDEX(codeschartkla,MATCH(V332,libschartkla,0))&lt;&gt;10290000,INDEX(codeschartkla,MATCH(V332,libschartkla,0))&lt;&gt;10290500)),INDEX(codeperskat,MATCH(P332,libperskat,0))=20),FALSE,TRUE),IF(INDEX(codeperskat,MATCH(P332,libperskat,0))=20,TRUE,FALSE)),"")</f>
        <v/>
      </c>
      <c r="AI332" s="26" t="str">
        <f t="shared" ref="AI332:AI395" si="160">IF(OR(Z332&lt;&gt;TRUE,AB332&lt;&gt;TRUE),"",IF(OR(AND(OR(INDEX(codeperskat,MATCH(P332,libperskat,0))=10,INDEX(codeperskat,MATCH(P332,libperskat,0))=31,INDEX(codeperskat,MATCH(P332,libperskat,0))=32),OR(INDEX(codedipqual,MATCH(R332,libdipqual,0))&lt;11,INDEX(codedipqual,MATCH(R332,libdipqual,0))&gt;15)),AND(INDEX(codeperskat,MATCH(P332,libperskat,0))=20,OR(INDEX(codedipqual,MATCH(R332,libdipqual,0))&lt;21,INDEX(codedipqual,MATCH(R332,libdipqual,0))&gt;24)),AND(INDEX(codeperskat,MATCH(P332,libperskat,0))&gt;=41,INDEX(codeperskat,MATCH(P332,libperskat,0))&lt;=43,OR(INDEX(codedipqual,MATCH(R332,libdipqual,0))&lt;31,INDEX(codedipqual,MATCH(R332,libdipqual,0))&gt;32)),),FALSE,TRUE))</f>
        <v/>
      </c>
      <c r="AJ332" s="26" t="str">
        <f t="shared" si="153"/>
        <v/>
      </c>
      <c r="AK332" s="58" t="str">
        <f t="shared" si="154"/>
        <v/>
      </c>
      <c r="AL332" s="26" t="str">
        <f t="shared" si="155"/>
        <v/>
      </c>
    </row>
    <row r="333" spans="1:38">
      <c r="A333" s="42" t="str">
        <f t="shared" si="135"/>
        <v/>
      </c>
      <c r="B333" s="42" t="str">
        <f t="shared" si="156"/>
        <v/>
      </c>
      <c r="C333" s="139" t="str">
        <f t="shared" si="136"/>
        <v/>
      </c>
      <c r="D333" s="58" t="str">
        <f t="shared" si="137"/>
        <v/>
      </c>
      <c r="E333" s="58" t="str">
        <f t="shared" si="138"/>
        <v/>
      </c>
      <c r="F333" s="140" t="str">
        <f t="shared" si="139"/>
        <v/>
      </c>
      <c r="G333" s="141" t="str">
        <f t="shared" si="140"/>
        <v/>
      </c>
      <c r="H333" s="58" t="str">
        <f t="shared" si="141"/>
        <v/>
      </c>
      <c r="I333" s="58" t="str">
        <f t="shared" si="142"/>
        <v/>
      </c>
      <c r="J333" s="131" t="str">
        <f t="shared" si="143"/>
        <v/>
      </c>
      <c r="K333" s="65" t="str">
        <f t="shared" si="144"/>
        <v/>
      </c>
      <c r="L333" s="123" t="str">
        <f t="shared" si="145"/>
        <v/>
      </c>
      <c r="M333" s="122" t="str">
        <f t="shared" si="146"/>
        <v/>
      </c>
      <c r="N333" s="137"/>
      <c r="O333" s="118"/>
      <c r="P333" s="118"/>
      <c r="Q333" s="118"/>
      <c r="R333" s="118"/>
      <c r="S333" s="118"/>
      <c r="T333" s="118"/>
      <c r="U333" s="118"/>
      <c r="V333" s="118"/>
      <c r="W333" s="119"/>
      <c r="X333" s="66" t="str">
        <f t="shared" ref="X333:X396" si="161">IF(K333="","",NOT(COUNTIF($K$12:$K$611,$K333)&gt;1))</f>
        <v/>
      </c>
      <c r="Y333" s="26" t="str">
        <f t="shared" si="157"/>
        <v/>
      </c>
      <c r="Z333" s="26" t="str">
        <f t="shared" si="147"/>
        <v/>
      </c>
      <c r="AA333" s="66" t="str">
        <f t="shared" si="148"/>
        <v/>
      </c>
      <c r="AB333" s="26" t="str">
        <f t="shared" si="149"/>
        <v/>
      </c>
      <c r="AC333" s="26" t="str">
        <f t="shared" si="150"/>
        <v/>
      </c>
      <c r="AD333" s="26" t="str">
        <f t="shared" si="158"/>
        <v/>
      </c>
      <c r="AE333" s="26" t="str">
        <f t="shared" si="151"/>
        <v/>
      </c>
      <c r="AF333" s="26" t="str">
        <f t="shared" si="152"/>
        <v/>
      </c>
      <c r="AG333" s="26" t="str">
        <f>IF(OR(Z333&lt;&gt;TRUE,AB333&lt;&gt;TRUE,,ISBLANK(U333)),"",IF(INDEX(codeperskat,MATCH(P333,libperskat,0))=20,IF(OR(U333&lt;Nomen.complète!W$4,U333&gt;Nomen.complète!X$4),FALSE,TRUE),""))</f>
        <v/>
      </c>
      <c r="AH333" s="26" t="str">
        <f t="shared" si="159"/>
        <v/>
      </c>
      <c r="AI333" s="26" t="str">
        <f t="shared" si="160"/>
        <v/>
      </c>
      <c r="AJ333" s="26" t="str">
        <f t="shared" si="153"/>
        <v/>
      </c>
      <c r="AK333" s="58" t="str">
        <f t="shared" si="154"/>
        <v/>
      </c>
      <c r="AL333" s="26" t="str">
        <f t="shared" si="155"/>
        <v/>
      </c>
    </row>
    <row r="334" spans="1:38">
      <c r="A334" s="42" t="str">
        <f t="shared" si="135"/>
        <v/>
      </c>
      <c r="B334" s="42" t="str">
        <f t="shared" si="156"/>
        <v/>
      </c>
      <c r="C334" s="139" t="str">
        <f t="shared" si="136"/>
        <v/>
      </c>
      <c r="D334" s="58" t="str">
        <f t="shared" si="137"/>
        <v/>
      </c>
      <c r="E334" s="58" t="str">
        <f t="shared" si="138"/>
        <v/>
      </c>
      <c r="F334" s="140" t="str">
        <f t="shared" si="139"/>
        <v/>
      </c>
      <c r="G334" s="141" t="str">
        <f t="shared" si="140"/>
        <v/>
      </c>
      <c r="H334" s="58" t="str">
        <f t="shared" si="141"/>
        <v/>
      </c>
      <c r="I334" s="58" t="str">
        <f t="shared" si="142"/>
        <v/>
      </c>
      <c r="J334" s="131" t="str">
        <f t="shared" si="143"/>
        <v/>
      </c>
      <c r="K334" s="65" t="str">
        <f t="shared" si="144"/>
        <v/>
      </c>
      <c r="L334" s="123" t="str">
        <f t="shared" si="145"/>
        <v/>
      </c>
      <c r="M334" s="122" t="str">
        <f t="shared" si="146"/>
        <v/>
      </c>
      <c r="N334" s="137"/>
      <c r="O334" s="118"/>
      <c r="P334" s="118"/>
      <c r="Q334" s="118"/>
      <c r="R334" s="118"/>
      <c r="S334" s="118"/>
      <c r="T334" s="118"/>
      <c r="U334" s="118"/>
      <c r="V334" s="118"/>
      <c r="W334" s="119"/>
      <c r="X334" s="66" t="str">
        <f t="shared" si="161"/>
        <v/>
      </c>
      <c r="Y334" s="26" t="str">
        <f t="shared" si="157"/>
        <v/>
      </c>
      <c r="Z334" s="26" t="str">
        <f t="shared" si="147"/>
        <v/>
      </c>
      <c r="AA334" s="66" t="str">
        <f t="shared" si="148"/>
        <v/>
      </c>
      <c r="AB334" s="26" t="str">
        <f t="shared" si="149"/>
        <v/>
      </c>
      <c r="AC334" s="26" t="str">
        <f t="shared" si="150"/>
        <v/>
      </c>
      <c r="AD334" s="26" t="str">
        <f t="shared" si="158"/>
        <v/>
      </c>
      <c r="AE334" s="26" t="str">
        <f t="shared" si="151"/>
        <v/>
      </c>
      <c r="AF334" s="26" t="str">
        <f t="shared" si="152"/>
        <v/>
      </c>
      <c r="AG334" s="26" t="str">
        <f>IF(OR(Z334&lt;&gt;TRUE,AB334&lt;&gt;TRUE,,ISBLANK(U334)),"",IF(INDEX(codeperskat,MATCH(P334,libperskat,0))=20,IF(OR(U334&lt;Nomen.complète!W$4,U334&gt;Nomen.complète!X$4),FALSE,TRUE),""))</f>
        <v/>
      </c>
      <c r="AH334" s="26" t="str">
        <f t="shared" si="159"/>
        <v/>
      </c>
      <c r="AI334" s="26" t="str">
        <f t="shared" si="160"/>
        <v/>
      </c>
      <c r="AJ334" s="26" t="str">
        <f t="shared" si="153"/>
        <v/>
      </c>
      <c r="AK334" s="58" t="str">
        <f t="shared" si="154"/>
        <v/>
      </c>
      <c r="AL334" s="26" t="str">
        <f t="shared" si="155"/>
        <v/>
      </c>
    </row>
    <row r="335" spans="1:38">
      <c r="A335" s="42" t="str">
        <f t="shared" si="135"/>
        <v/>
      </c>
      <c r="B335" s="42" t="str">
        <f t="shared" si="156"/>
        <v/>
      </c>
      <c r="C335" s="139" t="str">
        <f t="shared" si="136"/>
        <v/>
      </c>
      <c r="D335" s="58" t="str">
        <f t="shared" si="137"/>
        <v/>
      </c>
      <c r="E335" s="58" t="str">
        <f t="shared" si="138"/>
        <v/>
      </c>
      <c r="F335" s="140" t="str">
        <f t="shared" si="139"/>
        <v/>
      </c>
      <c r="G335" s="141" t="str">
        <f t="shared" si="140"/>
        <v/>
      </c>
      <c r="H335" s="58" t="str">
        <f t="shared" si="141"/>
        <v/>
      </c>
      <c r="I335" s="58" t="str">
        <f t="shared" si="142"/>
        <v/>
      </c>
      <c r="J335" s="131" t="str">
        <f t="shared" si="143"/>
        <v/>
      </c>
      <c r="K335" s="65" t="str">
        <f t="shared" si="144"/>
        <v/>
      </c>
      <c r="L335" s="123" t="str">
        <f t="shared" si="145"/>
        <v/>
      </c>
      <c r="M335" s="122" t="str">
        <f t="shared" si="146"/>
        <v/>
      </c>
      <c r="N335" s="137"/>
      <c r="O335" s="118"/>
      <c r="P335" s="118"/>
      <c r="Q335" s="118"/>
      <c r="R335" s="118"/>
      <c r="S335" s="118"/>
      <c r="T335" s="118"/>
      <c r="U335" s="118"/>
      <c r="V335" s="118"/>
      <c r="W335" s="119"/>
      <c r="X335" s="66" t="str">
        <f t="shared" si="161"/>
        <v/>
      </c>
      <c r="Y335" s="26" t="str">
        <f t="shared" si="157"/>
        <v/>
      </c>
      <c r="Z335" s="26" t="str">
        <f t="shared" si="147"/>
        <v/>
      </c>
      <c r="AA335" s="66" t="str">
        <f t="shared" si="148"/>
        <v/>
      </c>
      <c r="AB335" s="26" t="str">
        <f t="shared" si="149"/>
        <v/>
      </c>
      <c r="AC335" s="26" t="str">
        <f t="shared" si="150"/>
        <v/>
      </c>
      <c r="AD335" s="26" t="str">
        <f t="shared" si="158"/>
        <v/>
      </c>
      <c r="AE335" s="26" t="str">
        <f t="shared" si="151"/>
        <v/>
      </c>
      <c r="AF335" s="26" t="str">
        <f t="shared" si="152"/>
        <v/>
      </c>
      <c r="AG335" s="26" t="str">
        <f>IF(OR(Z335&lt;&gt;TRUE,AB335&lt;&gt;TRUE,,ISBLANK(U335)),"",IF(INDEX(codeperskat,MATCH(P335,libperskat,0))=20,IF(OR(U335&lt;Nomen.complète!W$4,U335&gt;Nomen.complète!X$4),FALSE,TRUE),""))</f>
        <v/>
      </c>
      <c r="AH335" s="26" t="str">
        <f t="shared" si="159"/>
        <v/>
      </c>
      <c r="AI335" s="26" t="str">
        <f t="shared" si="160"/>
        <v/>
      </c>
      <c r="AJ335" s="26" t="str">
        <f t="shared" si="153"/>
        <v/>
      </c>
      <c r="AK335" s="58" t="str">
        <f t="shared" si="154"/>
        <v/>
      </c>
      <c r="AL335" s="26" t="str">
        <f t="shared" si="155"/>
        <v/>
      </c>
    </row>
    <row r="336" spans="1:38">
      <c r="A336" s="42" t="str">
        <f t="shared" si="135"/>
        <v/>
      </c>
      <c r="B336" s="42" t="str">
        <f t="shared" si="156"/>
        <v/>
      </c>
      <c r="C336" s="139" t="str">
        <f t="shared" si="136"/>
        <v/>
      </c>
      <c r="D336" s="58" t="str">
        <f t="shared" si="137"/>
        <v/>
      </c>
      <c r="E336" s="58" t="str">
        <f t="shared" si="138"/>
        <v/>
      </c>
      <c r="F336" s="140" t="str">
        <f t="shared" si="139"/>
        <v/>
      </c>
      <c r="G336" s="141" t="str">
        <f t="shared" si="140"/>
        <v/>
      </c>
      <c r="H336" s="58" t="str">
        <f t="shared" si="141"/>
        <v/>
      </c>
      <c r="I336" s="58" t="str">
        <f t="shared" si="142"/>
        <v/>
      </c>
      <c r="J336" s="131" t="str">
        <f t="shared" si="143"/>
        <v/>
      </c>
      <c r="K336" s="65" t="str">
        <f t="shared" si="144"/>
        <v/>
      </c>
      <c r="L336" s="123" t="str">
        <f t="shared" si="145"/>
        <v/>
      </c>
      <c r="M336" s="122" t="str">
        <f t="shared" si="146"/>
        <v/>
      </c>
      <c r="N336" s="137"/>
      <c r="O336" s="118"/>
      <c r="P336" s="118"/>
      <c r="Q336" s="118"/>
      <c r="R336" s="118"/>
      <c r="S336" s="118"/>
      <c r="T336" s="118"/>
      <c r="U336" s="118"/>
      <c r="V336" s="118"/>
      <c r="W336" s="119"/>
      <c r="X336" s="66" t="str">
        <f t="shared" si="161"/>
        <v/>
      </c>
      <c r="Y336" s="26" t="str">
        <f t="shared" si="157"/>
        <v/>
      </c>
      <c r="Z336" s="26" t="str">
        <f t="shared" si="147"/>
        <v/>
      </c>
      <c r="AA336" s="66" t="str">
        <f t="shared" si="148"/>
        <v/>
      </c>
      <c r="AB336" s="26" t="str">
        <f t="shared" si="149"/>
        <v/>
      </c>
      <c r="AC336" s="26" t="str">
        <f t="shared" si="150"/>
        <v/>
      </c>
      <c r="AD336" s="26" t="str">
        <f t="shared" si="158"/>
        <v/>
      </c>
      <c r="AE336" s="26" t="str">
        <f t="shared" si="151"/>
        <v/>
      </c>
      <c r="AF336" s="26" t="str">
        <f t="shared" si="152"/>
        <v/>
      </c>
      <c r="AG336" s="26" t="str">
        <f>IF(OR(Z336&lt;&gt;TRUE,AB336&lt;&gt;TRUE,,ISBLANK(U336)),"",IF(INDEX(codeperskat,MATCH(P336,libperskat,0))=20,IF(OR(U336&lt;Nomen.complète!W$4,U336&gt;Nomen.complète!X$4),FALSE,TRUE),""))</f>
        <v/>
      </c>
      <c r="AH336" s="26" t="str">
        <f t="shared" si="159"/>
        <v/>
      </c>
      <c r="AI336" s="26" t="str">
        <f t="shared" si="160"/>
        <v/>
      </c>
      <c r="AJ336" s="26" t="str">
        <f t="shared" si="153"/>
        <v/>
      </c>
      <c r="AK336" s="58" t="str">
        <f t="shared" si="154"/>
        <v/>
      </c>
      <c r="AL336" s="26" t="str">
        <f t="shared" si="155"/>
        <v/>
      </c>
    </row>
    <row r="337" spans="1:38">
      <c r="A337" s="42" t="str">
        <f t="shared" si="135"/>
        <v/>
      </c>
      <c r="B337" s="42" t="str">
        <f t="shared" si="156"/>
        <v/>
      </c>
      <c r="C337" s="139" t="str">
        <f t="shared" si="136"/>
        <v/>
      </c>
      <c r="D337" s="58" t="str">
        <f t="shared" si="137"/>
        <v/>
      </c>
      <c r="E337" s="58" t="str">
        <f t="shared" si="138"/>
        <v/>
      </c>
      <c r="F337" s="140" t="str">
        <f t="shared" si="139"/>
        <v/>
      </c>
      <c r="G337" s="141" t="str">
        <f t="shared" si="140"/>
        <v/>
      </c>
      <c r="H337" s="58" t="str">
        <f t="shared" si="141"/>
        <v/>
      </c>
      <c r="I337" s="58" t="str">
        <f t="shared" si="142"/>
        <v/>
      </c>
      <c r="J337" s="131" t="str">
        <f t="shared" si="143"/>
        <v/>
      </c>
      <c r="K337" s="65" t="str">
        <f t="shared" si="144"/>
        <v/>
      </c>
      <c r="L337" s="123" t="str">
        <f t="shared" si="145"/>
        <v/>
      </c>
      <c r="M337" s="122" t="str">
        <f t="shared" si="146"/>
        <v/>
      </c>
      <c r="N337" s="137"/>
      <c r="O337" s="118"/>
      <c r="P337" s="118"/>
      <c r="Q337" s="118"/>
      <c r="R337" s="118"/>
      <c r="S337" s="118"/>
      <c r="T337" s="118"/>
      <c r="U337" s="118"/>
      <c r="V337" s="118"/>
      <c r="W337" s="119"/>
      <c r="X337" s="66" t="str">
        <f t="shared" si="161"/>
        <v/>
      </c>
      <c r="Y337" s="26" t="str">
        <f t="shared" si="157"/>
        <v/>
      </c>
      <c r="Z337" s="26" t="str">
        <f t="shared" si="147"/>
        <v/>
      </c>
      <c r="AA337" s="66" t="str">
        <f t="shared" si="148"/>
        <v/>
      </c>
      <c r="AB337" s="26" t="str">
        <f t="shared" si="149"/>
        <v/>
      </c>
      <c r="AC337" s="26" t="str">
        <f t="shared" si="150"/>
        <v/>
      </c>
      <c r="AD337" s="26" t="str">
        <f t="shared" si="158"/>
        <v/>
      </c>
      <c r="AE337" s="26" t="str">
        <f t="shared" si="151"/>
        <v/>
      </c>
      <c r="AF337" s="26" t="str">
        <f t="shared" si="152"/>
        <v/>
      </c>
      <c r="AG337" s="26" t="str">
        <f>IF(OR(Z337&lt;&gt;TRUE,AB337&lt;&gt;TRUE,,ISBLANK(U337)),"",IF(INDEX(codeperskat,MATCH(P337,libperskat,0))=20,IF(OR(U337&lt;Nomen.complète!W$4,U337&gt;Nomen.complète!X$4),FALSE,TRUE),""))</f>
        <v/>
      </c>
      <c r="AH337" s="26" t="str">
        <f t="shared" si="159"/>
        <v/>
      </c>
      <c r="AI337" s="26" t="str">
        <f t="shared" si="160"/>
        <v/>
      </c>
      <c r="AJ337" s="26" t="str">
        <f t="shared" si="153"/>
        <v/>
      </c>
      <c r="AK337" s="58" t="str">
        <f t="shared" si="154"/>
        <v/>
      </c>
      <c r="AL337" s="26" t="str">
        <f t="shared" si="155"/>
        <v/>
      </c>
    </row>
    <row r="338" spans="1:38">
      <c r="A338" s="42" t="str">
        <f t="shared" si="135"/>
        <v/>
      </c>
      <c r="B338" s="42" t="str">
        <f t="shared" si="156"/>
        <v/>
      </c>
      <c r="C338" s="139" t="str">
        <f t="shared" si="136"/>
        <v/>
      </c>
      <c r="D338" s="58" t="str">
        <f t="shared" si="137"/>
        <v/>
      </c>
      <c r="E338" s="58" t="str">
        <f t="shared" si="138"/>
        <v/>
      </c>
      <c r="F338" s="140" t="str">
        <f t="shared" si="139"/>
        <v/>
      </c>
      <c r="G338" s="141" t="str">
        <f t="shared" si="140"/>
        <v/>
      </c>
      <c r="H338" s="58" t="str">
        <f t="shared" si="141"/>
        <v/>
      </c>
      <c r="I338" s="58" t="str">
        <f t="shared" si="142"/>
        <v/>
      </c>
      <c r="J338" s="131" t="str">
        <f t="shared" si="143"/>
        <v/>
      </c>
      <c r="K338" s="65" t="str">
        <f t="shared" si="144"/>
        <v/>
      </c>
      <c r="L338" s="123" t="str">
        <f t="shared" si="145"/>
        <v/>
      </c>
      <c r="M338" s="122" t="str">
        <f t="shared" si="146"/>
        <v/>
      </c>
      <c r="N338" s="137"/>
      <c r="O338" s="118"/>
      <c r="P338" s="118"/>
      <c r="Q338" s="118"/>
      <c r="R338" s="118"/>
      <c r="S338" s="118"/>
      <c r="T338" s="118"/>
      <c r="U338" s="118"/>
      <c r="V338" s="118"/>
      <c r="W338" s="119"/>
      <c r="X338" s="66" t="str">
        <f t="shared" si="161"/>
        <v/>
      </c>
      <c r="Y338" s="26" t="str">
        <f t="shared" si="157"/>
        <v/>
      </c>
      <c r="Z338" s="26" t="str">
        <f t="shared" si="147"/>
        <v/>
      </c>
      <c r="AA338" s="66" t="str">
        <f t="shared" si="148"/>
        <v/>
      </c>
      <c r="AB338" s="26" t="str">
        <f t="shared" si="149"/>
        <v/>
      </c>
      <c r="AC338" s="26" t="str">
        <f t="shared" si="150"/>
        <v/>
      </c>
      <c r="AD338" s="26" t="str">
        <f t="shared" si="158"/>
        <v/>
      </c>
      <c r="AE338" s="26" t="str">
        <f t="shared" si="151"/>
        <v/>
      </c>
      <c r="AF338" s="26" t="str">
        <f t="shared" si="152"/>
        <v/>
      </c>
      <c r="AG338" s="26" t="str">
        <f>IF(OR(Z338&lt;&gt;TRUE,AB338&lt;&gt;TRUE,,ISBLANK(U338)),"",IF(INDEX(codeperskat,MATCH(P338,libperskat,0))=20,IF(OR(U338&lt;Nomen.complète!W$4,U338&gt;Nomen.complète!X$4),FALSE,TRUE),""))</f>
        <v/>
      </c>
      <c r="AH338" s="26" t="str">
        <f t="shared" si="159"/>
        <v/>
      </c>
      <c r="AI338" s="26" t="str">
        <f t="shared" si="160"/>
        <v/>
      </c>
      <c r="AJ338" s="26" t="str">
        <f t="shared" si="153"/>
        <v/>
      </c>
      <c r="AK338" s="58" t="str">
        <f t="shared" si="154"/>
        <v/>
      </c>
      <c r="AL338" s="26" t="str">
        <f t="shared" si="155"/>
        <v/>
      </c>
    </row>
    <row r="339" spans="1:38">
      <c r="A339" s="42" t="str">
        <f t="shared" si="135"/>
        <v/>
      </c>
      <c r="B339" s="42" t="str">
        <f t="shared" si="156"/>
        <v/>
      </c>
      <c r="C339" s="139" t="str">
        <f t="shared" si="136"/>
        <v/>
      </c>
      <c r="D339" s="58" t="str">
        <f t="shared" si="137"/>
        <v/>
      </c>
      <c r="E339" s="58" t="str">
        <f t="shared" si="138"/>
        <v/>
      </c>
      <c r="F339" s="140" t="str">
        <f t="shared" si="139"/>
        <v/>
      </c>
      <c r="G339" s="141" t="str">
        <f t="shared" si="140"/>
        <v/>
      </c>
      <c r="H339" s="58" t="str">
        <f t="shared" si="141"/>
        <v/>
      </c>
      <c r="I339" s="58" t="str">
        <f t="shared" si="142"/>
        <v/>
      </c>
      <c r="J339" s="131" t="str">
        <f t="shared" si="143"/>
        <v/>
      </c>
      <c r="K339" s="65" t="str">
        <f t="shared" si="144"/>
        <v/>
      </c>
      <c r="L339" s="123" t="str">
        <f t="shared" si="145"/>
        <v/>
      </c>
      <c r="M339" s="122" t="str">
        <f t="shared" si="146"/>
        <v/>
      </c>
      <c r="N339" s="137"/>
      <c r="O339" s="118"/>
      <c r="P339" s="118"/>
      <c r="Q339" s="118"/>
      <c r="R339" s="118"/>
      <c r="S339" s="118"/>
      <c r="T339" s="118"/>
      <c r="U339" s="118"/>
      <c r="V339" s="118"/>
      <c r="W339" s="119"/>
      <c r="X339" s="66" t="str">
        <f t="shared" si="161"/>
        <v/>
      </c>
      <c r="Y339" s="26" t="str">
        <f t="shared" si="157"/>
        <v/>
      </c>
      <c r="Z339" s="26" t="str">
        <f t="shared" si="147"/>
        <v/>
      </c>
      <c r="AA339" s="66" t="str">
        <f t="shared" si="148"/>
        <v/>
      </c>
      <c r="AB339" s="26" t="str">
        <f t="shared" si="149"/>
        <v/>
      </c>
      <c r="AC339" s="26" t="str">
        <f t="shared" si="150"/>
        <v/>
      </c>
      <c r="AD339" s="26" t="str">
        <f t="shared" si="158"/>
        <v/>
      </c>
      <c r="AE339" s="26" t="str">
        <f t="shared" si="151"/>
        <v/>
      </c>
      <c r="AF339" s="26" t="str">
        <f t="shared" si="152"/>
        <v/>
      </c>
      <c r="AG339" s="26" t="str">
        <f>IF(OR(Z339&lt;&gt;TRUE,AB339&lt;&gt;TRUE,,ISBLANK(U339)),"",IF(INDEX(codeperskat,MATCH(P339,libperskat,0))=20,IF(OR(U339&lt;Nomen.complète!W$4,U339&gt;Nomen.complète!X$4),FALSE,TRUE),""))</f>
        <v/>
      </c>
      <c r="AH339" s="26" t="str">
        <f t="shared" si="159"/>
        <v/>
      </c>
      <c r="AI339" s="26" t="str">
        <f t="shared" si="160"/>
        <v/>
      </c>
      <c r="AJ339" s="26" t="str">
        <f t="shared" si="153"/>
        <v/>
      </c>
      <c r="AK339" s="58" t="str">
        <f t="shared" si="154"/>
        <v/>
      </c>
      <c r="AL339" s="26" t="str">
        <f t="shared" si="155"/>
        <v/>
      </c>
    </row>
    <row r="340" spans="1:38">
      <c r="A340" s="42" t="str">
        <f t="shared" si="135"/>
        <v/>
      </c>
      <c r="B340" s="42" t="str">
        <f t="shared" si="156"/>
        <v/>
      </c>
      <c r="C340" s="139" t="str">
        <f t="shared" si="136"/>
        <v/>
      </c>
      <c r="D340" s="58" t="str">
        <f t="shared" si="137"/>
        <v/>
      </c>
      <c r="E340" s="58" t="str">
        <f t="shared" si="138"/>
        <v/>
      </c>
      <c r="F340" s="140" t="str">
        <f t="shared" si="139"/>
        <v/>
      </c>
      <c r="G340" s="141" t="str">
        <f t="shared" si="140"/>
        <v/>
      </c>
      <c r="H340" s="58" t="str">
        <f t="shared" si="141"/>
        <v/>
      </c>
      <c r="I340" s="58" t="str">
        <f t="shared" si="142"/>
        <v/>
      </c>
      <c r="J340" s="131" t="str">
        <f t="shared" si="143"/>
        <v/>
      </c>
      <c r="K340" s="65" t="str">
        <f t="shared" si="144"/>
        <v/>
      </c>
      <c r="L340" s="123" t="str">
        <f t="shared" si="145"/>
        <v/>
      </c>
      <c r="M340" s="122" t="str">
        <f t="shared" si="146"/>
        <v/>
      </c>
      <c r="N340" s="137"/>
      <c r="O340" s="118"/>
      <c r="P340" s="118"/>
      <c r="Q340" s="118"/>
      <c r="R340" s="118"/>
      <c r="S340" s="118"/>
      <c r="T340" s="118"/>
      <c r="U340" s="118"/>
      <c r="V340" s="118"/>
      <c r="W340" s="119"/>
      <c r="X340" s="66" t="str">
        <f t="shared" si="161"/>
        <v/>
      </c>
      <c r="Y340" s="26" t="str">
        <f t="shared" si="157"/>
        <v/>
      </c>
      <c r="Z340" s="26" t="str">
        <f t="shared" si="147"/>
        <v/>
      </c>
      <c r="AA340" s="66" t="str">
        <f t="shared" si="148"/>
        <v/>
      </c>
      <c r="AB340" s="26" t="str">
        <f t="shared" si="149"/>
        <v/>
      </c>
      <c r="AC340" s="26" t="str">
        <f t="shared" si="150"/>
        <v/>
      </c>
      <c r="AD340" s="26" t="str">
        <f t="shared" si="158"/>
        <v/>
      </c>
      <c r="AE340" s="26" t="str">
        <f t="shared" si="151"/>
        <v/>
      </c>
      <c r="AF340" s="26" t="str">
        <f t="shared" si="152"/>
        <v/>
      </c>
      <c r="AG340" s="26" t="str">
        <f>IF(OR(Z340&lt;&gt;TRUE,AB340&lt;&gt;TRUE,,ISBLANK(U340)),"",IF(INDEX(codeperskat,MATCH(P340,libperskat,0))=20,IF(OR(U340&lt;Nomen.complète!W$4,U340&gt;Nomen.complète!X$4),FALSE,TRUE),""))</f>
        <v/>
      </c>
      <c r="AH340" s="26" t="str">
        <f t="shared" si="159"/>
        <v/>
      </c>
      <c r="AI340" s="26" t="str">
        <f t="shared" si="160"/>
        <v/>
      </c>
      <c r="AJ340" s="26" t="str">
        <f t="shared" si="153"/>
        <v/>
      </c>
      <c r="AK340" s="58" t="str">
        <f t="shared" si="154"/>
        <v/>
      </c>
      <c r="AL340" s="26" t="str">
        <f t="shared" si="155"/>
        <v/>
      </c>
    </row>
    <row r="341" spans="1:38">
      <c r="A341" s="42" t="str">
        <f t="shared" si="135"/>
        <v/>
      </c>
      <c r="B341" s="42" t="str">
        <f t="shared" si="156"/>
        <v/>
      </c>
      <c r="C341" s="139" t="str">
        <f t="shared" si="136"/>
        <v/>
      </c>
      <c r="D341" s="58" t="str">
        <f t="shared" si="137"/>
        <v/>
      </c>
      <c r="E341" s="58" t="str">
        <f t="shared" si="138"/>
        <v/>
      </c>
      <c r="F341" s="140" t="str">
        <f t="shared" si="139"/>
        <v/>
      </c>
      <c r="G341" s="141" t="str">
        <f t="shared" si="140"/>
        <v/>
      </c>
      <c r="H341" s="58" t="str">
        <f t="shared" si="141"/>
        <v/>
      </c>
      <c r="I341" s="58" t="str">
        <f t="shared" si="142"/>
        <v/>
      </c>
      <c r="J341" s="131" t="str">
        <f t="shared" si="143"/>
        <v/>
      </c>
      <c r="K341" s="65" t="str">
        <f t="shared" si="144"/>
        <v/>
      </c>
      <c r="L341" s="123" t="str">
        <f t="shared" si="145"/>
        <v/>
      </c>
      <c r="M341" s="122" t="str">
        <f t="shared" si="146"/>
        <v/>
      </c>
      <c r="N341" s="137"/>
      <c r="O341" s="118"/>
      <c r="P341" s="118"/>
      <c r="Q341" s="118"/>
      <c r="R341" s="118"/>
      <c r="S341" s="118"/>
      <c r="T341" s="118"/>
      <c r="U341" s="118"/>
      <c r="V341" s="118"/>
      <c r="W341" s="119"/>
      <c r="X341" s="66" t="str">
        <f t="shared" si="161"/>
        <v/>
      </c>
      <c r="Y341" s="26" t="str">
        <f t="shared" si="157"/>
        <v/>
      </c>
      <c r="Z341" s="26" t="str">
        <f t="shared" si="147"/>
        <v/>
      </c>
      <c r="AA341" s="66" t="str">
        <f t="shared" si="148"/>
        <v/>
      </c>
      <c r="AB341" s="26" t="str">
        <f t="shared" si="149"/>
        <v/>
      </c>
      <c r="AC341" s="26" t="str">
        <f t="shared" si="150"/>
        <v/>
      </c>
      <c r="AD341" s="26" t="str">
        <f t="shared" si="158"/>
        <v/>
      </c>
      <c r="AE341" s="26" t="str">
        <f t="shared" si="151"/>
        <v/>
      </c>
      <c r="AF341" s="26" t="str">
        <f t="shared" si="152"/>
        <v/>
      </c>
      <c r="AG341" s="26" t="str">
        <f>IF(OR(Z341&lt;&gt;TRUE,AB341&lt;&gt;TRUE,,ISBLANK(U341)),"",IF(INDEX(codeperskat,MATCH(P341,libperskat,0))=20,IF(OR(U341&lt;Nomen.complète!W$4,U341&gt;Nomen.complète!X$4),FALSE,TRUE),""))</f>
        <v/>
      </c>
      <c r="AH341" s="26" t="str">
        <f t="shared" si="159"/>
        <v/>
      </c>
      <c r="AI341" s="26" t="str">
        <f t="shared" si="160"/>
        <v/>
      </c>
      <c r="AJ341" s="26" t="str">
        <f t="shared" si="153"/>
        <v/>
      </c>
      <c r="AK341" s="58" t="str">
        <f t="shared" si="154"/>
        <v/>
      </c>
      <c r="AL341" s="26" t="str">
        <f t="shared" si="155"/>
        <v/>
      </c>
    </row>
    <row r="342" spans="1:38">
      <c r="A342" s="42" t="str">
        <f t="shared" si="135"/>
        <v/>
      </c>
      <c r="B342" s="42" t="str">
        <f t="shared" si="156"/>
        <v/>
      </c>
      <c r="C342" s="139" t="str">
        <f t="shared" si="136"/>
        <v/>
      </c>
      <c r="D342" s="58" t="str">
        <f t="shared" si="137"/>
        <v/>
      </c>
      <c r="E342" s="58" t="str">
        <f t="shared" si="138"/>
        <v/>
      </c>
      <c r="F342" s="140" t="str">
        <f t="shared" si="139"/>
        <v/>
      </c>
      <c r="G342" s="141" t="str">
        <f t="shared" si="140"/>
        <v/>
      </c>
      <c r="H342" s="58" t="str">
        <f t="shared" si="141"/>
        <v/>
      </c>
      <c r="I342" s="58" t="str">
        <f t="shared" si="142"/>
        <v/>
      </c>
      <c r="J342" s="131" t="str">
        <f t="shared" si="143"/>
        <v/>
      </c>
      <c r="K342" s="65" t="str">
        <f t="shared" si="144"/>
        <v/>
      </c>
      <c r="L342" s="123" t="str">
        <f t="shared" si="145"/>
        <v/>
      </c>
      <c r="M342" s="122" t="str">
        <f t="shared" si="146"/>
        <v/>
      </c>
      <c r="N342" s="137"/>
      <c r="O342" s="118"/>
      <c r="P342" s="118"/>
      <c r="Q342" s="118"/>
      <c r="R342" s="118"/>
      <c r="S342" s="118"/>
      <c r="T342" s="118"/>
      <c r="U342" s="118"/>
      <c r="V342" s="118"/>
      <c r="W342" s="119"/>
      <c r="X342" s="66" t="str">
        <f t="shared" si="161"/>
        <v/>
      </c>
      <c r="Y342" s="26" t="str">
        <f t="shared" si="157"/>
        <v/>
      </c>
      <c r="Z342" s="26" t="str">
        <f t="shared" si="147"/>
        <v/>
      </c>
      <c r="AA342" s="66" t="str">
        <f t="shared" si="148"/>
        <v/>
      </c>
      <c r="AB342" s="26" t="str">
        <f t="shared" si="149"/>
        <v/>
      </c>
      <c r="AC342" s="26" t="str">
        <f t="shared" si="150"/>
        <v/>
      </c>
      <c r="AD342" s="26" t="str">
        <f t="shared" si="158"/>
        <v/>
      </c>
      <c r="AE342" s="26" t="str">
        <f t="shared" si="151"/>
        <v/>
      </c>
      <c r="AF342" s="26" t="str">
        <f t="shared" si="152"/>
        <v/>
      </c>
      <c r="AG342" s="26" t="str">
        <f>IF(OR(Z342&lt;&gt;TRUE,AB342&lt;&gt;TRUE,,ISBLANK(U342)),"",IF(INDEX(codeperskat,MATCH(P342,libperskat,0))=20,IF(OR(U342&lt;Nomen.complète!W$4,U342&gt;Nomen.complète!X$4),FALSE,TRUE),""))</f>
        <v/>
      </c>
      <c r="AH342" s="26" t="str">
        <f t="shared" si="159"/>
        <v/>
      </c>
      <c r="AI342" s="26" t="str">
        <f t="shared" si="160"/>
        <v/>
      </c>
      <c r="AJ342" s="26" t="str">
        <f t="shared" si="153"/>
        <v/>
      </c>
      <c r="AK342" s="58" t="str">
        <f t="shared" si="154"/>
        <v/>
      </c>
      <c r="AL342" s="26" t="str">
        <f t="shared" si="155"/>
        <v/>
      </c>
    </row>
    <row r="343" spans="1:38">
      <c r="A343" s="42" t="str">
        <f t="shared" si="135"/>
        <v/>
      </c>
      <c r="B343" s="42" t="str">
        <f t="shared" si="156"/>
        <v/>
      </c>
      <c r="C343" s="139" t="str">
        <f t="shared" si="136"/>
        <v/>
      </c>
      <c r="D343" s="58" t="str">
        <f t="shared" si="137"/>
        <v/>
      </c>
      <c r="E343" s="58" t="str">
        <f t="shared" si="138"/>
        <v/>
      </c>
      <c r="F343" s="140" t="str">
        <f t="shared" si="139"/>
        <v/>
      </c>
      <c r="G343" s="141" t="str">
        <f t="shared" si="140"/>
        <v/>
      </c>
      <c r="H343" s="58" t="str">
        <f t="shared" si="141"/>
        <v/>
      </c>
      <c r="I343" s="58" t="str">
        <f t="shared" si="142"/>
        <v/>
      </c>
      <c r="J343" s="131" t="str">
        <f t="shared" si="143"/>
        <v/>
      </c>
      <c r="K343" s="65" t="str">
        <f t="shared" si="144"/>
        <v/>
      </c>
      <c r="L343" s="123" t="str">
        <f t="shared" si="145"/>
        <v/>
      </c>
      <c r="M343" s="122" t="str">
        <f t="shared" si="146"/>
        <v/>
      </c>
      <c r="N343" s="137"/>
      <c r="O343" s="118"/>
      <c r="P343" s="118"/>
      <c r="Q343" s="118"/>
      <c r="R343" s="118"/>
      <c r="S343" s="118"/>
      <c r="T343" s="118"/>
      <c r="U343" s="118"/>
      <c r="V343" s="118"/>
      <c r="W343" s="119"/>
      <c r="X343" s="66" t="str">
        <f t="shared" si="161"/>
        <v/>
      </c>
      <c r="Y343" s="26" t="str">
        <f t="shared" si="157"/>
        <v/>
      </c>
      <c r="Z343" s="26" t="str">
        <f t="shared" si="147"/>
        <v/>
      </c>
      <c r="AA343" s="66" t="str">
        <f t="shared" si="148"/>
        <v/>
      </c>
      <c r="AB343" s="26" t="str">
        <f t="shared" si="149"/>
        <v/>
      </c>
      <c r="AC343" s="26" t="str">
        <f t="shared" si="150"/>
        <v/>
      </c>
      <c r="AD343" s="26" t="str">
        <f t="shared" si="158"/>
        <v/>
      </c>
      <c r="AE343" s="26" t="str">
        <f t="shared" si="151"/>
        <v/>
      </c>
      <c r="AF343" s="26" t="str">
        <f t="shared" si="152"/>
        <v/>
      </c>
      <c r="AG343" s="26" t="str">
        <f>IF(OR(Z343&lt;&gt;TRUE,AB343&lt;&gt;TRUE,,ISBLANK(U343)),"",IF(INDEX(codeperskat,MATCH(P343,libperskat,0))=20,IF(OR(U343&lt;Nomen.complète!W$4,U343&gt;Nomen.complète!X$4),FALSE,TRUE),""))</f>
        <v/>
      </c>
      <c r="AH343" s="26" t="str">
        <f t="shared" si="159"/>
        <v/>
      </c>
      <c r="AI343" s="26" t="str">
        <f t="shared" si="160"/>
        <v/>
      </c>
      <c r="AJ343" s="26" t="str">
        <f t="shared" si="153"/>
        <v/>
      </c>
      <c r="AK343" s="58" t="str">
        <f t="shared" si="154"/>
        <v/>
      </c>
      <c r="AL343" s="26" t="str">
        <f t="shared" si="155"/>
        <v/>
      </c>
    </row>
    <row r="344" spans="1:38">
      <c r="A344" s="42" t="str">
        <f t="shared" si="135"/>
        <v/>
      </c>
      <c r="B344" s="42" t="str">
        <f t="shared" si="156"/>
        <v/>
      </c>
      <c r="C344" s="139" t="str">
        <f t="shared" si="136"/>
        <v/>
      </c>
      <c r="D344" s="58" t="str">
        <f t="shared" si="137"/>
        <v/>
      </c>
      <c r="E344" s="58" t="str">
        <f t="shared" si="138"/>
        <v/>
      </c>
      <c r="F344" s="140" t="str">
        <f t="shared" si="139"/>
        <v/>
      </c>
      <c r="G344" s="141" t="str">
        <f t="shared" si="140"/>
        <v/>
      </c>
      <c r="H344" s="58" t="str">
        <f t="shared" si="141"/>
        <v/>
      </c>
      <c r="I344" s="58" t="str">
        <f t="shared" si="142"/>
        <v/>
      </c>
      <c r="J344" s="131" t="str">
        <f t="shared" si="143"/>
        <v/>
      </c>
      <c r="K344" s="65" t="str">
        <f t="shared" si="144"/>
        <v/>
      </c>
      <c r="L344" s="123" t="str">
        <f t="shared" si="145"/>
        <v/>
      </c>
      <c r="M344" s="122" t="str">
        <f t="shared" si="146"/>
        <v/>
      </c>
      <c r="N344" s="137"/>
      <c r="O344" s="118"/>
      <c r="P344" s="118"/>
      <c r="Q344" s="118"/>
      <c r="R344" s="118"/>
      <c r="S344" s="118"/>
      <c r="T344" s="118"/>
      <c r="U344" s="118"/>
      <c r="V344" s="118"/>
      <c r="W344" s="119"/>
      <c r="X344" s="66" t="str">
        <f t="shared" si="161"/>
        <v/>
      </c>
      <c r="Y344" s="26" t="str">
        <f t="shared" si="157"/>
        <v/>
      </c>
      <c r="Z344" s="26" t="str">
        <f t="shared" si="147"/>
        <v/>
      </c>
      <c r="AA344" s="66" t="str">
        <f t="shared" si="148"/>
        <v/>
      </c>
      <c r="AB344" s="26" t="str">
        <f t="shared" si="149"/>
        <v/>
      </c>
      <c r="AC344" s="26" t="str">
        <f t="shared" si="150"/>
        <v/>
      </c>
      <c r="AD344" s="26" t="str">
        <f t="shared" si="158"/>
        <v/>
      </c>
      <c r="AE344" s="26" t="str">
        <f t="shared" si="151"/>
        <v/>
      </c>
      <c r="AF344" s="26" t="str">
        <f t="shared" si="152"/>
        <v/>
      </c>
      <c r="AG344" s="26" t="str">
        <f>IF(OR(Z344&lt;&gt;TRUE,AB344&lt;&gt;TRUE,,ISBLANK(U344)),"",IF(INDEX(codeperskat,MATCH(P344,libperskat,0))=20,IF(OR(U344&lt;Nomen.complète!W$4,U344&gt;Nomen.complète!X$4),FALSE,TRUE),""))</f>
        <v/>
      </c>
      <c r="AH344" s="26" t="str">
        <f t="shared" si="159"/>
        <v/>
      </c>
      <c r="AI344" s="26" t="str">
        <f t="shared" si="160"/>
        <v/>
      </c>
      <c r="AJ344" s="26" t="str">
        <f t="shared" si="153"/>
        <v/>
      </c>
      <c r="AK344" s="58" t="str">
        <f t="shared" si="154"/>
        <v/>
      </c>
      <c r="AL344" s="26" t="str">
        <f t="shared" si="155"/>
        <v/>
      </c>
    </row>
    <row r="345" spans="1:38">
      <c r="A345" s="42" t="str">
        <f t="shared" si="135"/>
        <v/>
      </c>
      <c r="B345" s="42" t="str">
        <f t="shared" si="156"/>
        <v/>
      </c>
      <c r="C345" s="139" t="str">
        <f t="shared" si="136"/>
        <v/>
      </c>
      <c r="D345" s="58" t="str">
        <f t="shared" si="137"/>
        <v/>
      </c>
      <c r="E345" s="58" t="str">
        <f t="shared" si="138"/>
        <v/>
      </c>
      <c r="F345" s="140" t="str">
        <f t="shared" si="139"/>
        <v/>
      </c>
      <c r="G345" s="141" t="str">
        <f t="shared" si="140"/>
        <v/>
      </c>
      <c r="H345" s="58" t="str">
        <f t="shared" si="141"/>
        <v/>
      </c>
      <c r="I345" s="58" t="str">
        <f t="shared" si="142"/>
        <v/>
      </c>
      <c r="J345" s="131" t="str">
        <f t="shared" si="143"/>
        <v/>
      </c>
      <c r="K345" s="65" t="str">
        <f t="shared" si="144"/>
        <v/>
      </c>
      <c r="L345" s="123" t="str">
        <f t="shared" si="145"/>
        <v/>
      </c>
      <c r="M345" s="122" t="str">
        <f t="shared" si="146"/>
        <v/>
      </c>
      <c r="N345" s="137"/>
      <c r="O345" s="118"/>
      <c r="P345" s="118"/>
      <c r="Q345" s="118"/>
      <c r="R345" s="118"/>
      <c r="S345" s="118"/>
      <c r="T345" s="118"/>
      <c r="U345" s="118"/>
      <c r="V345" s="118"/>
      <c r="W345" s="119"/>
      <c r="X345" s="66" t="str">
        <f t="shared" si="161"/>
        <v/>
      </c>
      <c r="Y345" s="26" t="str">
        <f t="shared" si="157"/>
        <v/>
      </c>
      <c r="Z345" s="26" t="str">
        <f t="shared" si="147"/>
        <v/>
      </c>
      <c r="AA345" s="66" t="str">
        <f t="shared" si="148"/>
        <v/>
      </c>
      <c r="AB345" s="26" t="str">
        <f t="shared" si="149"/>
        <v/>
      </c>
      <c r="AC345" s="26" t="str">
        <f t="shared" si="150"/>
        <v/>
      </c>
      <c r="AD345" s="26" t="str">
        <f t="shared" si="158"/>
        <v/>
      </c>
      <c r="AE345" s="26" t="str">
        <f t="shared" si="151"/>
        <v/>
      </c>
      <c r="AF345" s="26" t="str">
        <f t="shared" si="152"/>
        <v/>
      </c>
      <c r="AG345" s="26" t="str">
        <f>IF(OR(Z345&lt;&gt;TRUE,AB345&lt;&gt;TRUE,,ISBLANK(U345)),"",IF(INDEX(codeperskat,MATCH(P345,libperskat,0))=20,IF(OR(U345&lt;Nomen.complète!W$4,U345&gt;Nomen.complète!X$4),FALSE,TRUE),""))</f>
        <v/>
      </c>
      <c r="AH345" s="26" t="str">
        <f t="shared" si="159"/>
        <v/>
      </c>
      <c r="AI345" s="26" t="str">
        <f t="shared" si="160"/>
        <v/>
      </c>
      <c r="AJ345" s="26" t="str">
        <f t="shared" si="153"/>
        <v/>
      </c>
      <c r="AK345" s="58" t="str">
        <f t="shared" si="154"/>
        <v/>
      </c>
      <c r="AL345" s="26" t="str">
        <f t="shared" si="155"/>
        <v/>
      </c>
    </row>
    <row r="346" spans="1:38">
      <c r="A346" s="42" t="str">
        <f t="shared" si="135"/>
        <v/>
      </c>
      <c r="B346" s="42" t="str">
        <f t="shared" si="156"/>
        <v/>
      </c>
      <c r="C346" s="139" t="str">
        <f t="shared" si="136"/>
        <v/>
      </c>
      <c r="D346" s="58" t="str">
        <f t="shared" si="137"/>
        <v/>
      </c>
      <c r="E346" s="58" t="str">
        <f t="shared" si="138"/>
        <v/>
      </c>
      <c r="F346" s="140" t="str">
        <f t="shared" si="139"/>
        <v/>
      </c>
      <c r="G346" s="141" t="str">
        <f t="shared" si="140"/>
        <v/>
      </c>
      <c r="H346" s="58" t="str">
        <f t="shared" si="141"/>
        <v/>
      </c>
      <c r="I346" s="58" t="str">
        <f t="shared" si="142"/>
        <v/>
      </c>
      <c r="J346" s="131" t="str">
        <f t="shared" si="143"/>
        <v/>
      </c>
      <c r="K346" s="65" t="str">
        <f t="shared" si="144"/>
        <v/>
      </c>
      <c r="L346" s="123" t="str">
        <f t="shared" si="145"/>
        <v/>
      </c>
      <c r="M346" s="122" t="str">
        <f t="shared" si="146"/>
        <v/>
      </c>
      <c r="N346" s="137"/>
      <c r="O346" s="118"/>
      <c r="P346" s="118"/>
      <c r="Q346" s="118"/>
      <c r="R346" s="118"/>
      <c r="S346" s="118"/>
      <c r="T346" s="118"/>
      <c r="U346" s="118"/>
      <c r="V346" s="118"/>
      <c r="W346" s="119"/>
      <c r="X346" s="66" t="str">
        <f t="shared" si="161"/>
        <v/>
      </c>
      <c r="Y346" s="26" t="str">
        <f t="shared" si="157"/>
        <v/>
      </c>
      <c r="Z346" s="26" t="str">
        <f t="shared" si="147"/>
        <v/>
      </c>
      <c r="AA346" s="66" t="str">
        <f t="shared" si="148"/>
        <v/>
      </c>
      <c r="AB346" s="26" t="str">
        <f t="shared" si="149"/>
        <v/>
      </c>
      <c r="AC346" s="26" t="str">
        <f t="shared" si="150"/>
        <v/>
      </c>
      <c r="AD346" s="26" t="str">
        <f t="shared" si="158"/>
        <v/>
      </c>
      <c r="AE346" s="26" t="str">
        <f t="shared" si="151"/>
        <v/>
      </c>
      <c r="AF346" s="26" t="str">
        <f t="shared" si="152"/>
        <v/>
      </c>
      <c r="AG346" s="26" t="str">
        <f>IF(OR(Z346&lt;&gt;TRUE,AB346&lt;&gt;TRUE,,ISBLANK(U346)),"",IF(INDEX(codeperskat,MATCH(P346,libperskat,0))=20,IF(OR(U346&lt;Nomen.complète!W$4,U346&gt;Nomen.complète!X$4),FALSE,TRUE),""))</f>
        <v/>
      </c>
      <c r="AH346" s="26" t="str">
        <f t="shared" si="159"/>
        <v/>
      </c>
      <c r="AI346" s="26" t="str">
        <f t="shared" si="160"/>
        <v/>
      </c>
      <c r="AJ346" s="26" t="str">
        <f t="shared" si="153"/>
        <v/>
      </c>
      <c r="AK346" s="58" t="str">
        <f t="shared" si="154"/>
        <v/>
      </c>
      <c r="AL346" s="26" t="str">
        <f t="shared" si="155"/>
        <v/>
      </c>
    </row>
    <row r="347" spans="1:38">
      <c r="A347" s="42" t="str">
        <f t="shared" si="135"/>
        <v/>
      </c>
      <c r="B347" s="42" t="str">
        <f t="shared" si="156"/>
        <v/>
      </c>
      <c r="C347" s="139" t="str">
        <f t="shared" si="136"/>
        <v/>
      </c>
      <c r="D347" s="58" t="str">
        <f t="shared" si="137"/>
        <v/>
      </c>
      <c r="E347" s="58" t="str">
        <f t="shared" si="138"/>
        <v/>
      </c>
      <c r="F347" s="140" t="str">
        <f t="shared" si="139"/>
        <v/>
      </c>
      <c r="G347" s="141" t="str">
        <f t="shared" si="140"/>
        <v/>
      </c>
      <c r="H347" s="58" t="str">
        <f t="shared" si="141"/>
        <v/>
      </c>
      <c r="I347" s="58" t="str">
        <f t="shared" si="142"/>
        <v/>
      </c>
      <c r="J347" s="131" t="str">
        <f t="shared" si="143"/>
        <v/>
      </c>
      <c r="K347" s="65" t="str">
        <f t="shared" si="144"/>
        <v/>
      </c>
      <c r="L347" s="123" t="str">
        <f t="shared" si="145"/>
        <v/>
      </c>
      <c r="M347" s="122" t="str">
        <f t="shared" si="146"/>
        <v/>
      </c>
      <c r="N347" s="137"/>
      <c r="O347" s="118"/>
      <c r="P347" s="118"/>
      <c r="Q347" s="118"/>
      <c r="R347" s="118"/>
      <c r="S347" s="118"/>
      <c r="T347" s="118"/>
      <c r="U347" s="118"/>
      <c r="V347" s="118"/>
      <c r="W347" s="119"/>
      <c r="X347" s="66" t="str">
        <f t="shared" si="161"/>
        <v/>
      </c>
      <c r="Y347" s="26" t="str">
        <f t="shared" si="157"/>
        <v/>
      </c>
      <c r="Z347" s="26" t="str">
        <f t="shared" si="147"/>
        <v/>
      </c>
      <c r="AA347" s="66" t="str">
        <f t="shared" si="148"/>
        <v/>
      </c>
      <c r="AB347" s="26" t="str">
        <f t="shared" si="149"/>
        <v/>
      </c>
      <c r="AC347" s="26" t="str">
        <f t="shared" si="150"/>
        <v/>
      </c>
      <c r="AD347" s="26" t="str">
        <f t="shared" si="158"/>
        <v/>
      </c>
      <c r="AE347" s="26" t="str">
        <f t="shared" si="151"/>
        <v/>
      </c>
      <c r="AF347" s="26" t="str">
        <f t="shared" si="152"/>
        <v/>
      </c>
      <c r="AG347" s="26" t="str">
        <f>IF(OR(Z347&lt;&gt;TRUE,AB347&lt;&gt;TRUE,,ISBLANK(U347)),"",IF(INDEX(codeperskat,MATCH(P347,libperskat,0))=20,IF(OR(U347&lt;Nomen.complète!W$4,U347&gt;Nomen.complète!X$4),FALSE,TRUE),""))</f>
        <v/>
      </c>
      <c r="AH347" s="26" t="str">
        <f t="shared" si="159"/>
        <v/>
      </c>
      <c r="AI347" s="26" t="str">
        <f t="shared" si="160"/>
        <v/>
      </c>
      <c r="AJ347" s="26" t="str">
        <f t="shared" si="153"/>
        <v/>
      </c>
      <c r="AK347" s="58" t="str">
        <f t="shared" si="154"/>
        <v/>
      </c>
      <c r="AL347" s="26" t="str">
        <f t="shared" si="155"/>
        <v/>
      </c>
    </row>
    <row r="348" spans="1:38">
      <c r="A348" s="42" t="str">
        <f t="shared" si="135"/>
        <v/>
      </c>
      <c r="B348" s="42" t="str">
        <f t="shared" si="156"/>
        <v/>
      </c>
      <c r="C348" s="139" t="str">
        <f t="shared" si="136"/>
        <v/>
      </c>
      <c r="D348" s="58" t="str">
        <f t="shared" si="137"/>
        <v/>
      </c>
      <c r="E348" s="58" t="str">
        <f t="shared" si="138"/>
        <v/>
      </c>
      <c r="F348" s="140" t="str">
        <f t="shared" si="139"/>
        <v/>
      </c>
      <c r="G348" s="141" t="str">
        <f t="shared" si="140"/>
        <v/>
      </c>
      <c r="H348" s="58" t="str">
        <f t="shared" si="141"/>
        <v/>
      </c>
      <c r="I348" s="58" t="str">
        <f t="shared" si="142"/>
        <v/>
      </c>
      <c r="J348" s="131" t="str">
        <f t="shared" si="143"/>
        <v/>
      </c>
      <c r="K348" s="65" t="str">
        <f t="shared" si="144"/>
        <v/>
      </c>
      <c r="L348" s="123" t="str">
        <f t="shared" si="145"/>
        <v/>
      </c>
      <c r="M348" s="122" t="str">
        <f t="shared" si="146"/>
        <v/>
      </c>
      <c r="N348" s="137"/>
      <c r="O348" s="118"/>
      <c r="P348" s="118"/>
      <c r="Q348" s="118"/>
      <c r="R348" s="118"/>
      <c r="S348" s="118"/>
      <c r="T348" s="118"/>
      <c r="U348" s="118"/>
      <c r="V348" s="118"/>
      <c r="W348" s="119"/>
      <c r="X348" s="66" t="str">
        <f t="shared" si="161"/>
        <v/>
      </c>
      <c r="Y348" s="26" t="str">
        <f t="shared" si="157"/>
        <v/>
      </c>
      <c r="Z348" s="26" t="str">
        <f t="shared" si="147"/>
        <v/>
      </c>
      <c r="AA348" s="66" t="str">
        <f t="shared" si="148"/>
        <v/>
      </c>
      <c r="AB348" s="26" t="str">
        <f t="shared" si="149"/>
        <v/>
      </c>
      <c r="AC348" s="26" t="str">
        <f t="shared" si="150"/>
        <v/>
      </c>
      <c r="AD348" s="26" t="str">
        <f t="shared" si="158"/>
        <v/>
      </c>
      <c r="AE348" s="26" t="str">
        <f t="shared" si="151"/>
        <v/>
      </c>
      <c r="AF348" s="26" t="str">
        <f t="shared" si="152"/>
        <v/>
      </c>
      <c r="AG348" s="26" t="str">
        <f>IF(OR(Z348&lt;&gt;TRUE,AB348&lt;&gt;TRUE,,ISBLANK(U348)),"",IF(INDEX(codeperskat,MATCH(P348,libperskat,0))=20,IF(OR(U348&lt;Nomen.complète!W$4,U348&gt;Nomen.complète!X$4),FALSE,TRUE),""))</f>
        <v/>
      </c>
      <c r="AH348" s="26" t="str">
        <f t="shared" si="159"/>
        <v/>
      </c>
      <c r="AI348" s="26" t="str">
        <f t="shared" si="160"/>
        <v/>
      </c>
      <c r="AJ348" s="26" t="str">
        <f t="shared" si="153"/>
        <v/>
      </c>
      <c r="AK348" s="58" t="str">
        <f t="shared" si="154"/>
        <v/>
      </c>
      <c r="AL348" s="26" t="str">
        <f t="shared" si="155"/>
        <v/>
      </c>
    </row>
    <row r="349" spans="1:38">
      <c r="A349" s="42" t="str">
        <f t="shared" si="135"/>
        <v/>
      </c>
      <c r="B349" s="42" t="str">
        <f t="shared" si="156"/>
        <v/>
      </c>
      <c r="C349" s="139" t="str">
        <f t="shared" si="136"/>
        <v/>
      </c>
      <c r="D349" s="58" t="str">
        <f t="shared" si="137"/>
        <v/>
      </c>
      <c r="E349" s="58" t="str">
        <f t="shared" si="138"/>
        <v/>
      </c>
      <c r="F349" s="140" t="str">
        <f t="shared" si="139"/>
        <v/>
      </c>
      <c r="G349" s="141" t="str">
        <f t="shared" si="140"/>
        <v/>
      </c>
      <c r="H349" s="58" t="str">
        <f t="shared" si="141"/>
        <v/>
      </c>
      <c r="I349" s="58" t="str">
        <f t="shared" si="142"/>
        <v/>
      </c>
      <c r="J349" s="131" t="str">
        <f t="shared" si="143"/>
        <v/>
      </c>
      <c r="K349" s="65" t="str">
        <f t="shared" si="144"/>
        <v/>
      </c>
      <c r="L349" s="123" t="str">
        <f t="shared" si="145"/>
        <v/>
      </c>
      <c r="M349" s="122" t="str">
        <f t="shared" si="146"/>
        <v/>
      </c>
      <c r="N349" s="137"/>
      <c r="O349" s="118"/>
      <c r="P349" s="118"/>
      <c r="Q349" s="118"/>
      <c r="R349" s="118"/>
      <c r="S349" s="118"/>
      <c r="T349" s="118"/>
      <c r="U349" s="118"/>
      <c r="V349" s="118"/>
      <c r="W349" s="119"/>
      <c r="X349" s="66" t="str">
        <f t="shared" si="161"/>
        <v/>
      </c>
      <c r="Y349" s="26" t="str">
        <f t="shared" si="157"/>
        <v/>
      </c>
      <c r="Z349" s="26" t="str">
        <f t="shared" si="147"/>
        <v/>
      </c>
      <c r="AA349" s="66" t="str">
        <f t="shared" si="148"/>
        <v/>
      </c>
      <c r="AB349" s="26" t="str">
        <f t="shared" si="149"/>
        <v/>
      </c>
      <c r="AC349" s="26" t="str">
        <f t="shared" si="150"/>
        <v/>
      </c>
      <c r="AD349" s="26" t="str">
        <f t="shared" si="158"/>
        <v/>
      </c>
      <c r="AE349" s="26" t="str">
        <f t="shared" si="151"/>
        <v/>
      </c>
      <c r="AF349" s="26" t="str">
        <f t="shared" si="152"/>
        <v/>
      </c>
      <c r="AG349" s="26" t="str">
        <f>IF(OR(Z349&lt;&gt;TRUE,AB349&lt;&gt;TRUE,,ISBLANK(U349)),"",IF(INDEX(codeperskat,MATCH(P349,libperskat,0))=20,IF(OR(U349&lt;Nomen.complète!W$4,U349&gt;Nomen.complète!X$4),FALSE,TRUE),""))</f>
        <v/>
      </c>
      <c r="AH349" s="26" t="str">
        <f t="shared" si="159"/>
        <v/>
      </c>
      <c r="AI349" s="26" t="str">
        <f t="shared" si="160"/>
        <v/>
      </c>
      <c r="AJ349" s="26" t="str">
        <f t="shared" si="153"/>
        <v/>
      </c>
      <c r="AK349" s="58" t="str">
        <f t="shared" si="154"/>
        <v/>
      </c>
      <c r="AL349" s="26" t="str">
        <f t="shared" si="155"/>
        <v/>
      </c>
    </row>
    <row r="350" spans="1:38">
      <c r="A350" s="42" t="str">
        <f t="shared" si="135"/>
        <v/>
      </c>
      <c r="B350" s="42" t="str">
        <f t="shared" si="156"/>
        <v/>
      </c>
      <c r="C350" s="139" t="str">
        <f t="shared" si="136"/>
        <v/>
      </c>
      <c r="D350" s="58" t="str">
        <f t="shared" si="137"/>
        <v/>
      </c>
      <c r="E350" s="58" t="str">
        <f t="shared" si="138"/>
        <v/>
      </c>
      <c r="F350" s="140" t="str">
        <f t="shared" si="139"/>
        <v/>
      </c>
      <c r="G350" s="141" t="str">
        <f t="shared" si="140"/>
        <v/>
      </c>
      <c r="H350" s="58" t="str">
        <f t="shared" si="141"/>
        <v/>
      </c>
      <c r="I350" s="58" t="str">
        <f t="shared" si="142"/>
        <v/>
      </c>
      <c r="J350" s="131" t="str">
        <f t="shared" si="143"/>
        <v/>
      </c>
      <c r="K350" s="65" t="str">
        <f t="shared" si="144"/>
        <v/>
      </c>
      <c r="L350" s="123" t="str">
        <f t="shared" si="145"/>
        <v/>
      </c>
      <c r="M350" s="122" t="str">
        <f t="shared" si="146"/>
        <v/>
      </c>
      <c r="N350" s="137"/>
      <c r="O350" s="118"/>
      <c r="P350" s="118"/>
      <c r="Q350" s="118"/>
      <c r="R350" s="118"/>
      <c r="S350" s="118"/>
      <c r="T350" s="118"/>
      <c r="U350" s="118"/>
      <c r="V350" s="118"/>
      <c r="W350" s="119"/>
      <c r="X350" s="66" t="str">
        <f t="shared" si="161"/>
        <v/>
      </c>
      <c r="Y350" s="26" t="str">
        <f t="shared" si="157"/>
        <v/>
      </c>
      <c r="Z350" s="26" t="str">
        <f t="shared" si="147"/>
        <v/>
      </c>
      <c r="AA350" s="66" t="str">
        <f t="shared" si="148"/>
        <v/>
      </c>
      <c r="AB350" s="26" t="str">
        <f t="shared" si="149"/>
        <v/>
      </c>
      <c r="AC350" s="26" t="str">
        <f t="shared" si="150"/>
        <v/>
      </c>
      <c r="AD350" s="26" t="str">
        <f t="shared" si="158"/>
        <v/>
      </c>
      <c r="AE350" s="26" t="str">
        <f t="shared" si="151"/>
        <v/>
      </c>
      <c r="AF350" s="26" t="str">
        <f t="shared" si="152"/>
        <v/>
      </c>
      <c r="AG350" s="26" t="str">
        <f>IF(OR(Z350&lt;&gt;TRUE,AB350&lt;&gt;TRUE,,ISBLANK(U350)),"",IF(INDEX(codeperskat,MATCH(P350,libperskat,0))=20,IF(OR(U350&lt;Nomen.complète!W$4,U350&gt;Nomen.complète!X$4),FALSE,TRUE),""))</f>
        <v/>
      </c>
      <c r="AH350" s="26" t="str">
        <f t="shared" si="159"/>
        <v/>
      </c>
      <c r="AI350" s="26" t="str">
        <f t="shared" si="160"/>
        <v/>
      </c>
      <c r="AJ350" s="26" t="str">
        <f t="shared" si="153"/>
        <v/>
      </c>
      <c r="AK350" s="58" t="str">
        <f t="shared" si="154"/>
        <v/>
      </c>
      <c r="AL350" s="26" t="str">
        <f t="shared" si="155"/>
        <v/>
      </c>
    </row>
    <row r="351" spans="1:38">
      <c r="A351" s="42" t="str">
        <f t="shared" si="135"/>
        <v/>
      </c>
      <c r="B351" s="42" t="str">
        <f t="shared" si="156"/>
        <v/>
      </c>
      <c r="C351" s="139" t="str">
        <f t="shared" si="136"/>
        <v/>
      </c>
      <c r="D351" s="58" t="str">
        <f t="shared" si="137"/>
        <v/>
      </c>
      <c r="E351" s="58" t="str">
        <f t="shared" si="138"/>
        <v/>
      </c>
      <c r="F351" s="140" t="str">
        <f t="shared" si="139"/>
        <v/>
      </c>
      <c r="G351" s="141" t="str">
        <f t="shared" si="140"/>
        <v/>
      </c>
      <c r="H351" s="58" t="str">
        <f t="shared" si="141"/>
        <v/>
      </c>
      <c r="I351" s="58" t="str">
        <f t="shared" si="142"/>
        <v/>
      </c>
      <c r="J351" s="131" t="str">
        <f t="shared" si="143"/>
        <v/>
      </c>
      <c r="K351" s="65" t="str">
        <f t="shared" si="144"/>
        <v/>
      </c>
      <c r="L351" s="123" t="str">
        <f t="shared" si="145"/>
        <v/>
      </c>
      <c r="M351" s="122" t="str">
        <f t="shared" si="146"/>
        <v/>
      </c>
      <c r="N351" s="137"/>
      <c r="O351" s="118"/>
      <c r="P351" s="118"/>
      <c r="Q351" s="118"/>
      <c r="R351" s="118"/>
      <c r="S351" s="118"/>
      <c r="T351" s="118"/>
      <c r="U351" s="118"/>
      <c r="V351" s="118"/>
      <c r="W351" s="119"/>
      <c r="X351" s="66" t="str">
        <f t="shared" si="161"/>
        <v/>
      </c>
      <c r="Y351" s="26" t="str">
        <f t="shared" si="157"/>
        <v/>
      </c>
      <c r="Z351" s="26" t="str">
        <f t="shared" si="147"/>
        <v/>
      </c>
      <c r="AA351" s="66" t="str">
        <f t="shared" si="148"/>
        <v/>
      </c>
      <c r="AB351" s="26" t="str">
        <f t="shared" si="149"/>
        <v/>
      </c>
      <c r="AC351" s="26" t="str">
        <f t="shared" si="150"/>
        <v/>
      </c>
      <c r="AD351" s="26" t="str">
        <f t="shared" si="158"/>
        <v/>
      </c>
      <c r="AE351" s="26" t="str">
        <f t="shared" si="151"/>
        <v/>
      </c>
      <c r="AF351" s="26" t="str">
        <f t="shared" si="152"/>
        <v/>
      </c>
      <c r="AG351" s="26" t="str">
        <f>IF(OR(Z351&lt;&gt;TRUE,AB351&lt;&gt;TRUE,,ISBLANK(U351)),"",IF(INDEX(codeperskat,MATCH(P351,libperskat,0))=20,IF(OR(U351&lt;Nomen.complète!W$4,U351&gt;Nomen.complète!X$4),FALSE,TRUE),""))</f>
        <v/>
      </c>
      <c r="AH351" s="26" t="str">
        <f t="shared" si="159"/>
        <v/>
      </c>
      <c r="AI351" s="26" t="str">
        <f t="shared" si="160"/>
        <v/>
      </c>
      <c r="AJ351" s="26" t="str">
        <f t="shared" si="153"/>
        <v/>
      </c>
      <c r="AK351" s="58" t="str">
        <f t="shared" si="154"/>
        <v/>
      </c>
      <c r="AL351" s="26" t="str">
        <f t="shared" si="155"/>
        <v/>
      </c>
    </row>
    <row r="352" spans="1:38">
      <c r="A352" s="42" t="str">
        <f t="shared" si="135"/>
        <v/>
      </c>
      <c r="B352" s="42" t="str">
        <f t="shared" si="156"/>
        <v/>
      </c>
      <c r="C352" s="139" t="str">
        <f t="shared" si="136"/>
        <v/>
      </c>
      <c r="D352" s="58" t="str">
        <f t="shared" si="137"/>
        <v/>
      </c>
      <c r="E352" s="58" t="str">
        <f t="shared" si="138"/>
        <v/>
      </c>
      <c r="F352" s="140" t="str">
        <f t="shared" si="139"/>
        <v/>
      </c>
      <c r="G352" s="141" t="str">
        <f t="shared" si="140"/>
        <v/>
      </c>
      <c r="H352" s="58" t="str">
        <f t="shared" si="141"/>
        <v/>
      </c>
      <c r="I352" s="58" t="str">
        <f t="shared" si="142"/>
        <v/>
      </c>
      <c r="J352" s="131" t="str">
        <f t="shared" si="143"/>
        <v/>
      </c>
      <c r="K352" s="65" t="str">
        <f t="shared" si="144"/>
        <v/>
      </c>
      <c r="L352" s="123" t="str">
        <f t="shared" si="145"/>
        <v/>
      </c>
      <c r="M352" s="122" t="str">
        <f t="shared" si="146"/>
        <v/>
      </c>
      <c r="N352" s="137"/>
      <c r="O352" s="118"/>
      <c r="P352" s="118"/>
      <c r="Q352" s="118"/>
      <c r="R352" s="118"/>
      <c r="S352" s="118"/>
      <c r="T352" s="118"/>
      <c r="U352" s="118"/>
      <c r="V352" s="118"/>
      <c r="W352" s="119"/>
      <c r="X352" s="66" t="str">
        <f t="shared" si="161"/>
        <v/>
      </c>
      <c r="Y352" s="26" t="str">
        <f t="shared" si="157"/>
        <v/>
      </c>
      <c r="Z352" s="26" t="str">
        <f t="shared" si="147"/>
        <v/>
      </c>
      <c r="AA352" s="66" t="str">
        <f t="shared" si="148"/>
        <v/>
      </c>
      <c r="AB352" s="26" t="str">
        <f t="shared" si="149"/>
        <v/>
      </c>
      <c r="AC352" s="26" t="str">
        <f t="shared" si="150"/>
        <v/>
      </c>
      <c r="AD352" s="26" t="str">
        <f t="shared" si="158"/>
        <v/>
      </c>
      <c r="AE352" s="26" t="str">
        <f t="shared" si="151"/>
        <v/>
      </c>
      <c r="AF352" s="26" t="str">
        <f t="shared" si="152"/>
        <v/>
      </c>
      <c r="AG352" s="26" t="str">
        <f>IF(OR(Z352&lt;&gt;TRUE,AB352&lt;&gt;TRUE,,ISBLANK(U352)),"",IF(INDEX(codeperskat,MATCH(P352,libperskat,0))=20,IF(OR(U352&lt;Nomen.complète!W$4,U352&gt;Nomen.complète!X$4),FALSE,TRUE),""))</f>
        <v/>
      </c>
      <c r="AH352" s="26" t="str">
        <f t="shared" si="159"/>
        <v/>
      </c>
      <c r="AI352" s="26" t="str">
        <f t="shared" si="160"/>
        <v/>
      </c>
      <c r="AJ352" s="26" t="str">
        <f t="shared" si="153"/>
        <v/>
      </c>
      <c r="AK352" s="58" t="str">
        <f t="shared" si="154"/>
        <v/>
      </c>
      <c r="AL352" s="26" t="str">
        <f t="shared" si="155"/>
        <v/>
      </c>
    </row>
    <row r="353" spans="1:38">
      <c r="A353" s="42" t="str">
        <f t="shared" si="135"/>
        <v/>
      </c>
      <c r="B353" s="42" t="str">
        <f t="shared" si="156"/>
        <v/>
      </c>
      <c r="C353" s="139" t="str">
        <f t="shared" si="136"/>
        <v/>
      </c>
      <c r="D353" s="58" t="str">
        <f t="shared" si="137"/>
        <v/>
      </c>
      <c r="E353" s="58" t="str">
        <f t="shared" si="138"/>
        <v/>
      </c>
      <c r="F353" s="140" t="str">
        <f t="shared" si="139"/>
        <v/>
      </c>
      <c r="G353" s="141" t="str">
        <f t="shared" si="140"/>
        <v/>
      </c>
      <c r="H353" s="58" t="str">
        <f t="shared" si="141"/>
        <v/>
      </c>
      <c r="I353" s="58" t="str">
        <f t="shared" si="142"/>
        <v/>
      </c>
      <c r="J353" s="131" t="str">
        <f t="shared" si="143"/>
        <v/>
      </c>
      <c r="K353" s="65" t="str">
        <f t="shared" si="144"/>
        <v/>
      </c>
      <c r="L353" s="123" t="str">
        <f t="shared" si="145"/>
        <v/>
      </c>
      <c r="M353" s="122" t="str">
        <f t="shared" si="146"/>
        <v/>
      </c>
      <c r="N353" s="137"/>
      <c r="O353" s="118"/>
      <c r="P353" s="118"/>
      <c r="Q353" s="118"/>
      <c r="R353" s="118"/>
      <c r="S353" s="118"/>
      <c r="T353" s="118"/>
      <c r="U353" s="118"/>
      <c r="V353" s="118"/>
      <c r="W353" s="119"/>
      <c r="X353" s="66" t="str">
        <f t="shared" si="161"/>
        <v/>
      </c>
      <c r="Y353" s="26" t="str">
        <f t="shared" si="157"/>
        <v/>
      </c>
      <c r="Z353" s="26" t="str">
        <f t="shared" si="147"/>
        <v/>
      </c>
      <c r="AA353" s="66" t="str">
        <f t="shared" si="148"/>
        <v/>
      </c>
      <c r="AB353" s="26" t="str">
        <f t="shared" si="149"/>
        <v/>
      </c>
      <c r="AC353" s="26" t="str">
        <f t="shared" si="150"/>
        <v/>
      </c>
      <c r="AD353" s="26" t="str">
        <f t="shared" si="158"/>
        <v/>
      </c>
      <c r="AE353" s="26" t="str">
        <f t="shared" si="151"/>
        <v/>
      </c>
      <c r="AF353" s="26" t="str">
        <f t="shared" si="152"/>
        <v/>
      </c>
      <c r="AG353" s="26" t="str">
        <f>IF(OR(Z353&lt;&gt;TRUE,AB353&lt;&gt;TRUE,,ISBLANK(U353)),"",IF(INDEX(codeperskat,MATCH(P353,libperskat,0))=20,IF(OR(U353&lt;Nomen.complète!W$4,U353&gt;Nomen.complète!X$4),FALSE,TRUE),""))</f>
        <v/>
      </c>
      <c r="AH353" s="26" t="str">
        <f t="shared" si="159"/>
        <v/>
      </c>
      <c r="AI353" s="26" t="str">
        <f t="shared" si="160"/>
        <v/>
      </c>
      <c r="AJ353" s="26" t="str">
        <f t="shared" si="153"/>
        <v/>
      </c>
      <c r="AK353" s="58" t="str">
        <f t="shared" si="154"/>
        <v/>
      </c>
      <c r="AL353" s="26" t="str">
        <f t="shared" si="155"/>
        <v/>
      </c>
    </row>
    <row r="354" spans="1:38">
      <c r="A354" s="42" t="str">
        <f t="shared" si="135"/>
        <v/>
      </c>
      <c r="B354" s="42" t="str">
        <f t="shared" si="156"/>
        <v/>
      </c>
      <c r="C354" s="139" t="str">
        <f t="shared" si="136"/>
        <v/>
      </c>
      <c r="D354" s="58" t="str">
        <f t="shared" si="137"/>
        <v/>
      </c>
      <c r="E354" s="58" t="str">
        <f t="shared" si="138"/>
        <v/>
      </c>
      <c r="F354" s="140" t="str">
        <f t="shared" si="139"/>
        <v/>
      </c>
      <c r="G354" s="141" t="str">
        <f t="shared" si="140"/>
        <v/>
      </c>
      <c r="H354" s="58" t="str">
        <f t="shared" si="141"/>
        <v/>
      </c>
      <c r="I354" s="58" t="str">
        <f t="shared" si="142"/>
        <v/>
      </c>
      <c r="J354" s="131" t="str">
        <f t="shared" si="143"/>
        <v/>
      </c>
      <c r="K354" s="65" t="str">
        <f t="shared" si="144"/>
        <v/>
      </c>
      <c r="L354" s="123" t="str">
        <f t="shared" si="145"/>
        <v/>
      </c>
      <c r="M354" s="122" t="str">
        <f t="shared" si="146"/>
        <v/>
      </c>
      <c r="N354" s="137"/>
      <c r="O354" s="118"/>
      <c r="P354" s="118"/>
      <c r="Q354" s="118"/>
      <c r="R354" s="118"/>
      <c r="S354" s="118"/>
      <c r="T354" s="118"/>
      <c r="U354" s="118"/>
      <c r="V354" s="118"/>
      <c r="W354" s="119"/>
      <c r="X354" s="66" t="str">
        <f t="shared" si="161"/>
        <v/>
      </c>
      <c r="Y354" s="26" t="str">
        <f t="shared" si="157"/>
        <v/>
      </c>
      <c r="Z354" s="26" t="str">
        <f t="shared" si="147"/>
        <v/>
      </c>
      <c r="AA354" s="66" t="str">
        <f t="shared" si="148"/>
        <v/>
      </c>
      <c r="AB354" s="26" t="str">
        <f t="shared" si="149"/>
        <v/>
      </c>
      <c r="AC354" s="26" t="str">
        <f t="shared" si="150"/>
        <v/>
      </c>
      <c r="AD354" s="26" t="str">
        <f t="shared" si="158"/>
        <v/>
      </c>
      <c r="AE354" s="26" t="str">
        <f t="shared" si="151"/>
        <v/>
      </c>
      <c r="AF354" s="26" t="str">
        <f t="shared" si="152"/>
        <v/>
      </c>
      <c r="AG354" s="26" t="str">
        <f>IF(OR(Z354&lt;&gt;TRUE,AB354&lt;&gt;TRUE,,ISBLANK(U354)),"",IF(INDEX(codeperskat,MATCH(P354,libperskat,0))=20,IF(OR(U354&lt;Nomen.complète!W$4,U354&gt;Nomen.complète!X$4),FALSE,TRUE),""))</f>
        <v/>
      </c>
      <c r="AH354" s="26" t="str">
        <f t="shared" si="159"/>
        <v/>
      </c>
      <c r="AI354" s="26" t="str">
        <f t="shared" si="160"/>
        <v/>
      </c>
      <c r="AJ354" s="26" t="str">
        <f t="shared" si="153"/>
        <v/>
      </c>
      <c r="AK354" s="58" t="str">
        <f t="shared" si="154"/>
        <v/>
      </c>
      <c r="AL354" s="26" t="str">
        <f t="shared" si="155"/>
        <v/>
      </c>
    </row>
    <row r="355" spans="1:38">
      <c r="A355" s="42" t="str">
        <f t="shared" si="135"/>
        <v/>
      </c>
      <c r="B355" s="42" t="str">
        <f t="shared" si="156"/>
        <v/>
      </c>
      <c r="C355" s="139" t="str">
        <f t="shared" si="136"/>
        <v/>
      </c>
      <c r="D355" s="58" t="str">
        <f t="shared" si="137"/>
        <v/>
      </c>
      <c r="E355" s="58" t="str">
        <f t="shared" si="138"/>
        <v/>
      </c>
      <c r="F355" s="140" t="str">
        <f t="shared" si="139"/>
        <v/>
      </c>
      <c r="G355" s="141" t="str">
        <f t="shared" si="140"/>
        <v/>
      </c>
      <c r="H355" s="58" t="str">
        <f t="shared" si="141"/>
        <v/>
      </c>
      <c r="I355" s="58" t="str">
        <f t="shared" si="142"/>
        <v/>
      </c>
      <c r="J355" s="131" t="str">
        <f t="shared" si="143"/>
        <v/>
      </c>
      <c r="K355" s="65" t="str">
        <f t="shared" si="144"/>
        <v/>
      </c>
      <c r="L355" s="123" t="str">
        <f t="shared" si="145"/>
        <v/>
      </c>
      <c r="M355" s="122" t="str">
        <f t="shared" si="146"/>
        <v/>
      </c>
      <c r="N355" s="137"/>
      <c r="O355" s="118"/>
      <c r="P355" s="118"/>
      <c r="Q355" s="118"/>
      <c r="R355" s="118"/>
      <c r="S355" s="118"/>
      <c r="T355" s="118"/>
      <c r="U355" s="118"/>
      <c r="V355" s="118"/>
      <c r="W355" s="119"/>
      <c r="X355" s="66" t="str">
        <f t="shared" si="161"/>
        <v/>
      </c>
      <c r="Y355" s="26" t="str">
        <f t="shared" si="157"/>
        <v/>
      </c>
      <c r="Z355" s="26" t="str">
        <f t="shared" si="147"/>
        <v/>
      </c>
      <c r="AA355" s="66" t="str">
        <f t="shared" si="148"/>
        <v/>
      </c>
      <c r="AB355" s="26" t="str">
        <f t="shared" si="149"/>
        <v/>
      </c>
      <c r="AC355" s="26" t="str">
        <f t="shared" si="150"/>
        <v/>
      </c>
      <c r="AD355" s="26" t="str">
        <f t="shared" si="158"/>
        <v/>
      </c>
      <c r="AE355" s="26" t="str">
        <f t="shared" si="151"/>
        <v/>
      </c>
      <c r="AF355" s="26" t="str">
        <f t="shared" si="152"/>
        <v/>
      </c>
      <c r="AG355" s="26" t="str">
        <f>IF(OR(Z355&lt;&gt;TRUE,AB355&lt;&gt;TRUE,,ISBLANK(U355)),"",IF(INDEX(codeperskat,MATCH(P355,libperskat,0))=20,IF(OR(U355&lt;Nomen.complète!W$4,U355&gt;Nomen.complète!X$4),FALSE,TRUE),""))</f>
        <v/>
      </c>
      <c r="AH355" s="26" t="str">
        <f t="shared" si="159"/>
        <v/>
      </c>
      <c r="AI355" s="26" t="str">
        <f t="shared" si="160"/>
        <v/>
      </c>
      <c r="AJ355" s="26" t="str">
        <f t="shared" si="153"/>
        <v/>
      </c>
      <c r="AK355" s="58" t="str">
        <f t="shared" si="154"/>
        <v/>
      </c>
      <c r="AL355" s="26" t="str">
        <f t="shared" si="155"/>
        <v/>
      </c>
    </row>
    <row r="356" spans="1:38">
      <c r="A356" s="42" t="str">
        <f t="shared" si="135"/>
        <v/>
      </c>
      <c r="B356" s="42" t="str">
        <f t="shared" si="156"/>
        <v/>
      </c>
      <c r="C356" s="139" t="str">
        <f t="shared" si="136"/>
        <v/>
      </c>
      <c r="D356" s="58" t="str">
        <f t="shared" si="137"/>
        <v/>
      </c>
      <c r="E356" s="58" t="str">
        <f t="shared" si="138"/>
        <v/>
      </c>
      <c r="F356" s="140" t="str">
        <f t="shared" si="139"/>
        <v/>
      </c>
      <c r="G356" s="141" t="str">
        <f t="shared" si="140"/>
        <v/>
      </c>
      <c r="H356" s="58" t="str">
        <f t="shared" si="141"/>
        <v/>
      </c>
      <c r="I356" s="58" t="str">
        <f t="shared" si="142"/>
        <v/>
      </c>
      <c r="J356" s="131" t="str">
        <f t="shared" si="143"/>
        <v/>
      </c>
      <c r="K356" s="65" t="str">
        <f t="shared" si="144"/>
        <v/>
      </c>
      <c r="L356" s="123" t="str">
        <f t="shared" si="145"/>
        <v/>
      </c>
      <c r="M356" s="122" t="str">
        <f t="shared" si="146"/>
        <v/>
      </c>
      <c r="N356" s="137"/>
      <c r="O356" s="118"/>
      <c r="P356" s="118"/>
      <c r="Q356" s="118"/>
      <c r="R356" s="118"/>
      <c r="S356" s="118"/>
      <c r="T356" s="118"/>
      <c r="U356" s="118"/>
      <c r="V356" s="118"/>
      <c r="W356" s="119"/>
      <c r="X356" s="66" t="str">
        <f t="shared" si="161"/>
        <v/>
      </c>
      <c r="Y356" s="26" t="str">
        <f t="shared" si="157"/>
        <v/>
      </c>
      <c r="Z356" s="26" t="str">
        <f t="shared" si="147"/>
        <v/>
      </c>
      <c r="AA356" s="66" t="str">
        <f t="shared" si="148"/>
        <v/>
      </c>
      <c r="AB356" s="26" t="str">
        <f t="shared" si="149"/>
        <v/>
      </c>
      <c r="AC356" s="26" t="str">
        <f t="shared" si="150"/>
        <v/>
      </c>
      <c r="AD356" s="26" t="str">
        <f t="shared" si="158"/>
        <v/>
      </c>
      <c r="AE356" s="26" t="str">
        <f t="shared" si="151"/>
        <v/>
      </c>
      <c r="AF356" s="26" t="str">
        <f t="shared" si="152"/>
        <v/>
      </c>
      <c r="AG356" s="26" t="str">
        <f>IF(OR(Z356&lt;&gt;TRUE,AB356&lt;&gt;TRUE,,ISBLANK(U356)),"",IF(INDEX(codeperskat,MATCH(P356,libperskat,0))=20,IF(OR(U356&lt;Nomen.complète!W$4,U356&gt;Nomen.complète!X$4),FALSE,TRUE),""))</f>
        <v/>
      </c>
      <c r="AH356" s="26" t="str">
        <f t="shared" si="159"/>
        <v/>
      </c>
      <c r="AI356" s="26" t="str">
        <f t="shared" si="160"/>
        <v/>
      </c>
      <c r="AJ356" s="26" t="str">
        <f t="shared" si="153"/>
        <v/>
      </c>
      <c r="AK356" s="58" t="str">
        <f t="shared" si="154"/>
        <v/>
      </c>
      <c r="AL356" s="26" t="str">
        <f t="shared" si="155"/>
        <v/>
      </c>
    </row>
    <row r="357" spans="1:38">
      <c r="A357" s="42" t="str">
        <f t="shared" si="135"/>
        <v/>
      </c>
      <c r="B357" s="42" t="str">
        <f t="shared" si="156"/>
        <v/>
      </c>
      <c r="C357" s="139" t="str">
        <f t="shared" si="136"/>
        <v/>
      </c>
      <c r="D357" s="58" t="str">
        <f t="shared" si="137"/>
        <v/>
      </c>
      <c r="E357" s="58" t="str">
        <f t="shared" si="138"/>
        <v/>
      </c>
      <c r="F357" s="140" t="str">
        <f t="shared" si="139"/>
        <v/>
      </c>
      <c r="G357" s="141" t="str">
        <f t="shared" si="140"/>
        <v/>
      </c>
      <c r="H357" s="58" t="str">
        <f t="shared" si="141"/>
        <v/>
      </c>
      <c r="I357" s="58" t="str">
        <f t="shared" si="142"/>
        <v/>
      </c>
      <c r="J357" s="131" t="str">
        <f t="shared" si="143"/>
        <v/>
      </c>
      <c r="K357" s="65" t="str">
        <f t="shared" si="144"/>
        <v/>
      </c>
      <c r="L357" s="123" t="str">
        <f t="shared" si="145"/>
        <v/>
      </c>
      <c r="M357" s="122" t="str">
        <f t="shared" si="146"/>
        <v/>
      </c>
      <c r="N357" s="137"/>
      <c r="O357" s="118"/>
      <c r="P357" s="118"/>
      <c r="Q357" s="118"/>
      <c r="R357" s="118"/>
      <c r="S357" s="118"/>
      <c r="T357" s="118"/>
      <c r="U357" s="118"/>
      <c r="V357" s="118"/>
      <c r="W357" s="119"/>
      <c r="X357" s="66" t="str">
        <f t="shared" si="161"/>
        <v/>
      </c>
      <c r="Y357" s="26" t="str">
        <f t="shared" si="157"/>
        <v/>
      </c>
      <c r="Z357" s="26" t="str">
        <f t="shared" si="147"/>
        <v/>
      </c>
      <c r="AA357" s="66" t="str">
        <f t="shared" si="148"/>
        <v/>
      </c>
      <c r="AB357" s="26" t="str">
        <f t="shared" si="149"/>
        <v/>
      </c>
      <c r="AC357" s="26" t="str">
        <f t="shared" si="150"/>
        <v/>
      </c>
      <c r="AD357" s="26" t="str">
        <f t="shared" si="158"/>
        <v/>
      </c>
      <c r="AE357" s="26" t="str">
        <f t="shared" si="151"/>
        <v/>
      </c>
      <c r="AF357" s="26" t="str">
        <f t="shared" si="152"/>
        <v/>
      </c>
      <c r="AG357" s="26" t="str">
        <f>IF(OR(Z357&lt;&gt;TRUE,AB357&lt;&gt;TRUE,,ISBLANK(U357)),"",IF(INDEX(codeperskat,MATCH(P357,libperskat,0))=20,IF(OR(U357&lt;Nomen.complète!W$4,U357&gt;Nomen.complète!X$4),FALSE,TRUE),""))</f>
        <v/>
      </c>
      <c r="AH357" s="26" t="str">
        <f t="shared" si="159"/>
        <v/>
      </c>
      <c r="AI357" s="26" t="str">
        <f t="shared" si="160"/>
        <v/>
      </c>
      <c r="AJ357" s="26" t="str">
        <f t="shared" si="153"/>
        <v/>
      </c>
      <c r="AK357" s="58" t="str">
        <f t="shared" si="154"/>
        <v/>
      </c>
      <c r="AL357" s="26" t="str">
        <f t="shared" si="155"/>
        <v/>
      </c>
    </row>
    <row r="358" spans="1:38">
      <c r="A358" s="42" t="str">
        <f t="shared" si="135"/>
        <v/>
      </c>
      <c r="B358" s="42" t="str">
        <f t="shared" si="156"/>
        <v/>
      </c>
      <c r="C358" s="139" t="str">
        <f t="shared" si="136"/>
        <v/>
      </c>
      <c r="D358" s="58" t="str">
        <f t="shared" si="137"/>
        <v/>
      </c>
      <c r="E358" s="58" t="str">
        <f t="shared" si="138"/>
        <v/>
      </c>
      <c r="F358" s="140" t="str">
        <f t="shared" si="139"/>
        <v/>
      </c>
      <c r="G358" s="141" t="str">
        <f t="shared" si="140"/>
        <v/>
      </c>
      <c r="H358" s="58" t="str">
        <f t="shared" si="141"/>
        <v/>
      </c>
      <c r="I358" s="58" t="str">
        <f t="shared" si="142"/>
        <v/>
      </c>
      <c r="J358" s="131" t="str">
        <f t="shared" si="143"/>
        <v/>
      </c>
      <c r="K358" s="65" t="str">
        <f t="shared" si="144"/>
        <v/>
      </c>
      <c r="L358" s="123" t="str">
        <f t="shared" si="145"/>
        <v/>
      </c>
      <c r="M358" s="122" t="str">
        <f t="shared" si="146"/>
        <v/>
      </c>
      <c r="N358" s="137"/>
      <c r="O358" s="118"/>
      <c r="P358" s="118"/>
      <c r="Q358" s="118"/>
      <c r="R358" s="118"/>
      <c r="S358" s="118"/>
      <c r="T358" s="118"/>
      <c r="U358" s="118"/>
      <c r="V358" s="118"/>
      <c r="W358" s="119"/>
      <c r="X358" s="66" t="str">
        <f t="shared" si="161"/>
        <v/>
      </c>
      <c r="Y358" s="26" t="str">
        <f t="shared" si="157"/>
        <v/>
      </c>
      <c r="Z358" s="26" t="str">
        <f t="shared" si="147"/>
        <v/>
      </c>
      <c r="AA358" s="66" t="str">
        <f t="shared" si="148"/>
        <v/>
      </c>
      <c r="AB358" s="26" t="str">
        <f t="shared" si="149"/>
        <v/>
      </c>
      <c r="AC358" s="26" t="str">
        <f t="shared" si="150"/>
        <v/>
      </c>
      <c r="AD358" s="26" t="str">
        <f t="shared" si="158"/>
        <v/>
      </c>
      <c r="AE358" s="26" t="str">
        <f t="shared" si="151"/>
        <v/>
      </c>
      <c r="AF358" s="26" t="str">
        <f t="shared" si="152"/>
        <v/>
      </c>
      <c r="AG358" s="26" t="str">
        <f>IF(OR(Z358&lt;&gt;TRUE,AB358&lt;&gt;TRUE,,ISBLANK(U358)),"",IF(INDEX(codeperskat,MATCH(P358,libperskat,0))=20,IF(OR(U358&lt;Nomen.complète!W$4,U358&gt;Nomen.complète!X$4),FALSE,TRUE),""))</f>
        <v/>
      </c>
      <c r="AH358" s="26" t="str">
        <f t="shared" si="159"/>
        <v/>
      </c>
      <c r="AI358" s="26" t="str">
        <f t="shared" si="160"/>
        <v/>
      </c>
      <c r="AJ358" s="26" t="str">
        <f t="shared" si="153"/>
        <v/>
      </c>
      <c r="AK358" s="58" t="str">
        <f t="shared" si="154"/>
        <v/>
      </c>
      <c r="AL358" s="26" t="str">
        <f t="shared" si="155"/>
        <v/>
      </c>
    </row>
    <row r="359" spans="1:38">
      <c r="A359" s="42" t="str">
        <f t="shared" si="135"/>
        <v/>
      </c>
      <c r="B359" s="42" t="str">
        <f t="shared" si="156"/>
        <v/>
      </c>
      <c r="C359" s="139" t="str">
        <f t="shared" si="136"/>
        <v/>
      </c>
      <c r="D359" s="58" t="str">
        <f t="shared" si="137"/>
        <v/>
      </c>
      <c r="E359" s="58" t="str">
        <f t="shared" si="138"/>
        <v/>
      </c>
      <c r="F359" s="140" t="str">
        <f t="shared" si="139"/>
        <v/>
      </c>
      <c r="G359" s="141" t="str">
        <f t="shared" si="140"/>
        <v/>
      </c>
      <c r="H359" s="58" t="str">
        <f t="shared" si="141"/>
        <v/>
      </c>
      <c r="I359" s="58" t="str">
        <f t="shared" si="142"/>
        <v/>
      </c>
      <c r="J359" s="131" t="str">
        <f t="shared" si="143"/>
        <v/>
      </c>
      <c r="K359" s="65" t="str">
        <f t="shared" si="144"/>
        <v/>
      </c>
      <c r="L359" s="123" t="str">
        <f t="shared" si="145"/>
        <v/>
      </c>
      <c r="M359" s="122" t="str">
        <f t="shared" si="146"/>
        <v/>
      </c>
      <c r="N359" s="137"/>
      <c r="O359" s="118"/>
      <c r="P359" s="118"/>
      <c r="Q359" s="118"/>
      <c r="R359" s="118"/>
      <c r="S359" s="118"/>
      <c r="T359" s="118"/>
      <c r="U359" s="118"/>
      <c r="V359" s="118"/>
      <c r="W359" s="119"/>
      <c r="X359" s="66" t="str">
        <f t="shared" si="161"/>
        <v/>
      </c>
      <c r="Y359" s="26" t="str">
        <f t="shared" si="157"/>
        <v/>
      </c>
      <c r="Z359" s="26" t="str">
        <f t="shared" si="147"/>
        <v/>
      </c>
      <c r="AA359" s="66" t="str">
        <f t="shared" si="148"/>
        <v/>
      </c>
      <c r="AB359" s="26" t="str">
        <f t="shared" si="149"/>
        <v/>
      </c>
      <c r="AC359" s="26" t="str">
        <f t="shared" si="150"/>
        <v/>
      </c>
      <c r="AD359" s="26" t="str">
        <f t="shared" si="158"/>
        <v/>
      </c>
      <c r="AE359" s="26" t="str">
        <f t="shared" si="151"/>
        <v/>
      </c>
      <c r="AF359" s="26" t="str">
        <f t="shared" si="152"/>
        <v/>
      </c>
      <c r="AG359" s="26" t="str">
        <f>IF(OR(Z359&lt;&gt;TRUE,AB359&lt;&gt;TRUE,,ISBLANK(U359)),"",IF(INDEX(codeperskat,MATCH(P359,libperskat,0))=20,IF(OR(U359&lt;Nomen.complète!W$4,U359&gt;Nomen.complète!X$4),FALSE,TRUE),""))</f>
        <v/>
      </c>
      <c r="AH359" s="26" t="str">
        <f t="shared" si="159"/>
        <v/>
      </c>
      <c r="AI359" s="26" t="str">
        <f t="shared" si="160"/>
        <v/>
      </c>
      <c r="AJ359" s="26" t="str">
        <f t="shared" si="153"/>
        <v/>
      </c>
      <c r="AK359" s="58" t="str">
        <f t="shared" si="154"/>
        <v/>
      </c>
      <c r="AL359" s="26" t="str">
        <f t="shared" si="155"/>
        <v/>
      </c>
    </row>
    <row r="360" spans="1:38">
      <c r="A360" s="42" t="str">
        <f t="shared" si="135"/>
        <v/>
      </c>
      <c r="B360" s="42" t="str">
        <f t="shared" si="156"/>
        <v/>
      </c>
      <c r="C360" s="139" t="str">
        <f t="shared" si="136"/>
        <v/>
      </c>
      <c r="D360" s="58" t="str">
        <f t="shared" si="137"/>
        <v/>
      </c>
      <c r="E360" s="58" t="str">
        <f t="shared" si="138"/>
        <v/>
      </c>
      <c r="F360" s="140" t="str">
        <f t="shared" si="139"/>
        <v/>
      </c>
      <c r="G360" s="141" t="str">
        <f t="shared" si="140"/>
        <v/>
      </c>
      <c r="H360" s="58" t="str">
        <f t="shared" si="141"/>
        <v/>
      </c>
      <c r="I360" s="58" t="str">
        <f t="shared" si="142"/>
        <v/>
      </c>
      <c r="J360" s="131" t="str">
        <f t="shared" si="143"/>
        <v/>
      </c>
      <c r="K360" s="65" t="str">
        <f t="shared" si="144"/>
        <v/>
      </c>
      <c r="L360" s="123" t="str">
        <f t="shared" si="145"/>
        <v/>
      </c>
      <c r="M360" s="122" t="str">
        <f t="shared" si="146"/>
        <v/>
      </c>
      <c r="N360" s="137"/>
      <c r="O360" s="118"/>
      <c r="P360" s="118"/>
      <c r="Q360" s="118"/>
      <c r="R360" s="118"/>
      <c r="S360" s="118"/>
      <c r="T360" s="118"/>
      <c r="U360" s="118"/>
      <c r="V360" s="118"/>
      <c r="W360" s="119"/>
      <c r="X360" s="66" t="str">
        <f t="shared" si="161"/>
        <v/>
      </c>
      <c r="Y360" s="26" t="str">
        <f t="shared" si="157"/>
        <v/>
      </c>
      <c r="Z360" s="26" t="str">
        <f t="shared" si="147"/>
        <v/>
      </c>
      <c r="AA360" s="66" t="str">
        <f t="shared" si="148"/>
        <v/>
      </c>
      <c r="AB360" s="26" t="str">
        <f t="shared" si="149"/>
        <v/>
      </c>
      <c r="AC360" s="26" t="str">
        <f t="shared" si="150"/>
        <v/>
      </c>
      <c r="AD360" s="26" t="str">
        <f t="shared" si="158"/>
        <v/>
      </c>
      <c r="AE360" s="26" t="str">
        <f t="shared" si="151"/>
        <v/>
      </c>
      <c r="AF360" s="26" t="str">
        <f t="shared" si="152"/>
        <v/>
      </c>
      <c r="AG360" s="26" t="str">
        <f>IF(OR(Z360&lt;&gt;TRUE,AB360&lt;&gt;TRUE,,ISBLANK(U360)),"",IF(INDEX(codeperskat,MATCH(P360,libperskat,0))=20,IF(OR(U360&lt;Nomen.complète!W$4,U360&gt;Nomen.complète!X$4),FALSE,TRUE),""))</f>
        <v/>
      </c>
      <c r="AH360" s="26" t="str">
        <f t="shared" si="159"/>
        <v/>
      </c>
      <c r="AI360" s="26" t="str">
        <f t="shared" si="160"/>
        <v/>
      </c>
      <c r="AJ360" s="26" t="str">
        <f t="shared" si="153"/>
        <v/>
      </c>
      <c r="AK360" s="58" t="str">
        <f t="shared" si="154"/>
        <v/>
      </c>
      <c r="AL360" s="26" t="str">
        <f t="shared" si="155"/>
        <v/>
      </c>
    </row>
    <row r="361" spans="1:38">
      <c r="A361" s="42" t="str">
        <f t="shared" si="135"/>
        <v/>
      </c>
      <c r="B361" s="42" t="str">
        <f t="shared" si="156"/>
        <v/>
      </c>
      <c r="C361" s="139" t="str">
        <f t="shared" si="136"/>
        <v/>
      </c>
      <c r="D361" s="58" t="str">
        <f t="shared" si="137"/>
        <v/>
      </c>
      <c r="E361" s="58" t="str">
        <f t="shared" si="138"/>
        <v/>
      </c>
      <c r="F361" s="140" t="str">
        <f t="shared" si="139"/>
        <v/>
      </c>
      <c r="G361" s="141" t="str">
        <f t="shared" si="140"/>
        <v/>
      </c>
      <c r="H361" s="58" t="str">
        <f t="shared" si="141"/>
        <v/>
      </c>
      <c r="I361" s="58" t="str">
        <f t="shared" si="142"/>
        <v/>
      </c>
      <c r="J361" s="131" t="str">
        <f t="shared" si="143"/>
        <v/>
      </c>
      <c r="K361" s="65" t="str">
        <f t="shared" si="144"/>
        <v/>
      </c>
      <c r="L361" s="123" t="str">
        <f t="shared" si="145"/>
        <v/>
      </c>
      <c r="M361" s="122" t="str">
        <f t="shared" si="146"/>
        <v/>
      </c>
      <c r="N361" s="137"/>
      <c r="O361" s="118"/>
      <c r="P361" s="118"/>
      <c r="Q361" s="118"/>
      <c r="R361" s="118"/>
      <c r="S361" s="118"/>
      <c r="T361" s="118"/>
      <c r="U361" s="118"/>
      <c r="V361" s="118"/>
      <c r="W361" s="119"/>
      <c r="X361" s="66" t="str">
        <f t="shared" si="161"/>
        <v/>
      </c>
      <c r="Y361" s="26" t="str">
        <f t="shared" si="157"/>
        <v/>
      </c>
      <c r="Z361" s="26" t="str">
        <f t="shared" si="147"/>
        <v/>
      </c>
      <c r="AA361" s="66" t="str">
        <f t="shared" si="148"/>
        <v/>
      </c>
      <c r="AB361" s="26" t="str">
        <f t="shared" si="149"/>
        <v/>
      </c>
      <c r="AC361" s="26" t="str">
        <f t="shared" si="150"/>
        <v/>
      </c>
      <c r="AD361" s="26" t="str">
        <f t="shared" si="158"/>
        <v/>
      </c>
      <c r="AE361" s="26" t="str">
        <f t="shared" si="151"/>
        <v/>
      </c>
      <c r="AF361" s="26" t="str">
        <f t="shared" si="152"/>
        <v/>
      </c>
      <c r="AG361" s="26" t="str">
        <f>IF(OR(Z361&lt;&gt;TRUE,AB361&lt;&gt;TRUE,,ISBLANK(U361)),"",IF(INDEX(codeperskat,MATCH(P361,libperskat,0))=20,IF(OR(U361&lt;Nomen.complète!W$4,U361&gt;Nomen.complète!X$4),FALSE,TRUE),""))</f>
        <v/>
      </c>
      <c r="AH361" s="26" t="str">
        <f t="shared" si="159"/>
        <v/>
      </c>
      <c r="AI361" s="26" t="str">
        <f t="shared" si="160"/>
        <v/>
      </c>
      <c r="AJ361" s="26" t="str">
        <f t="shared" si="153"/>
        <v/>
      </c>
      <c r="AK361" s="58" t="str">
        <f t="shared" si="154"/>
        <v/>
      </c>
      <c r="AL361" s="26" t="str">
        <f t="shared" si="155"/>
        <v/>
      </c>
    </row>
    <row r="362" spans="1:38">
      <c r="A362" s="42" t="str">
        <f t="shared" si="135"/>
        <v/>
      </c>
      <c r="B362" s="42" t="str">
        <f t="shared" si="156"/>
        <v/>
      </c>
      <c r="C362" s="139" t="str">
        <f t="shared" si="136"/>
        <v/>
      </c>
      <c r="D362" s="58" t="str">
        <f t="shared" si="137"/>
        <v/>
      </c>
      <c r="E362" s="58" t="str">
        <f t="shared" si="138"/>
        <v/>
      </c>
      <c r="F362" s="140" t="str">
        <f t="shared" si="139"/>
        <v/>
      </c>
      <c r="G362" s="141" t="str">
        <f t="shared" si="140"/>
        <v/>
      </c>
      <c r="H362" s="58" t="str">
        <f t="shared" si="141"/>
        <v/>
      </c>
      <c r="I362" s="58" t="str">
        <f t="shared" si="142"/>
        <v/>
      </c>
      <c r="J362" s="131" t="str">
        <f t="shared" si="143"/>
        <v/>
      </c>
      <c r="K362" s="65" t="str">
        <f t="shared" si="144"/>
        <v/>
      </c>
      <c r="L362" s="123" t="str">
        <f t="shared" si="145"/>
        <v/>
      </c>
      <c r="M362" s="122" t="str">
        <f t="shared" si="146"/>
        <v/>
      </c>
      <c r="N362" s="137"/>
      <c r="O362" s="118"/>
      <c r="P362" s="118"/>
      <c r="Q362" s="118"/>
      <c r="R362" s="118"/>
      <c r="S362" s="118"/>
      <c r="T362" s="118"/>
      <c r="U362" s="118"/>
      <c r="V362" s="118"/>
      <c r="W362" s="119"/>
      <c r="X362" s="66" t="str">
        <f t="shared" si="161"/>
        <v/>
      </c>
      <c r="Y362" s="26" t="str">
        <f t="shared" si="157"/>
        <v/>
      </c>
      <c r="Z362" s="26" t="str">
        <f t="shared" si="147"/>
        <v/>
      </c>
      <c r="AA362" s="66" t="str">
        <f t="shared" si="148"/>
        <v/>
      </c>
      <c r="AB362" s="26" t="str">
        <f t="shared" si="149"/>
        <v/>
      </c>
      <c r="AC362" s="26" t="str">
        <f t="shared" si="150"/>
        <v/>
      </c>
      <c r="AD362" s="26" t="str">
        <f t="shared" si="158"/>
        <v/>
      </c>
      <c r="AE362" s="26" t="str">
        <f t="shared" si="151"/>
        <v/>
      </c>
      <c r="AF362" s="26" t="str">
        <f t="shared" si="152"/>
        <v/>
      </c>
      <c r="AG362" s="26" t="str">
        <f>IF(OR(Z362&lt;&gt;TRUE,AB362&lt;&gt;TRUE,,ISBLANK(U362)),"",IF(INDEX(codeperskat,MATCH(P362,libperskat,0))=20,IF(OR(U362&lt;Nomen.complète!W$4,U362&gt;Nomen.complète!X$4),FALSE,TRUE),""))</f>
        <v/>
      </c>
      <c r="AH362" s="26" t="str">
        <f t="shared" si="159"/>
        <v/>
      </c>
      <c r="AI362" s="26" t="str">
        <f t="shared" si="160"/>
        <v/>
      </c>
      <c r="AJ362" s="26" t="str">
        <f t="shared" si="153"/>
        <v/>
      </c>
      <c r="AK362" s="58" t="str">
        <f t="shared" si="154"/>
        <v/>
      </c>
      <c r="AL362" s="26" t="str">
        <f t="shared" si="155"/>
        <v/>
      </c>
    </row>
    <row r="363" spans="1:38">
      <c r="A363" s="42" t="str">
        <f t="shared" si="135"/>
        <v/>
      </c>
      <c r="B363" s="42" t="str">
        <f t="shared" si="156"/>
        <v/>
      </c>
      <c r="C363" s="139" t="str">
        <f t="shared" si="136"/>
        <v/>
      </c>
      <c r="D363" s="58" t="str">
        <f t="shared" si="137"/>
        <v/>
      </c>
      <c r="E363" s="58" t="str">
        <f t="shared" si="138"/>
        <v/>
      </c>
      <c r="F363" s="140" t="str">
        <f t="shared" si="139"/>
        <v/>
      </c>
      <c r="G363" s="141" t="str">
        <f t="shared" si="140"/>
        <v/>
      </c>
      <c r="H363" s="58" t="str">
        <f t="shared" si="141"/>
        <v/>
      </c>
      <c r="I363" s="58" t="str">
        <f t="shared" si="142"/>
        <v/>
      </c>
      <c r="J363" s="131" t="str">
        <f t="shared" si="143"/>
        <v/>
      </c>
      <c r="K363" s="65" t="str">
        <f t="shared" si="144"/>
        <v/>
      </c>
      <c r="L363" s="123" t="str">
        <f t="shared" si="145"/>
        <v/>
      </c>
      <c r="M363" s="122" t="str">
        <f t="shared" si="146"/>
        <v/>
      </c>
      <c r="N363" s="137"/>
      <c r="O363" s="118"/>
      <c r="P363" s="118"/>
      <c r="Q363" s="118"/>
      <c r="R363" s="118"/>
      <c r="S363" s="118"/>
      <c r="T363" s="118"/>
      <c r="U363" s="118"/>
      <c r="V363" s="118"/>
      <c r="W363" s="119"/>
      <c r="X363" s="66" t="str">
        <f t="shared" si="161"/>
        <v/>
      </c>
      <c r="Y363" s="26" t="str">
        <f t="shared" si="157"/>
        <v/>
      </c>
      <c r="Z363" s="26" t="str">
        <f t="shared" si="147"/>
        <v/>
      </c>
      <c r="AA363" s="66" t="str">
        <f t="shared" si="148"/>
        <v/>
      </c>
      <c r="AB363" s="26" t="str">
        <f t="shared" si="149"/>
        <v/>
      </c>
      <c r="AC363" s="26" t="str">
        <f t="shared" si="150"/>
        <v/>
      </c>
      <c r="AD363" s="26" t="str">
        <f t="shared" si="158"/>
        <v/>
      </c>
      <c r="AE363" s="26" t="str">
        <f t="shared" si="151"/>
        <v/>
      </c>
      <c r="AF363" s="26" t="str">
        <f t="shared" si="152"/>
        <v/>
      </c>
      <c r="AG363" s="26" t="str">
        <f>IF(OR(Z363&lt;&gt;TRUE,AB363&lt;&gt;TRUE,,ISBLANK(U363)),"",IF(INDEX(codeperskat,MATCH(P363,libperskat,0))=20,IF(OR(U363&lt;Nomen.complète!W$4,U363&gt;Nomen.complète!X$4),FALSE,TRUE),""))</f>
        <v/>
      </c>
      <c r="AH363" s="26" t="str">
        <f t="shared" si="159"/>
        <v/>
      </c>
      <c r="AI363" s="26" t="str">
        <f t="shared" si="160"/>
        <v/>
      </c>
      <c r="AJ363" s="26" t="str">
        <f t="shared" si="153"/>
        <v/>
      </c>
      <c r="AK363" s="58" t="str">
        <f t="shared" si="154"/>
        <v/>
      </c>
      <c r="AL363" s="26" t="str">
        <f t="shared" si="155"/>
        <v/>
      </c>
    </row>
    <row r="364" spans="1:38">
      <c r="A364" s="42" t="str">
        <f t="shared" si="135"/>
        <v/>
      </c>
      <c r="B364" s="42" t="str">
        <f t="shared" si="156"/>
        <v/>
      </c>
      <c r="C364" s="139" t="str">
        <f t="shared" si="136"/>
        <v/>
      </c>
      <c r="D364" s="58" t="str">
        <f t="shared" si="137"/>
        <v/>
      </c>
      <c r="E364" s="58" t="str">
        <f t="shared" si="138"/>
        <v/>
      </c>
      <c r="F364" s="140" t="str">
        <f t="shared" si="139"/>
        <v/>
      </c>
      <c r="G364" s="141" t="str">
        <f t="shared" si="140"/>
        <v/>
      </c>
      <c r="H364" s="58" t="str">
        <f t="shared" si="141"/>
        <v/>
      </c>
      <c r="I364" s="58" t="str">
        <f t="shared" si="142"/>
        <v/>
      </c>
      <c r="J364" s="131" t="str">
        <f t="shared" si="143"/>
        <v/>
      </c>
      <c r="K364" s="65" t="str">
        <f t="shared" si="144"/>
        <v/>
      </c>
      <c r="L364" s="123" t="str">
        <f t="shared" si="145"/>
        <v/>
      </c>
      <c r="M364" s="122" t="str">
        <f t="shared" si="146"/>
        <v/>
      </c>
      <c r="N364" s="137"/>
      <c r="O364" s="118"/>
      <c r="P364" s="118"/>
      <c r="Q364" s="118"/>
      <c r="R364" s="118"/>
      <c r="S364" s="118"/>
      <c r="T364" s="118"/>
      <c r="U364" s="118"/>
      <c r="V364" s="118"/>
      <c r="W364" s="119"/>
      <c r="X364" s="66" t="str">
        <f t="shared" si="161"/>
        <v/>
      </c>
      <c r="Y364" s="26" t="str">
        <f t="shared" si="157"/>
        <v/>
      </c>
      <c r="Z364" s="26" t="str">
        <f t="shared" si="147"/>
        <v/>
      </c>
      <c r="AA364" s="66" t="str">
        <f t="shared" si="148"/>
        <v/>
      </c>
      <c r="AB364" s="26" t="str">
        <f t="shared" si="149"/>
        <v/>
      </c>
      <c r="AC364" s="26" t="str">
        <f t="shared" si="150"/>
        <v/>
      </c>
      <c r="AD364" s="26" t="str">
        <f t="shared" si="158"/>
        <v/>
      </c>
      <c r="AE364" s="26" t="str">
        <f t="shared" si="151"/>
        <v/>
      </c>
      <c r="AF364" s="26" t="str">
        <f t="shared" si="152"/>
        <v/>
      </c>
      <c r="AG364" s="26" t="str">
        <f>IF(OR(Z364&lt;&gt;TRUE,AB364&lt;&gt;TRUE,,ISBLANK(U364)),"",IF(INDEX(codeperskat,MATCH(P364,libperskat,0))=20,IF(OR(U364&lt;Nomen.complète!W$4,U364&gt;Nomen.complète!X$4),FALSE,TRUE),""))</f>
        <v/>
      </c>
      <c r="AH364" s="26" t="str">
        <f t="shared" si="159"/>
        <v/>
      </c>
      <c r="AI364" s="26" t="str">
        <f t="shared" si="160"/>
        <v/>
      </c>
      <c r="AJ364" s="26" t="str">
        <f t="shared" si="153"/>
        <v/>
      </c>
      <c r="AK364" s="58" t="str">
        <f t="shared" si="154"/>
        <v/>
      </c>
      <c r="AL364" s="26" t="str">
        <f t="shared" si="155"/>
        <v/>
      </c>
    </row>
    <row r="365" spans="1:38">
      <c r="A365" s="42" t="str">
        <f t="shared" si="135"/>
        <v/>
      </c>
      <c r="B365" s="42" t="str">
        <f t="shared" si="156"/>
        <v/>
      </c>
      <c r="C365" s="139" t="str">
        <f t="shared" si="136"/>
        <v/>
      </c>
      <c r="D365" s="58" t="str">
        <f t="shared" si="137"/>
        <v/>
      </c>
      <c r="E365" s="58" t="str">
        <f t="shared" si="138"/>
        <v/>
      </c>
      <c r="F365" s="140" t="str">
        <f t="shared" si="139"/>
        <v/>
      </c>
      <c r="G365" s="141" t="str">
        <f t="shared" si="140"/>
        <v/>
      </c>
      <c r="H365" s="58" t="str">
        <f t="shared" si="141"/>
        <v/>
      </c>
      <c r="I365" s="58" t="str">
        <f t="shared" si="142"/>
        <v/>
      </c>
      <c r="J365" s="131" t="str">
        <f t="shared" si="143"/>
        <v/>
      </c>
      <c r="K365" s="65" t="str">
        <f t="shared" si="144"/>
        <v/>
      </c>
      <c r="L365" s="123" t="str">
        <f t="shared" si="145"/>
        <v/>
      </c>
      <c r="M365" s="122" t="str">
        <f t="shared" si="146"/>
        <v/>
      </c>
      <c r="N365" s="137"/>
      <c r="O365" s="118"/>
      <c r="P365" s="118"/>
      <c r="Q365" s="118"/>
      <c r="R365" s="118"/>
      <c r="S365" s="118"/>
      <c r="T365" s="118"/>
      <c r="U365" s="118"/>
      <c r="V365" s="118"/>
      <c r="W365" s="119"/>
      <c r="X365" s="66" t="str">
        <f t="shared" si="161"/>
        <v/>
      </c>
      <c r="Y365" s="26" t="str">
        <f t="shared" si="157"/>
        <v/>
      </c>
      <c r="Z365" s="26" t="str">
        <f t="shared" si="147"/>
        <v/>
      </c>
      <c r="AA365" s="66" t="str">
        <f t="shared" si="148"/>
        <v/>
      </c>
      <c r="AB365" s="26" t="str">
        <f t="shared" si="149"/>
        <v/>
      </c>
      <c r="AC365" s="26" t="str">
        <f t="shared" si="150"/>
        <v/>
      </c>
      <c r="AD365" s="26" t="str">
        <f t="shared" si="158"/>
        <v/>
      </c>
      <c r="AE365" s="26" t="str">
        <f t="shared" si="151"/>
        <v/>
      </c>
      <c r="AF365" s="26" t="str">
        <f t="shared" si="152"/>
        <v/>
      </c>
      <c r="AG365" s="26" t="str">
        <f>IF(OR(Z365&lt;&gt;TRUE,AB365&lt;&gt;TRUE,,ISBLANK(U365)),"",IF(INDEX(codeperskat,MATCH(P365,libperskat,0))=20,IF(OR(U365&lt;Nomen.complète!W$4,U365&gt;Nomen.complète!X$4),FALSE,TRUE),""))</f>
        <v/>
      </c>
      <c r="AH365" s="26" t="str">
        <f t="shared" si="159"/>
        <v/>
      </c>
      <c r="AI365" s="26" t="str">
        <f t="shared" si="160"/>
        <v/>
      </c>
      <c r="AJ365" s="26" t="str">
        <f t="shared" si="153"/>
        <v/>
      </c>
      <c r="AK365" s="58" t="str">
        <f t="shared" si="154"/>
        <v/>
      </c>
      <c r="AL365" s="26" t="str">
        <f t="shared" si="155"/>
        <v/>
      </c>
    </row>
    <row r="366" spans="1:38">
      <c r="A366" s="42" t="str">
        <f t="shared" si="135"/>
        <v/>
      </c>
      <c r="B366" s="42" t="str">
        <f t="shared" si="156"/>
        <v/>
      </c>
      <c r="C366" s="139" t="str">
        <f t="shared" si="136"/>
        <v/>
      </c>
      <c r="D366" s="58" t="str">
        <f t="shared" si="137"/>
        <v/>
      </c>
      <c r="E366" s="58" t="str">
        <f t="shared" si="138"/>
        <v/>
      </c>
      <c r="F366" s="140" t="str">
        <f t="shared" si="139"/>
        <v/>
      </c>
      <c r="G366" s="141" t="str">
        <f t="shared" si="140"/>
        <v/>
      </c>
      <c r="H366" s="58" t="str">
        <f t="shared" si="141"/>
        <v/>
      </c>
      <c r="I366" s="58" t="str">
        <f t="shared" si="142"/>
        <v/>
      </c>
      <c r="J366" s="131" t="str">
        <f t="shared" si="143"/>
        <v/>
      </c>
      <c r="K366" s="65" t="str">
        <f t="shared" si="144"/>
        <v/>
      </c>
      <c r="L366" s="123" t="str">
        <f t="shared" si="145"/>
        <v/>
      </c>
      <c r="M366" s="122" t="str">
        <f t="shared" si="146"/>
        <v/>
      </c>
      <c r="N366" s="137"/>
      <c r="O366" s="118"/>
      <c r="P366" s="118"/>
      <c r="Q366" s="118"/>
      <c r="R366" s="118"/>
      <c r="S366" s="118"/>
      <c r="T366" s="118"/>
      <c r="U366" s="118"/>
      <c r="V366" s="118"/>
      <c r="W366" s="119"/>
      <c r="X366" s="66" t="str">
        <f t="shared" si="161"/>
        <v/>
      </c>
      <c r="Y366" s="26" t="str">
        <f t="shared" si="157"/>
        <v/>
      </c>
      <c r="Z366" s="26" t="str">
        <f t="shared" si="147"/>
        <v/>
      </c>
      <c r="AA366" s="66" t="str">
        <f t="shared" si="148"/>
        <v/>
      </c>
      <c r="AB366" s="26" t="str">
        <f t="shared" si="149"/>
        <v/>
      </c>
      <c r="AC366" s="26" t="str">
        <f t="shared" si="150"/>
        <v/>
      </c>
      <c r="AD366" s="26" t="str">
        <f t="shared" si="158"/>
        <v/>
      </c>
      <c r="AE366" s="26" t="str">
        <f t="shared" si="151"/>
        <v/>
      </c>
      <c r="AF366" s="26" t="str">
        <f t="shared" si="152"/>
        <v/>
      </c>
      <c r="AG366" s="26" t="str">
        <f>IF(OR(Z366&lt;&gt;TRUE,AB366&lt;&gt;TRUE,,ISBLANK(U366)),"",IF(INDEX(codeperskat,MATCH(P366,libperskat,0))=20,IF(OR(U366&lt;Nomen.complète!W$4,U366&gt;Nomen.complète!X$4),FALSE,TRUE),""))</f>
        <v/>
      </c>
      <c r="AH366" s="26" t="str">
        <f t="shared" si="159"/>
        <v/>
      </c>
      <c r="AI366" s="26" t="str">
        <f t="shared" si="160"/>
        <v/>
      </c>
      <c r="AJ366" s="26" t="str">
        <f t="shared" si="153"/>
        <v/>
      </c>
      <c r="AK366" s="58" t="str">
        <f t="shared" si="154"/>
        <v/>
      </c>
      <c r="AL366" s="26" t="str">
        <f t="shared" si="155"/>
        <v/>
      </c>
    </row>
    <row r="367" spans="1:38">
      <c r="A367" s="42" t="str">
        <f t="shared" si="135"/>
        <v/>
      </c>
      <c r="B367" s="42" t="str">
        <f t="shared" si="156"/>
        <v/>
      </c>
      <c r="C367" s="139" t="str">
        <f t="shared" si="136"/>
        <v/>
      </c>
      <c r="D367" s="58" t="str">
        <f t="shared" si="137"/>
        <v/>
      </c>
      <c r="E367" s="58" t="str">
        <f t="shared" si="138"/>
        <v/>
      </c>
      <c r="F367" s="140" t="str">
        <f t="shared" si="139"/>
        <v/>
      </c>
      <c r="G367" s="141" t="str">
        <f t="shared" si="140"/>
        <v/>
      </c>
      <c r="H367" s="58" t="str">
        <f t="shared" si="141"/>
        <v/>
      </c>
      <c r="I367" s="58" t="str">
        <f t="shared" si="142"/>
        <v/>
      </c>
      <c r="J367" s="131" t="str">
        <f t="shared" si="143"/>
        <v/>
      </c>
      <c r="K367" s="65" t="str">
        <f t="shared" si="144"/>
        <v/>
      </c>
      <c r="L367" s="123" t="str">
        <f t="shared" si="145"/>
        <v/>
      </c>
      <c r="M367" s="122" t="str">
        <f t="shared" si="146"/>
        <v/>
      </c>
      <c r="N367" s="137"/>
      <c r="O367" s="118"/>
      <c r="P367" s="118"/>
      <c r="Q367" s="118"/>
      <c r="R367" s="118"/>
      <c r="S367" s="118"/>
      <c r="T367" s="118"/>
      <c r="U367" s="118"/>
      <c r="V367" s="118"/>
      <c r="W367" s="119"/>
      <c r="X367" s="66" t="str">
        <f t="shared" si="161"/>
        <v/>
      </c>
      <c r="Y367" s="26" t="str">
        <f t="shared" si="157"/>
        <v/>
      </c>
      <c r="Z367" s="26" t="str">
        <f t="shared" si="147"/>
        <v/>
      </c>
      <c r="AA367" s="66" t="str">
        <f t="shared" si="148"/>
        <v/>
      </c>
      <c r="AB367" s="26" t="str">
        <f t="shared" si="149"/>
        <v/>
      </c>
      <c r="AC367" s="26" t="str">
        <f t="shared" si="150"/>
        <v/>
      </c>
      <c r="AD367" s="26" t="str">
        <f t="shared" si="158"/>
        <v/>
      </c>
      <c r="AE367" s="26" t="str">
        <f t="shared" si="151"/>
        <v/>
      </c>
      <c r="AF367" s="26" t="str">
        <f t="shared" si="152"/>
        <v/>
      </c>
      <c r="AG367" s="26" t="str">
        <f>IF(OR(Z367&lt;&gt;TRUE,AB367&lt;&gt;TRUE,,ISBLANK(U367)),"",IF(INDEX(codeperskat,MATCH(P367,libperskat,0))=20,IF(OR(U367&lt;Nomen.complète!W$4,U367&gt;Nomen.complète!X$4),FALSE,TRUE),""))</f>
        <v/>
      </c>
      <c r="AH367" s="26" t="str">
        <f t="shared" si="159"/>
        <v/>
      </c>
      <c r="AI367" s="26" t="str">
        <f t="shared" si="160"/>
        <v/>
      </c>
      <c r="AJ367" s="26" t="str">
        <f t="shared" si="153"/>
        <v/>
      </c>
      <c r="AK367" s="58" t="str">
        <f t="shared" si="154"/>
        <v/>
      </c>
      <c r="AL367" s="26" t="str">
        <f t="shared" si="155"/>
        <v/>
      </c>
    </row>
    <row r="368" spans="1:38">
      <c r="A368" s="42" t="str">
        <f t="shared" si="135"/>
        <v/>
      </c>
      <c r="B368" s="42" t="str">
        <f t="shared" si="156"/>
        <v/>
      </c>
      <c r="C368" s="139" t="str">
        <f t="shared" si="136"/>
        <v/>
      </c>
      <c r="D368" s="58" t="str">
        <f t="shared" si="137"/>
        <v/>
      </c>
      <c r="E368" s="58" t="str">
        <f t="shared" si="138"/>
        <v/>
      </c>
      <c r="F368" s="140" t="str">
        <f t="shared" si="139"/>
        <v/>
      </c>
      <c r="G368" s="141" t="str">
        <f t="shared" si="140"/>
        <v/>
      </c>
      <c r="H368" s="58" t="str">
        <f t="shared" si="141"/>
        <v/>
      </c>
      <c r="I368" s="58" t="str">
        <f t="shared" si="142"/>
        <v/>
      </c>
      <c r="J368" s="131" t="str">
        <f t="shared" si="143"/>
        <v/>
      </c>
      <c r="K368" s="65" t="str">
        <f t="shared" si="144"/>
        <v/>
      </c>
      <c r="L368" s="123" t="str">
        <f t="shared" si="145"/>
        <v/>
      </c>
      <c r="M368" s="122" t="str">
        <f t="shared" si="146"/>
        <v/>
      </c>
      <c r="N368" s="137"/>
      <c r="O368" s="118"/>
      <c r="P368" s="118"/>
      <c r="Q368" s="118"/>
      <c r="R368" s="118"/>
      <c r="S368" s="118"/>
      <c r="T368" s="118"/>
      <c r="U368" s="118"/>
      <c r="V368" s="118"/>
      <c r="W368" s="119"/>
      <c r="X368" s="66" t="str">
        <f t="shared" si="161"/>
        <v/>
      </c>
      <c r="Y368" s="26" t="str">
        <f t="shared" si="157"/>
        <v/>
      </c>
      <c r="Z368" s="26" t="str">
        <f t="shared" si="147"/>
        <v/>
      </c>
      <c r="AA368" s="66" t="str">
        <f t="shared" si="148"/>
        <v/>
      </c>
      <c r="AB368" s="26" t="str">
        <f t="shared" si="149"/>
        <v/>
      </c>
      <c r="AC368" s="26" t="str">
        <f t="shared" si="150"/>
        <v/>
      </c>
      <c r="AD368" s="26" t="str">
        <f t="shared" si="158"/>
        <v/>
      </c>
      <c r="AE368" s="26" t="str">
        <f t="shared" si="151"/>
        <v/>
      </c>
      <c r="AF368" s="26" t="str">
        <f t="shared" si="152"/>
        <v/>
      </c>
      <c r="AG368" s="26" t="str">
        <f>IF(OR(Z368&lt;&gt;TRUE,AB368&lt;&gt;TRUE,,ISBLANK(U368)),"",IF(INDEX(codeperskat,MATCH(P368,libperskat,0))=20,IF(OR(U368&lt;Nomen.complète!W$4,U368&gt;Nomen.complète!X$4),FALSE,TRUE),""))</f>
        <v/>
      </c>
      <c r="AH368" s="26" t="str">
        <f t="shared" si="159"/>
        <v/>
      </c>
      <c r="AI368" s="26" t="str">
        <f t="shared" si="160"/>
        <v/>
      </c>
      <c r="AJ368" s="26" t="str">
        <f t="shared" si="153"/>
        <v/>
      </c>
      <c r="AK368" s="58" t="str">
        <f t="shared" si="154"/>
        <v/>
      </c>
      <c r="AL368" s="26" t="str">
        <f t="shared" si="155"/>
        <v/>
      </c>
    </row>
    <row r="369" spans="1:38">
      <c r="A369" s="42" t="str">
        <f t="shared" si="135"/>
        <v/>
      </c>
      <c r="B369" s="42" t="str">
        <f t="shared" si="156"/>
        <v/>
      </c>
      <c r="C369" s="139" t="str">
        <f t="shared" si="136"/>
        <v/>
      </c>
      <c r="D369" s="58" t="str">
        <f t="shared" si="137"/>
        <v/>
      </c>
      <c r="E369" s="58" t="str">
        <f t="shared" si="138"/>
        <v/>
      </c>
      <c r="F369" s="140" t="str">
        <f t="shared" si="139"/>
        <v/>
      </c>
      <c r="G369" s="141" t="str">
        <f t="shared" si="140"/>
        <v/>
      </c>
      <c r="H369" s="58" t="str">
        <f t="shared" si="141"/>
        <v/>
      </c>
      <c r="I369" s="58" t="str">
        <f t="shared" si="142"/>
        <v/>
      </c>
      <c r="J369" s="131" t="str">
        <f t="shared" si="143"/>
        <v/>
      </c>
      <c r="K369" s="65" t="str">
        <f t="shared" si="144"/>
        <v/>
      </c>
      <c r="L369" s="123" t="str">
        <f t="shared" si="145"/>
        <v/>
      </c>
      <c r="M369" s="122" t="str">
        <f t="shared" si="146"/>
        <v/>
      </c>
      <c r="N369" s="137"/>
      <c r="O369" s="118"/>
      <c r="P369" s="118"/>
      <c r="Q369" s="118"/>
      <c r="R369" s="118"/>
      <c r="S369" s="118"/>
      <c r="T369" s="118"/>
      <c r="U369" s="118"/>
      <c r="V369" s="118"/>
      <c r="W369" s="119"/>
      <c r="X369" s="66" t="str">
        <f t="shared" si="161"/>
        <v/>
      </c>
      <c r="Y369" s="26" t="str">
        <f t="shared" si="157"/>
        <v/>
      </c>
      <c r="Z369" s="26" t="str">
        <f t="shared" si="147"/>
        <v/>
      </c>
      <c r="AA369" s="66" t="str">
        <f t="shared" si="148"/>
        <v/>
      </c>
      <c r="AB369" s="26" t="str">
        <f t="shared" si="149"/>
        <v/>
      </c>
      <c r="AC369" s="26" t="str">
        <f t="shared" si="150"/>
        <v/>
      </c>
      <c r="AD369" s="26" t="str">
        <f t="shared" si="158"/>
        <v/>
      </c>
      <c r="AE369" s="26" t="str">
        <f t="shared" si="151"/>
        <v/>
      </c>
      <c r="AF369" s="26" t="str">
        <f t="shared" si="152"/>
        <v/>
      </c>
      <c r="AG369" s="26" t="str">
        <f>IF(OR(Z369&lt;&gt;TRUE,AB369&lt;&gt;TRUE,,ISBLANK(U369)),"",IF(INDEX(codeperskat,MATCH(P369,libperskat,0))=20,IF(OR(U369&lt;Nomen.complète!W$4,U369&gt;Nomen.complète!X$4),FALSE,TRUE),""))</f>
        <v/>
      </c>
      <c r="AH369" s="26" t="str">
        <f t="shared" si="159"/>
        <v/>
      </c>
      <c r="AI369" s="26" t="str">
        <f t="shared" si="160"/>
        <v/>
      </c>
      <c r="AJ369" s="26" t="str">
        <f t="shared" si="153"/>
        <v/>
      </c>
      <c r="AK369" s="58" t="str">
        <f t="shared" si="154"/>
        <v/>
      </c>
      <c r="AL369" s="26" t="str">
        <f t="shared" si="155"/>
        <v/>
      </c>
    </row>
    <row r="370" spans="1:38">
      <c r="A370" s="42" t="str">
        <f t="shared" si="135"/>
        <v/>
      </c>
      <c r="B370" s="42" t="str">
        <f t="shared" si="156"/>
        <v/>
      </c>
      <c r="C370" s="139" t="str">
        <f t="shared" si="136"/>
        <v/>
      </c>
      <c r="D370" s="58" t="str">
        <f t="shared" si="137"/>
        <v/>
      </c>
      <c r="E370" s="58" t="str">
        <f t="shared" si="138"/>
        <v/>
      </c>
      <c r="F370" s="140" t="str">
        <f t="shared" si="139"/>
        <v/>
      </c>
      <c r="G370" s="141" t="str">
        <f t="shared" si="140"/>
        <v/>
      </c>
      <c r="H370" s="58" t="str">
        <f t="shared" si="141"/>
        <v/>
      </c>
      <c r="I370" s="58" t="str">
        <f t="shared" si="142"/>
        <v/>
      </c>
      <c r="J370" s="131" t="str">
        <f t="shared" si="143"/>
        <v/>
      </c>
      <c r="K370" s="65" t="str">
        <f t="shared" si="144"/>
        <v/>
      </c>
      <c r="L370" s="123" t="str">
        <f t="shared" si="145"/>
        <v/>
      </c>
      <c r="M370" s="122" t="str">
        <f t="shared" si="146"/>
        <v/>
      </c>
      <c r="N370" s="137"/>
      <c r="O370" s="118"/>
      <c r="P370" s="118"/>
      <c r="Q370" s="118"/>
      <c r="R370" s="118"/>
      <c r="S370" s="118"/>
      <c r="T370" s="118"/>
      <c r="U370" s="118"/>
      <c r="V370" s="118"/>
      <c r="W370" s="119"/>
      <c r="X370" s="66" t="str">
        <f t="shared" si="161"/>
        <v/>
      </c>
      <c r="Y370" s="26" t="str">
        <f t="shared" si="157"/>
        <v/>
      </c>
      <c r="Z370" s="26" t="str">
        <f t="shared" si="147"/>
        <v/>
      </c>
      <c r="AA370" s="66" t="str">
        <f t="shared" si="148"/>
        <v/>
      </c>
      <c r="AB370" s="26" t="str">
        <f t="shared" si="149"/>
        <v/>
      </c>
      <c r="AC370" s="26" t="str">
        <f t="shared" si="150"/>
        <v/>
      </c>
      <c r="AD370" s="26" t="str">
        <f t="shared" si="158"/>
        <v/>
      </c>
      <c r="AE370" s="26" t="str">
        <f t="shared" si="151"/>
        <v/>
      </c>
      <c r="AF370" s="26" t="str">
        <f t="shared" si="152"/>
        <v/>
      </c>
      <c r="AG370" s="26" t="str">
        <f>IF(OR(Z370&lt;&gt;TRUE,AB370&lt;&gt;TRUE,,ISBLANK(U370)),"",IF(INDEX(codeperskat,MATCH(P370,libperskat,0))=20,IF(OR(U370&lt;Nomen.complète!W$4,U370&gt;Nomen.complète!X$4),FALSE,TRUE),""))</f>
        <v/>
      </c>
      <c r="AH370" s="26" t="str">
        <f t="shared" si="159"/>
        <v/>
      </c>
      <c r="AI370" s="26" t="str">
        <f t="shared" si="160"/>
        <v/>
      </c>
      <c r="AJ370" s="26" t="str">
        <f t="shared" si="153"/>
        <v/>
      </c>
      <c r="AK370" s="58" t="str">
        <f t="shared" si="154"/>
        <v/>
      </c>
      <c r="AL370" s="26" t="str">
        <f t="shared" si="155"/>
        <v/>
      </c>
    </row>
    <row r="371" spans="1:38">
      <c r="A371" s="42" t="str">
        <f t="shared" si="135"/>
        <v/>
      </c>
      <c r="B371" s="42" t="str">
        <f t="shared" si="156"/>
        <v/>
      </c>
      <c r="C371" s="139" t="str">
        <f t="shared" si="136"/>
        <v/>
      </c>
      <c r="D371" s="58" t="str">
        <f t="shared" si="137"/>
        <v/>
      </c>
      <c r="E371" s="58" t="str">
        <f t="shared" si="138"/>
        <v/>
      </c>
      <c r="F371" s="140" t="str">
        <f t="shared" si="139"/>
        <v/>
      </c>
      <c r="G371" s="141" t="str">
        <f t="shared" si="140"/>
        <v/>
      </c>
      <c r="H371" s="58" t="str">
        <f t="shared" si="141"/>
        <v/>
      </c>
      <c r="I371" s="58" t="str">
        <f t="shared" si="142"/>
        <v/>
      </c>
      <c r="J371" s="131" t="str">
        <f t="shared" si="143"/>
        <v/>
      </c>
      <c r="K371" s="65" t="str">
        <f t="shared" si="144"/>
        <v/>
      </c>
      <c r="L371" s="123" t="str">
        <f t="shared" si="145"/>
        <v/>
      </c>
      <c r="M371" s="122" t="str">
        <f t="shared" si="146"/>
        <v/>
      </c>
      <c r="N371" s="137"/>
      <c r="O371" s="118"/>
      <c r="P371" s="118"/>
      <c r="Q371" s="118"/>
      <c r="R371" s="118"/>
      <c r="S371" s="118"/>
      <c r="T371" s="118"/>
      <c r="U371" s="118"/>
      <c r="V371" s="118"/>
      <c r="W371" s="119"/>
      <c r="X371" s="66" t="str">
        <f t="shared" si="161"/>
        <v/>
      </c>
      <c r="Y371" s="26" t="str">
        <f t="shared" si="157"/>
        <v/>
      </c>
      <c r="Z371" s="26" t="str">
        <f t="shared" si="147"/>
        <v/>
      </c>
      <c r="AA371" s="66" t="str">
        <f t="shared" si="148"/>
        <v/>
      </c>
      <c r="AB371" s="26" t="str">
        <f t="shared" si="149"/>
        <v/>
      </c>
      <c r="AC371" s="26" t="str">
        <f t="shared" si="150"/>
        <v/>
      </c>
      <c r="AD371" s="26" t="str">
        <f t="shared" si="158"/>
        <v/>
      </c>
      <c r="AE371" s="26" t="str">
        <f t="shared" si="151"/>
        <v/>
      </c>
      <c r="AF371" s="26" t="str">
        <f t="shared" si="152"/>
        <v/>
      </c>
      <c r="AG371" s="26" t="str">
        <f>IF(OR(Z371&lt;&gt;TRUE,AB371&lt;&gt;TRUE,,ISBLANK(U371)),"",IF(INDEX(codeperskat,MATCH(P371,libperskat,0))=20,IF(OR(U371&lt;Nomen.complète!W$4,U371&gt;Nomen.complète!X$4),FALSE,TRUE),""))</f>
        <v/>
      </c>
      <c r="AH371" s="26" t="str">
        <f t="shared" si="159"/>
        <v/>
      </c>
      <c r="AI371" s="26" t="str">
        <f t="shared" si="160"/>
        <v/>
      </c>
      <c r="AJ371" s="26" t="str">
        <f t="shared" si="153"/>
        <v/>
      </c>
      <c r="AK371" s="58" t="str">
        <f t="shared" si="154"/>
        <v/>
      </c>
      <c r="AL371" s="26" t="str">
        <f t="shared" si="155"/>
        <v/>
      </c>
    </row>
    <row r="372" spans="1:38">
      <c r="A372" s="42" t="str">
        <f t="shared" si="135"/>
        <v/>
      </c>
      <c r="B372" s="42" t="str">
        <f t="shared" si="156"/>
        <v/>
      </c>
      <c r="C372" s="139" t="str">
        <f t="shared" si="136"/>
        <v/>
      </c>
      <c r="D372" s="58" t="str">
        <f t="shared" si="137"/>
        <v/>
      </c>
      <c r="E372" s="58" t="str">
        <f t="shared" si="138"/>
        <v/>
      </c>
      <c r="F372" s="140" t="str">
        <f t="shared" si="139"/>
        <v/>
      </c>
      <c r="G372" s="141" t="str">
        <f t="shared" si="140"/>
        <v/>
      </c>
      <c r="H372" s="58" t="str">
        <f t="shared" si="141"/>
        <v/>
      </c>
      <c r="I372" s="58" t="str">
        <f t="shared" si="142"/>
        <v/>
      </c>
      <c r="J372" s="131" t="str">
        <f t="shared" si="143"/>
        <v/>
      </c>
      <c r="K372" s="65" t="str">
        <f t="shared" si="144"/>
        <v/>
      </c>
      <c r="L372" s="123" t="str">
        <f t="shared" si="145"/>
        <v/>
      </c>
      <c r="M372" s="122" t="str">
        <f t="shared" si="146"/>
        <v/>
      </c>
      <c r="N372" s="137"/>
      <c r="O372" s="118"/>
      <c r="P372" s="118"/>
      <c r="Q372" s="118"/>
      <c r="R372" s="118"/>
      <c r="S372" s="118"/>
      <c r="T372" s="118"/>
      <c r="U372" s="118"/>
      <c r="V372" s="118"/>
      <c r="W372" s="119"/>
      <c r="X372" s="66" t="str">
        <f t="shared" si="161"/>
        <v/>
      </c>
      <c r="Y372" s="26" t="str">
        <f t="shared" si="157"/>
        <v/>
      </c>
      <c r="Z372" s="26" t="str">
        <f t="shared" si="147"/>
        <v/>
      </c>
      <c r="AA372" s="66" t="str">
        <f t="shared" si="148"/>
        <v/>
      </c>
      <c r="AB372" s="26" t="str">
        <f t="shared" si="149"/>
        <v/>
      </c>
      <c r="AC372" s="26" t="str">
        <f t="shared" si="150"/>
        <v/>
      </c>
      <c r="AD372" s="26" t="str">
        <f t="shared" si="158"/>
        <v/>
      </c>
      <c r="AE372" s="26" t="str">
        <f t="shared" si="151"/>
        <v/>
      </c>
      <c r="AF372" s="26" t="str">
        <f t="shared" si="152"/>
        <v/>
      </c>
      <c r="AG372" s="26" t="str">
        <f>IF(OR(Z372&lt;&gt;TRUE,AB372&lt;&gt;TRUE,,ISBLANK(U372)),"",IF(INDEX(codeperskat,MATCH(P372,libperskat,0))=20,IF(OR(U372&lt;Nomen.complète!W$4,U372&gt;Nomen.complète!X$4),FALSE,TRUE),""))</f>
        <v/>
      </c>
      <c r="AH372" s="26" t="str">
        <f t="shared" si="159"/>
        <v/>
      </c>
      <c r="AI372" s="26" t="str">
        <f t="shared" si="160"/>
        <v/>
      </c>
      <c r="AJ372" s="26" t="str">
        <f t="shared" si="153"/>
        <v/>
      </c>
      <c r="AK372" s="58" t="str">
        <f t="shared" si="154"/>
        <v/>
      </c>
      <c r="AL372" s="26" t="str">
        <f t="shared" si="155"/>
        <v/>
      </c>
    </row>
    <row r="373" spans="1:38">
      <c r="A373" s="42" t="str">
        <f t="shared" si="135"/>
        <v/>
      </c>
      <c r="B373" s="42" t="str">
        <f t="shared" si="156"/>
        <v/>
      </c>
      <c r="C373" s="139" t="str">
        <f t="shared" si="136"/>
        <v/>
      </c>
      <c r="D373" s="58" t="str">
        <f t="shared" si="137"/>
        <v/>
      </c>
      <c r="E373" s="58" t="str">
        <f t="shared" si="138"/>
        <v/>
      </c>
      <c r="F373" s="140" t="str">
        <f t="shared" si="139"/>
        <v/>
      </c>
      <c r="G373" s="141" t="str">
        <f t="shared" si="140"/>
        <v/>
      </c>
      <c r="H373" s="58" t="str">
        <f t="shared" si="141"/>
        <v/>
      </c>
      <c r="I373" s="58" t="str">
        <f t="shared" si="142"/>
        <v/>
      </c>
      <c r="J373" s="131" t="str">
        <f t="shared" si="143"/>
        <v/>
      </c>
      <c r="K373" s="65" t="str">
        <f t="shared" si="144"/>
        <v/>
      </c>
      <c r="L373" s="123" t="str">
        <f t="shared" si="145"/>
        <v/>
      </c>
      <c r="M373" s="122" t="str">
        <f t="shared" si="146"/>
        <v/>
      </c>
      <c r="N373" s="137"/>
      <c r="O373" s="118"/>
      <c r="P373" s="118"/>
      <c r="Q373" s="118"/>
      <c r="R373" s="118"/>
      <c r="S373" s="118"/>
      <c r="T373" s="118"/>
      <c r="U373" s="118"/>
      <c r="V373" s="118"/>
      <c r="W373" s="119"/>
      <c r="X373" s="66" t="str">
        <f t="shared" si="161"/>
        <v/>
      </c>
      <c r="Y373" s="26" t="str">
        <f t="shared" si="157"/>
        <v/>
      </c>
      <c r="Z373" s="26" t="str">
        <f t="shared" si="147"/>
        <v/>
      </c>
      <c r="AA373" s="66" t="str">
        <f t="shared" si="148"/>
        <v/>
      </c>
      <c r="AB373" s="26" t="str">
        <f t="shared" si="149"/>
        <v/>
      </c>
      <c r="AC373" s="26" t="str">
        <f t="shared" si="150"/>
        <v/>
      </c>
      <c r="AD373" s="26" t="str">
        <f t="shared" si="158"/>
        <v/>
      </c>
      <c r="AE373" s="26" t="str">
        <f t="shared" si="151"/>
        <v/>
      </c>
      <c r="AF373" s="26" t="str">
        <f t="shared" si="152"/>
        <v/>
      </c>
      <c r="AG373" s="26" t="str">
        <f>IF(OR(Z373&lt;&gt;TRUE,AB373&lt;&gt;TRUE,,ISBLANK(U373)),"",IF(INDEX(codeperskat,MATCH(P373,libperskat,0))=20,IF(OR(U373&lt;Nomen.complète!W$4,U373&gt;Nomen.complète!X$4),FALSE,TRUE),""))</f>
        <v/>
      </c>
      <c r="AH373" s="26" t="str">
        <f t="shared" si="159"/>
        <v/>
      </c>
      <c r="AI373" s="26" t="str">
        <f t="shared" si="160"/>
        <v/>
      </c>
      <c r="AJ373" s="26" t="str">
        <f t="shared" si="153"/>
        <v/>
      </c>
      <c r="AK373" s="58" t="str">
        <f t="shared" si="154"/>
        <v/>
      </c>
      <c r="AL373" s="26" t="str">
        <f t="shared" si="155"/>
        <v/>
      </c>
    </row>
    <row r="374" spans="1:38">
      <c r="A374" s="42" t="str">
        <f t="shared" si="135"/>
        <v/>
      </c>
      <c r="B374" s="42" t="str">
        <f t="shared" si="156"/>
        <v/>
      </c>
      <c r="C374" s="139" t="str">
        <f t="shared" si="136"/>
        <v/>
      </c>
      <c r="D374" s="58" t="str">
        <f t="shared" si="137"/>
        <v/>
      </c>
      <c r="E374" s="58" t="str">
        <f t="shared" si="138"/>
        <v/>
      </c>
      <c r="F374" s="140" t="str">
        <f t="shared" si="139"/>
        <v/>
      </c>
      <c r="G374" s="141" t="str">
        <f t="shared" si="140"/>
        <v/>
      </c>
      <c r="H374" s="58" t="str">
        <f t="shared" si="141"/>
        <v/>
      </c>
      <c r="I374" s="58" t="str">
        <f t="shared" si="142"/>
        <v/>
      </c>
      <c r="J374" s="131" t="str">
        <f t="shared" si="143"/>
        <v/>
      </c>
      <c r="K374" s="65" t="str">
        <f t="shared" si="144"/>
        <v/>
      </c>
      <c r="L374" s="123" t="str">
        <f t="shared" si="145"/>
        <v/>
      </c>
      <c r="M374" s="122" t="str">
        <f t="shared" si="146"/>
        <v/>
      </c>
      <c r="N374" s="137"/>
      <c r="O374" s="118"/>
      <c r="P374" s="118"/>
      <c r="Q374" s="118"/>
      <c r="R374" s="118"/>
      <c r="S374" s="118"/>
      <c r="T374" s="118"/>
      <c r="U374" s="118"/>
      <c r="V374" s="118"/>
      <c r="W374" s="119"/>
      <c r="X374" s="66" t="str">
        <f t="shared" si="161"/>
        <v/>
      </c>
      <c r="Y374" s="26" t="str">
        <f t="shared" si="157"/>
        <v/>
      </c>
      <c r="Z374" s="26" t="str">
        <f t="shared" si="147"/>
        <v/>
      </c>
      <c r="AA374" s="66" t="str">
        <f t="shared" si="148"/>
        <v/>
      </c>
      <c r="AB374" s="26" t="str">
        <f t="shared" si="149"/>
        <v/>
      </c>
      <c r="AC374" s="26" t="str">
        <f t="shared" si="150"/>
        <v/>
      </c>
      <c r="AD374" s="26" t="str">
        <f t="shared" si="158"/>
        <v/>
      </c>
      <c r="AE374" s="26" t="str">
        <f t="shared" si="151"/>
        <v/>
      </c>
      <c r="AF374" s="26" t="str">
        <f t="shared" si="152"/>
        <v/>
      </c>
      <c r="AG374" s="26" t="str">
        <f>IF(OR(Z374&lt;&gt;TRUE,AB374&lt;&gt;TRUE,,ISBLANK(U374)),"",IF(INDEX(codeperskat,MATCH(P374,libperskat,0))=20,IF(OR(U374&lt;Nomen.complète!W$4,U374&gt;Nomen.complète!X$4),FALSE,TRUE),""))</f>
        <v/>
      </c>
      <c r="AH374" s="26" t="str">
        <f t="shared" si="159"/>
        <v/>
      </c>
      <c r="AI374" s="26" t="str">
        <f t="shared" si="160"/>
        <v/>
      </c>
      <c r="AJ374" s="26" t="str">
        <f t="shared" si="153"/>
        <v/>
      </c>
      <c r="AK374" s="58" t="str">
        <f t="shared" si="154"/>
        <v/>
      </c>
      <c r="AL374" s="26" t="str">
        <f t="shared" si="155"/>
        <v/>
      </c>
    </row>
    <row r="375" spans="1:38">
      <c r="A375" s="42" t="str">
        <f t="shared" si="135"/>
        <v/>
      </c>
      <c r="B375" s="42" t="str">
        <f t="shared" si="156"/>
        <v/>
      </c>
      <c r="C375" s="139" t="str">
        <f t="shared" si="136"/>
        <v/>
      </c>
      <c r="D375" s="58" t="str">
        <f t="shared" si="137"/>
        <v/>
      </c>
      <c r="E375" s="58" t="str">
        <f t="shared" si="138"/>
        <v/>
      </c>
      <c r="F375" s="140" t="str">
        <f t="shared" si="139"/>
        <v/>
      </c>
      <c r="G375" s="141" t="str">
        <f t="shared" si="140"/>
        <v/>
      </c>
      <c r="H375" s="58" t="str">
        <f t="shared" si="141"/>
        <v/>
      </c>
      <c r="I375" s="58" t="str">
        <f t="shared" si="142"/>
        <v/>
      </c>
      <c r="J375" s="131" t="str">
        <f t="shared" si="143"/>
        <v/>
      </c>
      <c r="K375" s="65" t="str">
        <f t="shared" si="144"/>
        <v/>
      </c>
      <c r="L375" s="123" t="str">
        <f t="shared" si="145"/>
        <v/>
      </c>
      <c r="M375" s="122" t="str">
        <f t="shared" si="146"/>
        <v/>
      </c>
      <c r="N375" s="137"/>
      <c r="O375" s="118"/>
      <c r="P375" s="118"/>
      <c r="Q375" s="118"/>
      <c r="R375" s="118"/>
      <c r="S375" s="118"/>
      <c r="T375" s="118"/>
      <c r="U375" s="118"/>
      <c r="V375" s="118"/>
      <c r="W375" s="119"/>
      <c r="X375" s="66" t="str">
        <f t="shared" si="161"/>
        <v/>
      </c>
      <c r="Y375" s="26" t="str">
        <f t="shared" si="157"/>
        <v/>
      </c>
      <c r="Z375" s="26" t="str">
        <f t="shared" si="147"/>
        <v/>
      </c>
      <c r="AA375" s="66" t="str">
        <f t="shared" si="148"/>
        <v/>
      </c>
      <c r="AB375" s="26" t="str">
        <f t="shared" si="149"/>
        <v/>
      </c>
      <c r="AC375" s="26" t="str">
        <f t="shared" si="150"/>
        <v/>
      </c>
      <c r="AD375" s="26" t="str">
        <f t="shared" si="158"/>
        <v/>
      </c>
      <c r="AE375" s="26" t="str">
        <f t="shared" si="151"/>
        <v/>
      </c>
      <c r="AF375" s="26" t="str">
        <f t="shared" si="152"/>
        <v/>
      </c>
      <c r="AG375" s="26" t="str">
        <f>IF(OR(Z375&lt;&gt;TRUE,AB375&lt;&gt;TRUE,,ISBLANK(U375)),"",IF(INDEX(codeperskat,MATCH(P375,libperskat,0))=20,IF(OR(U375&lt;Nomen.complète!W$4,U375&gt;Nomen.complète!X$4),FALSE,TRUE),""))</f>
        <v/>
      </c>
      <c r="AH375" s="26" t="str">
        <f t="shared" si="159"/>
        <v/>
      </c>
      <c r="AI375" s="26" t="str">
        <f t="shared" si="160"/>
        <v/>
      </c>
      <c r="AJ375" s="26" t="str">
        <f t="shared" si="153"/>
        <v/>
      </c>
      <c r="AK375" s="58" t="str">
        <f t="shared" si="154"/>
        <v/>
      </c>
      <c r="AL375" s="26" t="str">
        <f t="shared" si="155"/>
        <v/>
      </c>
    </row>
    <row r="376" spans="1:38">
      <c r="A376" s="42" t="str">
        <f t="shared" ref="A376:A439" si="162">IF(ISBLANK(N376),"",IF(ISNA(MATCH(P376,libperskat,0)),"Incomplet",IF((COUNTA(N376:V376)+(INDEX(codeperskat,MATCH(P376,libperskat,0))=20)+AND(U376="",AJ376=TRUE))&lt;9,"Incomplet",IF(OR(COUNTIF(X376:AE376,FALSE)&gt;0,COUNTIF(AH376,FALSE)&gt;0,COUNTIF(X376:AH376,#N/A)&gt;0),"Erreur",IF(AF376=FALSE,"Attention","OK")))))</f>
        <v/>
      </c>
      <c r="B376" s="42" t="str">
        <f t="shared" si="156"/>
        <v/>
      </c>
      <c r="C376" s="139" t="str">
        <f t="shared" ref="C376:C439" si="163">IF(B376&lt;&gt;"",INDEX(pkatid,B376),"")</f>
        <v/>
      </c>
      <c r="D376" s="58" t="str">
        <f t="shared" ref="D376:D439" si="164">IF(B376&lt;&gt;"",IF(INDEX(psex,B376)&lt;&gt;"",INDEX(psex,B376),""),"")</f>
        <v/>
      </c>
      <c r="E376" s="58" t="str">
        <f t="shared" ref="E376:E439" si="165">IF(B376&lt;&gt;"",INDEX(ctrlsex,B376),"")</f>
        <v/>
      </c>
      <c r="F376" s="140" t="str">
        <f t="shared" ref="F376:F439" si="166">IF(B376&lt;&gt;"",IF(INDEX(pgebdat,B376)&lt;&gt;"",INDEX(pgebdat,B376),""),"")</f>
        <v/>
      </c>
      <c r="G376" s="141" t="str">
        <f t="shared" ref="G376:G439" si="167">IF(B376&lt;&gt;"",IF(INDEX(pnat,B376)&gt;0,INDEX(pnat,B376),""),"")</f>
        <v/>
      </c>
      <c r="H376" s="58" t="str">
        <f t="shared" ref="H376:H439" si="168">IF(B376&lt;&gt;"",INDEX(ctrlnat,B376),"")</f>
        <v/>
      </c>
      <c r="I376" s="58" t="str">
        <f t="shared" ref="I376:I439" si="169">IF(B376&lt;&gt;"",IF(INDEX(pjis,B376)&lt;&gt;"",INDEX(pjis,B376),""),"")</f>
        <v/>
      </c>
      <c r="J376" s="131" t="str">
        <f t="shared" ref="J376:J439" si="170">IF(B376&lt;&gt;"",IF(INDEX(pid,B376)&gt;0,INDEX(pid,B376),""),"")</f>
        <v/>
      </c>
      <c r="K376" s="65" t="str">
        <f t="shared" ref="K376:K439" si="171">CONCATENATE(N376,O376)</f>
        <v/>
      </c>
      <c r="L376" s="123" t="str">
        <f t="shared" ref="L376:L439" si="172">IF(B376&lt;&gt;"",IF(INDEX(pname,B376)&gt;0,INDEX(pname,B376),""),"")</f>
        <v/>
      </c>
      <c r="M376" s="122" t="str">
        <f t="shared" ref="M376:M439" si="173">IF(B376&lt;&gt;"",IF(INDEX(psurname,B376)&gt;0,INDEX(psurname,B376),""),"")</f>
        <v/>
      </c>
      <c r="N376" s="137"/>
      <c r="O376" s="118"/>
      <c r="P376" s="118"/>
      <c r="Q376" s="118"/>
      <c r="R376" s="118"/>
      <c r="S376" s="118"/>
      <c r="T376" s="118"/>
      <c r="U376" s="118"/>
      <c r="V376" s="118"/>
      <c r="W376" s="119"/>
      <c r="X376" s="66" t="str">
        <f t="shared" si="161"/>
        <v/>
      </c>
      <c r="Y376" s="26" t="str">
        <f t="shared" si="157"/>
        <v/>
      </c>
      <c r="Z376" s="26" t="str">
        <f t="shared" ref="Z376:Z439" si="174">IF(ISBLANK(P376),"",IF(OR(ISNA(MATCH(P376,libperskat,0)),P376="-"),FALSE,TRUE))</f>
        <v/>
      </c>
      <c r="AA376" s="66" t="str">
        <f t="shared" ref="AA376:AA439" si="175">IF(ISBLANK(Q376),"",IF(OR(ISNA(MATCH(Q376,libaav,0)),Q376="-"),FALSE,TRUE))</f>
        <v/>
      </c>
      <c r="AB376" s="26" t="str">
        <f t="shared" ref="AB376:AB439" si="176">IF(ISBLANK(R376),"",IF(OR(ISNA(MATCH(R376,libdipqual,0)),R376="-"),FALSE,IF(INDEX(codedipqual,MATCH(R376,libdipqual,0))=0,FALSE,TRUE)))</f>
        <v/>
      </c>
      <c r="AC376" s="26" t="str">
        <f t="shared" ref="AC376:AC439" si="177">IF(ISBLANK(S376),"",IF(OR(ISNA(MATCH(S376,libinst,0)),S376="-"),FALSE,TRUE))</f>
        <v/>
      </c>
      <c r="AD376" s="26" t="str">
        <f t="shared" si="158"/>
        <v/>
      </c>
      <c r="AE376" s="26" t="str">
        <f t="shared" ref="AE376:AE439" si="178">IF(OR(ISBLANK(T376),ISBLANK(U376)),"",IF(T376&lt;=U376,TRUE,FALSE))</f>
        <v/>
      </c>
      <c r="AF376" s="26" t="str">
        <f t="shared" ref="AF376:AF439" si="179">IF(OR(AD376&lt;&gt;TRUE,ISBLANK(U376)),"",IF(INDEX(codeperskat,MATCH(P376,libperskat,0))=20,"",IF(OR(INDEX(valbvzmin,MATCH(V376,libschartkla,0))="-",INDEX(valbvzmax,MATCH(V376,libschartkla,0))="-",AND(U376&gt;=INDEX(valbvzmin,MATCH(V376,libschartkla,0)),U376&lt;=INDEX(valbvzmax,MATCH(V376,libschartkla,0)))),TRUE,FALSE)))</f>
        <v/>
      </c>
      <c r="AG376" s="26" t="str">
        <f>IF(OR(Z376&lt;&gt;TRUE,AB376&lt;&gt;TRUE,,ISBLANK(U376)),"",IF(INDEX(codeperskat,MATCH(P376,libperskat,0))=20,IF(OR(U376&lt;Nomen.complète!W$4,U376&gt;Nomen.complète!X$4),FALSE,TRUE),""))</f>
        <v/>
      </c>
      <c r="AH376" s="26" t="str">
        <f t="shared" si="159"/>
        <v/>
      </c>
      <c r="AI376" s="26" t="str">
        <f t="shared" si="160"/>
        <v/>
      </c>
      <c r="AJ376" s="26" t="str">
        <f t="shared" ref="AJ376:AJ439" si="180">IF(V376&lt;&gt;"",IF(NOT(ISNA(V376)),IF(AND(INDEX(codeschartkla,MATCH(V376,libschartkla,0))&gt;=55000000,INDEX(codeschartkla,MATCH(V376,libschartkla,0))&lt;55100000),TRUE,FALSE),""),"")</f>
        <v/>
      </c>
      <c r="AK376" s="58" t="str">
        <f t="shared" ref="AK376:AK439" si="181">IF(A376="","",1)</f>
        <v/>
      </c>
      <c r="AL376" s="26" t="str">
        <f t="shared" ref="AL376:AL439" si="182">IF(AE376&lt;&gt;TRUE,"",T376/U376)</f>
        <v/>
      </c>
    </row>
    <row r="377" spans="1:38">
      <c r="A377" s="42" t="str">
        <f t="shared" si="162"/>
        <v/>
      </c>
      <c r="B377" s="42" t="str">
        <f t="shared" si="156"/>
        <v/>
      </c>
      <c r="C377" s="139" t="str">
        <f t="shared" si="163"/>
        <v/>
      </c>
      <c r="D377" s="58" t="str">
        <f t="shared" si="164"/>
        <v/>
      </c>
      <c r="E377" s="58" t="str">
        <f t="shared" si="165"/>
        <v/>
      </c>
      <c r="F377" s="140" t="str">
        <f t="shared" si="166"/>
        <v/>
      </c>
      <c r="G377" s="141" t="str">
        <f t="shared" si="167"/>
        <v/>
      </c>
      <c r="H377" s="58" t="str">
        <f t="shared" si="168"/>
        <v/>
      </c>
      <c r="I377" s="58" t="str">
        <f t="shared" si="169"/>
        <v/>
      </c>
      <c r="J377" s="131" t="str">
        <f t="shared" si="170"/>
        <v/>
      </c>
      <c r="K377" s="65" t="str">
        <f t="shared" si="171"/>
        <v/>
      </c>
      <c r="L377" s="123" t="str">
        <f t="shared" si="172"/>
        <v/>
      </c>
      <c r="M377" s="122" t="str">
        <f t="shared" si="173"/>
        <v/>
      </c>
      <c r="N377" s="137"/>
      <c r="O377" s="118"/>
      <c r="P377" s="118"/>
      <c r="Q377" s="118"/>
      <c r="R377" s="118"/>
      <c r="S377" s="118"/>
      <c r="T377" s="118"/>
      <c r="U377" s="118"/>
      <c r="V377" s="118"/>
      <c r="W377" s="119"/>
      <c r="X377" s="66" t="str">
        <f t="shared" si="161"/>
        <v/>
      </c>
      <c r="Y377" s="26" t="str">
        <f t="shared" si="157"/>
        <v/>
      </c>
      <c r="Z377" s="26" t="str">
        <f t="shared" si="174"/>
        <v/>
      </c>
      <c r="AA377" s="66" t="str">
        <f t="shared" si="175"/>
        <v/>
      </c>
      <c r="AB377" s="26" t="str">
        <f t="shared" si="176"/>
        <v/>
      </c>
      <c r="AC377" s="26" t="str">
        <f t="shared" si="177"/>
        <v/>
      </c>
      <c r="AD377" s="26" t="str">
        <f t="shared" si="158"/>
        <v/>
      </c>
      <c r="AE377" s="26" t="str">
        <f t="shared" si="178"/>
        <v/>
      </c>
      <c r="AF377" s="26" t="str">
        <f t="shared" si="179"/>
        <v/>
      </c>
      <c r="AG377" s="26" t="str">
        <f>IF(OR(Z377&lt;&gt;TRUE,AB377&lt;&gt;TRUE,,ISBLANK(U377)),"",IF(INDEX(codeperskat,MATCH(P377,libperskat,0))=20,IF(OR(U377&lt;Nomen.complète!W$4,U377&gt;Nomen.complète!X$4),FALSE,TRUE),""))</f>
        <v/>
      </c>
      <c r="AH377" s="26" t="str">
        <f t="shared" si="159"/>
        <v/>
      </c>
      <c r="AI377" s="26" t="str">
        <f t="shared" si="160"/>
        <v/>
      </c>
      <c r="AJ377" s="26" t="str">
        <f t="shared" si="180"/>
        <v/>
      </c>
      <c r="AK377" s="58" t="str">
        <f t="shared" si="181"/>
        <v/>
      </c>
      <c r="AL377" s="26" t="str">
        <f t="shared" si="182"/>
        <v/>
      </c>
    </row>
    <row r="378" spans="1:38">
      <c r="A378" s="42" t="str">
        <f t="shared" si="162"/>
        <v/>
      </c>
      <c r="B378" s="42" t="str">
        <f t="shared" si="156"/>
        <v/>
      </c>
      <c r="C378" s="139" t="str">
        <f t="shared" si="163"/>
        <v/>
      </c>
      <c r="D378" s="58" t="str">
        <f t="shared" si="164"/>
        <v/>
      </c>
      <c r="E378" s="58" t="str">
        <f t="shared" si="165"/>
        <v/>
      </c>
      <c r="F378" s="140" t="str">
        <f t="shared" si="166"/>
        <v/>
      </c>
      <c r="G378" s="141" t="str">
        <f t="shared" si="167"/>
        <v/>
      </c>
      <c r="H378" s="58" t="str">
        <f t="shared" si="168"/>
        <v/>
      </c>
      <c r="I378" s="58" t="str">
        <f t="shared" si="169"/>
        <v/>
      </c>
      <c r="J378" s="131" t="str">
        <f t="shared" si="170"/>
        <v/>
      </c>
      <c r="K378" s="65" t="str">
        <f t="shared" si="171"/>
        <v/>
      </c>
      <c r="L378" s="123" t="str">
        <f t="shared" si="172"/>
        <v/>
      </c>
      <c r="M378" s="122" t="str">
        <f t="shared" si="173"/>
        <v/>
      </c>
      <c r="N378" s="137"/>
      <c r="O378" s="118"/>
      <c r="P378" s="118"/>
      <c r="Q378" s="118"/>
      <c r="R378" s="118"/>
      <c r="S378" s="118"/>
      <c r="T378" s="118"/>
      <c r="U378" s="118"/>
      <c r="V378" s="118"/>
      <c r="W378" s="119"/>
      <c r="X378" s="66" t="str">
        <f t="shared" si="161"/>
        <v/>
      </c>
      <c r="Y378" s="26" t="str">
        <f t="shared" si="157"/>
        <v/>
      </c>
      <c r="Z378" s="26" t="str">
        <f t="shared" si="174"/>
        <v/>
      </c>
      <c r="AA378" s="66" t="str">
        <f t="shared" si="175"/>
        <v/>
      </c>
      <c r="AB378" s="26" t="str">
        <f t="shared" si="176"/>
        <v/>
      </c>
      <c r="AC378" s="26" t="str">
        <f t="shared" si="177"/>
        <v/>
      </c>
      <c r="AD378" s="26" t="str">
        <f t="shared" si="158"/>
        <v/>
      </c>
      <c r="AE378" s="26" t="str">
        <f t="shared" si="178"/>
        <v/>
      </c>
      <c r="AF378" s="26" t="str">
        <f t="shared" si="179"/>
        <v/>
      </c>
      <c r="AG378" s="26" t="str">
        <f>IF(OR(Z378&lt;&gt;TRUE,AB378&lt;&gt;TRUE,,ISBLANK(U378)),"",IF(INDEX(codeperskat,MATCH(P378,libperskat,0))=20,IF(OR(U378&lt;Nomen.complète!W$4,U378&gt;Nomen.complète!X$4),FALSE,TRUE),""))</f>
        <v/>
      </c>
      <c r="AH378" s="26" t="str">
        <f t="shared" si="159"/>
        <v/>
      </c>
      <c r="AI378" s="26" t="str">
        <f t="shared" si="160"/>
        <v/>
      </c>
      <c r="AJ378" s="26" t="str">
        <f t="shared" si="180"/>
        <v/>
      </c>
      <c r="AK378" s="58" t="str">
        <f t="shared" si="181"/>
        <v/>
      </c>
      <c r="AL378" s="26" t="str">
        <f t="shared" si="182"/>
        <v/>
      </c>
    </row>
    <row r="379" spans="1:38">
      <c r="A379" s="42" t="str">
        <f t="shared" si="162"/>
        <v/>
      </c>
      <c r="B379" s="42" t="str">
        <f t="shared" si="156"/>
        <v/>
      </c>
      <c r="C379" s="139" t="str">
        <f t="shared" si="163"/>
        <v/>
      </c>
      <c r="D379" s="58" t="str">
        <f t="shared" si="164"/>
        <v/>
      </c>
      <c r="E379" s="58" t="str">
        <f t="shared" si="165"/>
        <v/>
      </c>
      <c r="F379" s="140" t="str">
        <f t="shared" si="166"/>
        <v/>
      </c>
      <c r="G379" s="141" t="str">
        <f t="shared" si="167"/>
        <v/>
      </c>
      <c r="H379" s="58" t="str">
        <f t="shared" si="168"/>
        <v/>
      </c>
      <c r="I379" s="58" t="str">
        <f t="shared" si="169"/>
        <v/>
      </c>
      <c r="J379" s="131" t="str">
        <f t="shared" si="170"/>
        <v/>
      </c>
      <c r="K379" s="65" t="str">
        <f t="shared" si="171"/>
        <v/>
      </c>
      <c r="L379" s="123" t="str">
        <f t="shared" si="172"/>
        <v/>
      </c>
      <c r="M379" s="122" t="str">
        <f t="shared" si="173"/>
        <v/>
      </c>
      <c r="N379" s="137"/>
      <c r="O379" s="118"/>
      <c r="P379" s="118"/>
      <c r="Q379" s="118"/>
      <c r="R379" s="118"/>
      <c r="S379" s="118"/>
      <c r="T379" s="118"/>
      <c r="U379" s="118"/>
      <c r="V379" s="118"/>
      <c r="W379" s="119"/>
      <c r="X379" s="66" t="str">
        <f t="shared" si="161"/>
        <v/>
      </c>
      <c r="Y379" s="26" t="str">
        <f t="shared" si="157"/>
        <v/>
      </c>
      <c r="Z379" s="26" t="str">
        <f t="shared" si="174"/>
        <v/>
      </c>
      <c r="AA379" s="66" t="str">
        <f t="shared" si="175"/>
        <v/>
      </c>
      <c r="AB379" s="26" t="str">
        <f t="shared" si="176"/>
        <v/>
      </c>
      <c r="AC379" s="26" t="str">
        <f t="shared" si="177"/>
        <v/>
      </c>
      <c r="AD379" s="26" t="str">
        <f t="shared" si="158"/>
        <v/>
      </c>
      <c r="AE379" s="26" t="str">
        <f t="shared" si="178"/>
        <v/>
      </c>
      <c r="AF379" s="26" t="str">
        <f t="shared" si="179"/>
        <v/>
      </c>
      <c r="AG379" s="26" t="str">
        <f>IF(OR(Z379&lt;&gt;TRUE,AB379&lt;&gt;TRUE,,ISBLANK(U379)),"",IF(INDEX(codeperskat,MATCH(P379,libperskat,0))=20,IF(OR(U379&lt;Nomen.complète!W$4,U379&gt;Nomen.complète!X$4),FALSE,TRUE),""))</f>
        <v/>
      </c>
      <c r="AH379" s="26" t="str">
        <f t="shared" si="159"/>
        <v/>
      </c>
      <c r="AI379" s="26" t="str">
        <f t="shared" si="160"/>
        <v/>
      </c>
      <c r="AJ379" s="26" t="str">
        <f t="shared" si="180"/>
        <v/>
      </c>
      <c r="AK379" s="58" t="str">
        <f t="shared" si="181"/>
        <v/>
      </c>
      <c r="AL379" s="26" t="str">
        <f t="shared" si="182"/>
        <v/>
      </c>
    </row>
    <row r="380" spans="1:38">
      <c r="A380" s="42" t="str">
        <f t="shared" si="162"/>
        <v/>
      </c>
      <c r="B380" s="42" t="str">
        <f t="shared" si="156"/>
        <v/>
      </c>
      <c r="C380" s="139" t="str">
        <f t="shared" si="163"/>
        <v/>
      </c>
      <c r="D380" s="58" t="str">
        <f t="shared" si="164"/>
        <v/>
      </c>
      <c r="E380" s="58" t="str">
        <f t="shared" si="165"/>
        <v/>
      </c>
      <c r="F380" s="140" t="str">
        <f t="shared" si="166"/>
        <v/>
      </c>
      <c r="G380" s="141" t="str">
        <f t="shared" si="167"/>
        <v/>
      </c>
      <c r="H380" s="58" t="str">
        <f t="shared" si="168"/>
        <v/>
      </c>
      <c r="I380" s="58" t="str">
        <f t="shared" si="169"/>
        <v/>
      </c>
      <c r="J380" s="131" t="str">
        <f t="shared" si="170"/>
        <v/>
      </c>
      <c r="K380" s="65" t="str">
        <f t="shared" si="171"/>
        <v/>
      </c>
      <c r="L380" s="123" t="str">
        <f t="shared" si="172"/>
        <v/>
      </c>
      <c r="M380" s="122" t="str">
        <f t="shared" si="173"/>
        <v/>
      </c>
      <c r="N380" s="137"/>
      <c r="O380" s="118"/>
      <c r="P380" s="118"/>
      <c r="Q380" s="118"/>
      <c r="R380" s="118"/>
      <c r="S380" s="118"/>
      <c r="T380" s="118"/>
      <c r="U380" s="118"/>
      <c r="V380" s="118"/>
      <c r="W380" s="119"/>
      <c r="X380" s="66" t="str">
        <f t="shared" si="161"/>
        <v/>
      </c>
      <c r="Y380" s="26" t="str">
        <f t="shared" si="157"/>
        <v/>
      </c>
      <c r="Z380" s="26" t="str">
        <f t="shared" si="174"/>
        <v/>
      </c>
      <c r="AA380" s="66" t="str">
        <f t="shared" si="175"/>
        <v/>
      </c>
      <c r="AB380" s="26" t="str">
        <f t="shared" si="176"/>
        <v/>
      </c>
      <c r="AC380" s="26" t="str">
        <f t="shared" si="177"/>
        <v/>
      </c>
      <c r="AD380" s="26" t="str">
        <f t="shared" si="158"/>
        <v/>
      </c>
      <c r="AE380" s="26" t="str">
        <f t="shared" si="178"/>
        <v/>
      </c>
      <c r="AF380" s="26" t="str">
        <f t="shared" si="179"/>
        <v/>
      </c>
      <c r="AG380" s="26" t="str">
        <f>IF(OR(Z380&lt;&gt;TRUE,AB380&lt;&gt;TRUE,,ISBLANK(U380)),"",IF(INDEX(codeperskat,MATCH(P380,libperskat,0))=20,IF(OR(U380&lt;Nomen.complète!W$4,U380&gt;Nomen.complète!X$4),FALSE,TRUE),""))</f>
        <v/>
      </c>
      <c r="AH380" s="26" t="str">
        <f t="shared" si="159"/>
        <v/>
      </c>
      <c r="AI380" s="26" t="str">
        <f t="shared" si="160"/>
        <v/>
      </c>
      <c r="AJ380" s="26" t="str">
        <f t="shared" si="180"/>
        <v/>
      </c>
      <c r="AK380" s="58" t="str">
        <f t="shared" si="181"/>
        <v/>
      </c>
      <c r="AL380" s="26" t="str">
        <f t="shared" si="182"/>
        <v/>
      </c>
    </row>
    <row r="381" spans="1:38">
      <c r="A381" s="42" t="str">
        <f t="shared" si="162"/>
        <v/>
      </c>
      <c r="B381" s="42" t="str">
        <f t="shared" si="156"/>
        <v/>
      </c>
      <c r="C381" s="139" t="str">
        <f t="shared" si="163"/>
        <v/>
      </c>
      <c r="D381" s="58" t="str">
        <f t="shared" si="164"/>
        <v/>
      </c>
      <c r="E381" s="58" t="str">
        <f t="shared" si="165"/>
        <v/>
      </c>
      <c r="F381" s="140" t="str">
        <f t="shared" si="166"/>
        <v/>
      </c>
      <c r="G381" s="141" t="str">
        <f t="shared" si="167"/>
        <v/>
      </c>
      <c r="H381" s="58" t="str">
        <f t="shared" si="168"/>
        <v/>
      </c>
      <c r="I381" s="58" t="str">
        <f t="shared" si="169"/>
        <v/>
      </c>
      <c r="J381" s="131" t="str">
        <f t="shared" si="170"/>
        <v/>
      </c>
      <c r="K381" s="65" t="str">
        <f t="shared" si="171"/>
        <v/>
      </c>
      <c r="L381" s="123" t="str">
        <f t="shared" si="172"/>
        <v/>
      </c>
      <c r="M381" s="122" t="str">
        <f t="shared" si="173"/>
        <v/>
      </c>
      <c r="N381" s="137"/>
      <c r="O381" s="118"/>
      <c r="P381" s="118"/>
      <c r="Q381" s="118"/>
      <c r="R381" s="118"/>
      <c r="S381" s="118"/>
      <c r="T381" s="118"/>
      <c r="U381" s="118"/>
      <c r="V381" s="118"/>
      <c r="W381" s="119"/>
      <c r="X381" s="66" t="str">
        <f t="shared" si="161"/>
        <v/>
      </c>
      <c r="Y381" s="26" t="str">
        <f t="shared" si="157"/>
        <v/>
      </c>
      <c r="Z381" s="26" t="str">
        <f t="shared" si="174"/>
        <v/>
      </c>
      <c r="AA381" s="66" t="str">
        <f t="shared" si="175"/>
        <v/>
      </c>
      <c r="AB381" s="26" t="str">
        <f t="shared" si="176"/>
        <v/>
      </c>
      <c r="AC381" s="26" t="str">
        <f t="shared" si="177"/>
        <v/>
      </c>
      <c r="AD381" s="26" t="str">
        <f t="shared" si="158"/>
        <v/>
      </c>
      <c r="AE381" s="26" t="str">
        <f t="shared" si="178"/>
        <v/>
      </c>
      <c r="AF381" s="26" t="str">
        <f t="shared" si="179"/>
        <v/>
      </c>
      <c r="AG381" s="26" t="str">
        <f>IF(OR(Z381&lt;&gt;TRUE,AB381&lt;&gt;TRUE,,ISBLANK(U381)),"",IF(INDEX(codeperskat,MATCH(P381,libperskat,0))=20,IF(OR(U381&lt;Nomen.complète!W$4,U381&gt;Nomen.complète!X$4),FALSE,TRUE),""))</f>
        <v/>
      </c>
      <c r="AH381" s="26" t="str">
        <f t="shared" si="159"/>
        <v/>
      </c>
      <c r="AI381" s="26" t="str">
        <f t="shared" si="160"/>
        <v/>
      </c>
      <c r="AJ381" s="26" t="str">
        <f t="shared" si="180"/>
        <v/>
      </c>
      <c r="AK381" s="58" t="str">
        <f t="shared" si="181"/>
        <v/>
      </c>
      <c r="AL381" s="26" t="str">
        <f t="shared" si="182"/>
        <v/>
      </c>
    </row>
    <row r="382" spans="1:38">
      <c r="A382" s="42" t="str">
        <f t="shared" si="162"/>
        <v/>
      </c>
      <c r="B382" s="42" t="str">
        <f t="shared" si="156"/>
        <v/>
      </c>
      <c r="C382" s="139" t="str">
        <f t="shared" si="163"/>
        <v/>
      </c>
      <c r="D382" s="58" t="str">
        <f t="shared" si="164"/>
        <v/>
      </c>
      <c r="E382" s="58" t="str">
        <f t="shared" si="165"/>
        <v/>
      </c>
      <c r="F382" s="140" t="str">
        <f t="shared" si="166"/>
        <v/>
      </c>
      <c r="G382" s="141" t="str">
        <f t="shared" si="167"/>
        <v/>
      </c>
      <c r="H382" s="58" t="str">
        <f t="shared" si="168"/>
        <v/>
      </c>
      <c r="I382" s="58" t="str">
        <f t="shared" si="169"/>
        <v/>
      </c>
      <c r="J382" s="131" t="str">
        <f t="shared" si="170"/>
        <v/>
      </c>
      <c r="K382" s="65" t="str">
        <f t="shared" si="171"/>
        <v/>
      </c>
      <c r="L382" s="123" t="str">
        <f t="shared" si="172"/>
        <v/>
      </c>
      <c r="M382" s="122" t="str">
        <f t="shared" si="173"/>
        <v/>
      </c>
      <c r="N382" s="137"/>
      <c r="O382" s="118"/>
      <c r="P382" s="118"/>
      <c r="Q382" s="118"/>
      <c r="R382" s="118"/>
      <c r="S382" s="118"/>
      <c r="T382" s="118"/>
      <c r="U382" s="118"/>
      <c r="V382" s="118"/>
      <c r="W382" s="119"/>
      <c r="X382" s="66" t="str">
        <f t="shared" si="161"/>
        <v/>
      </c>
      <c r="Y382" s="26" t="str">
        <f t="shared" si="157"/>
        <v/>
      </c>
      <c r="Z382" s="26" t="str">
        <f t="shared" si="174"/>
        <v/>
      </c>
      <c r="AA382" s="66" t="str">
        <f t="shared" si="175"/>
        <v/>
      </c>
      <c r="AB382" s="26" t="str">
        <f t="shared" si="176"/>
        <v/>
      </c>
      <c r="AC382" s="26" t="str">
        <f t="shared" si="177"/>
        <v/>
      </c>
      <c r="AD382" s="26" t="str">
        <f t="shared" si="158"/>
        <v/>
      </c>
      <c r="AE382" s="26" t="str">
        <f t="shared" si="178"/>
        <v/>
      </c>
      <c r="AF382" s="26" t="str">
        <f t="shared" si="179"/>
        <v/>
      </c>
      <c r="AG382" s="26" t="str">
        <f>IF(OR(Z382&lt;&gt;TRUE,AB382&lt;&gt;TRUE,,ISBLANK(U382)),"",IF(INDEX(codeperskat,MATCH(P382,libperskat,0))=20,IF(OR(U382&lt;Nomen.complète!W$4,U382&gt;Nomen.complète!X$4),FALSE,TRUE),""))</f>
        <v/>
      </c>
      <c r="AH382" s="26" t="str">
        <f t="shared" si="159"/>
        <v/>
      </c>
      <c r="AI382" s="26" t="str">
        <f t="shared" si="160"/>
        <v/>
      </c>
      <c r="AJ382" s="26" t="str">
        <f t="shared" si="180"/>
        <v/>
      </c>
      <c r="AK382" s="58" t="str">
        <f t="shared" si="181"/>
        <v/>
      </c>
      <c r="AL382" s="26" t="str">
        <f t="shared" si="182"/>
        <v/>
      </c>
    </row>
    <row r="383" spans="1:38">
      <c r="A383" s="42" t="str">
        <f t="shared" si="162"/>
        <v/>
      </c>
      <c r="B383" s="42" t="str">
        <f t="shared" si="156"/>
        <v/>
      </c>
      <c r="C383" s="139" t="str">
        <f t="shared" si="163"/>
        <v/>
      </c>
      <c r="D383" s="58" t="str">
        <f t="shared" si="164"/>
        <v/>
      </c>
      <c r="E383" s="58" t="str">
        <f t="shared" si="165"/>
        <v/>
      </c>
      <c r="F383" s="140" t="str">
        <f t="shared" si="166"/>
        <v/>
      </c>
      <c r="G383" s="141" t="str">
        <f t="shared" si="167"/>
        <v/>
      </c>
      <c r="H383" s="58" t="str">
        <f t="shared" si="168"/>
        <v/>
      </c>
      <c r="I383" s="58" t="str">
        <f t="shared" si="169"/>
        <v/>
      </c>
      <c r="J383" s="131" t="str">
        <f t="shared" si="170"/>
        <v/>
      </c>
      <c r="K383" s="65" t="str">
        <f t="shared" si="171"/>
        <v/>
      </c>
      <c r="L383" s="123" t="str">
        <f t="shared" si="172"/>
        <v/>
      </c>
      <c r="M383" s="122" t="str">
        <f t="shared" si="173"/>
        <v/>
      </c>
      <c r="N383" s="137"/>
      <c r="O383" s="118"/>
      <c r="P383" s="118"/>
      <c r="Q383" s="118"/>
      <c r="R383" s="118"/>
      <c r="S383" s="118"/>
      <c r="T383" s="118"/>
      <c r="U383" s="118"/>
      <c r="V383" s="118"/>
      <c r="W383" s="119"/>
      <c r="X383" s="66" t="str">
        <f t="shared" si="161"/>
        <v/>
      </c>
      <c r="Y383" s="26" t="str">
        <f t="shared" si="157"/>
        <v/>
      </c>
      <c r="Z383" s="26" t="str">
        <f t="shared" si="174"/>
        <v/>
      </c>
      <c r="AA383" s="66" t="str">
        <f t="shared" si="175"/>
        <v/>
      </c>
      <c r="AB383" s="26" t="str">
        <f t="shared" si="176"/>
        <v/>
      </c>
      <c r="AC383" s="26" t="str">
        <f t="shared" si="177"/>
        <v/>
      </c>
      <c r="AD383" s="26" t="str">
        <f t="shared" si="158"/>
        <v/>
      </c>
      <c r="AE383" s="26" t="str">
        <f t="shared" si="178"/>
        <v/>
      </c>
      <c r="AF383" s="26" t="str">
        <f t="shared" si="179"/>
        <v/>
      </c>
      <c r="AG383" s="26" t="str">
        <f>IF(OR(Z383&lt;&gt;TRUE,AB383&lt;&gt;TRUE,,ISBLANK(U383)),"",IF(INDEX(codeperskat,MATCH(P383,libperskat,0))=20,IF(OR(U383&lt;Nomen.complète!W$4,U383&gt;Nomen.complète!X$4),FALSE,TRUE),""))</f>
        <v/>
      </c>
      <c r="AH383" s="26" t="str">
        <f t="shared" si="159"/>
        <v/>
      </c>
      <c r="AI383" s="26" t="str">
        <f t="shared" si="160"/>
        <v/>
      </c>
      <c r="AJ383" s="26" t="str">
        <f t="shared" si="180"/>
        <v/>
      </c>
      <c r="AK383" s="58" t="str">
        <f t="shared" si="181"/>
        <v/>
      </c>
      <c r="AL383" s="26" t="str">
        <f t="shared" si="182"/>
        <v/>
      </c>
    </row>
    <row r="384" spans="1:38">
      <c r="A384" s="42" t="str">
        <f t="shared" si="162"/>
        <v/>
      </c>
      <c r="B384" s="42" t="str">
        <f t="shared" si="156"/>
        <v/>
      </c>
      <c r="C384" s="139" t="str">
        <f t="shared" si="163"/>
        <v/>
      </c>
      <c r="D384" s="58" t="str">
        <f t="shared" si="164"/>
        <v/>
      </c>
      <c r="E384" s="58" t="str">
        <f t="shared" si="165"/>
        <v/>
      </c>
      <c r="F384" s="140" t="str">
        <f t="shared" si="166"/>
        <v/>
      </c>
      <c r="G384" s="141" t="str">
        <f t="shared" si="167"/>
        <v/>
      </c>
      <c r="H384" s="58" t="str">
        <f t="shared" si="168"/>
        <v/>
      </c>
      <c r="I384" s="58" t="str">
        <f t="shared" si="169"/>
        <v/>
      </c>
      <c r="J384" s="131" t="str">
        <f t="shared" si="170"/>
        <v/>
      </c>
      <c r="K384" s="65" t="str">
        <f t="shared" si="171"/>
        <v/>
      </c>
      <c r="L384" s="123" t="str">
        <f t="shared" si="172"/>
        <v/>
      </c>
      <c r="M384" s="122" t="str">
        <f t="shared" si="173"/>
        <v/>
      </c>
      <c r="N384" s="137"/>
      <c r="O384" s="118"/>
      <c r="P384" s="118"/>
      <c r="Q384" s="118"/>
      <c r="R384" s="118"/>
      <c r="S384" s="118"/>
      <c r="T384" s="118"/>
      <c r="U384" s="118"/>
      <c r="V384" s="118"/>
      <c r="W384" s="119"/>
      <c r="X384" s="66" t="str">
        <f t="shared" si="161"/>
        <v/>
      </c>
      <c r="Y384" s="26" t="str">
        <f t="shared" si="157"/>
        <v/>
      </c>
      <c r="Z384" s="26" t="str">
        <f t="shared" si="174"/>
        <v/>
      </c>
      <c r="AA384" s="66" t="str">
        <f t="shared" si="175"/>
        <v/>
      </c>
      <c r="AB384" s="26" t="str">
        <f t="shared" si="176"/>
        <v/>
      </c>
      <c r="AC384" s="26" t="str">
        <f t="shared" si="177"/>
        <v/>
      </c>
      <c r="AD384" s="26" t="str">
        <f t="shared" si="158"/>
        <v/>
      </c>
      <c r="AE384" s="26" t="str">
        <f t="shared" si="178"/>
        <v/>
      </c>
      <c r="AF384" s="26" t="str">
        <f t="shared" si="179"/>
        <v/>
      </c>
      <c r="AG384" s="26" t="str">
        <f>IF(OR(Z384&lt;&gt;TRUE,AB384&lt;&gt;TRUE,,ISBLANK(U384)),"",IF(INDEX(codeperskat,MATCH(P384,libperskat,0))=20,IF(OR(U384&lt;Nomen.complète!W$4,U384&gt;Nomen.complète!X$4),FALSE,TRUE),""))</f>
        <v/>
      </c>
      <c r="AH384" s="26" t="str">
        <f t="shared" si="159"/>
        <v/>
      </c>
      <c r="AI384" s="26" t="str">
        <f t="shared" si="160"/>
        <v/>
      </c>
      <c r="AJ384" s="26" t="str">
        <f t="shared" si="180"/>
        <v/>
      </c>
      <c r="AK384" s="58" t="str">
        <f t="shared" si="181"/>
        <v/>
      </c>
      <c r="AL384" s="26" t="str">
        <f t="shared" si="182"/>
        <v/>
      </c>
    </row>
    <row r="385" spans="1:38">
      <c r="A385" s="42" t="str">
        <f t="shared" si="162"/>
        <v/>
      </c>
      <c r="B385" s="42" t="str">
        <f t="shared" si="156"/>
        <v/>
      </c>
      <c r="C385" s="139" t="str">
        <f t="shared" si="163"/>
        <v/>
      </c>
      <c r="D385" s="58" t="str">
        <f t="shared" si="164"/>
        <v/>
      </c>
      <c r="E385" s="58" t="str">
        <f t="shared" si="165"/>
        <v/>
      </c>
      <c r="F385" s="140" t="str">
        <f t="shared" si="166"/>
        <v/>
      </c>
      <c r="G385" s="141" t="str">
        <f t="shared" si="167"/>
        <v/>
      </c>
      <c r="H385" s="58" t="str">
        <f t="shared" si="168"/>
        <v/>
      </c>
      <c r="I385" s="58" t="str">
        <f t="shared" si="169"/>
        <v/>
      </c>
      <c r="J385" s="131" t="str">
        <f t="shared" si="170"/>
        <v/>
      </c>
      <c r="K385" s="65" t="str">
        <f t="shared" si="171"/>
        <v/>
      </c>
      <c r="L385" s="123" t="str">
        <f t="shared" si="172"/>
        <v/>
      </c>
      <c r="M385" s="122" t="str">
        <f t="shared" si="173"/>
        <v/>
      </c>
      <c r="N385" s="137"/>
      <c r="O385" s="118"/>
      <c r="P385" s="118"/>
      <c r="Q385" s="118"/>
      <c r="R385" s="118"/>
      <c r="S385" s="118"/>
      <c r="T385" s="118"/>
      <c r="U385" s="118"/>
      <c r="V385" s="118"/>
      <c r="W385" s="119"/>
      <c r="X385" s="66" t="str">
        <f t="shared" si="161"/>
        <v/>
      </c>
      <c r="Y385" s="26" t="str">
        <f t="shared" si="157"/>
        <v/>
      </c>
      <c r="Z385" s="26" t="str">
        <f t="shared" si="174"/>
        <v/>
      </c>
      <c r="AA385" s="66" t="str">
        <f t="shared" si="175"/>
        <v/>
      </c>
      <c r="AB385" s="26" t="str">
        <f t="shared" si="176"/>
        <v/>
      </c>
      <c r="AC385" s="26" t="str">
        <f t="shared" si="177"/>
        <v/>
      </c>
      <c r="AD385" s="26" t="str">
        <f t="shared" si="158"/>
        <v/>
      </c>
      <c r="AE385" s="26" t="str">
        <f t="shared" si="178"/>
        <v/>
      </c>
      <c r="AF385" s="26" t="str">
        <f t="shared" si="179"/>
        <v/>
      </c>
      <c r="AG385" s="26" t="str">
        <f>IF(OR(Z385&lt;&gt;TRUE,AB385&lt;&gt;TRUE,,ISBLANK(U385)),"",IF(INDEX(codeperskat,MATCH(P385,libperskat,0))=20,IF(OR(U385&lt;Nomen.complète!W$4,U385&gt;Nomen.complète!X$4),FALSE,TRUE),""))</f>
        <v/>
      </c>
      <c r="AH385" s="26" t="str">
        <f t="shared" si="159"/>
        <v/>
      </c>
      <c r="AI385" s="26" t="str">
        <f t="shared" si="160"/>
        <v/>
      </c>
      <c r="AJ385" s="26" t="str">
        <f t="shared" si="180"/>
        <v/>
      </c>
      <c r="AK385" s="58" t="str">
        <f t="shared" si="181"/>
        <v/>
      </c>
      <c r="AL385" s="26" t="str">
        <f t="shared" si="182"/>
        <v/>
      </c>
    </row>
    <row r="386" spans="1:38">
      <c r="A386" s="42" t="str">
        <f t="shared" si="162"/>
        <v/>
      </c>
      <c r="B386" s="42" t="str">
        <f t="shared" si="156"/>
        <v/>
      </c>
      <c r="C386" s="139" t="str">
        <f t="shared" si="163"/>
        <v/>
      </c>
      <c r="D386" s="58" t="str">
        <f t="shared" si="164"/>
        <v/>
      </c>
      <c r="E386" s="58" t="str">
        <f t="shared" si="165"/>
        <v/>
      </c>
      <c r="F386" s="140" t="str">
        <f t="shared" si="166"/>
        <v/>
      </c>
      <c r="G386" s="141" t="str">
        <f t="shared" si="167"/>
        <v/>
      </c>
      <c r="H386" s="58" t="str">
        <f t="shared" si="168"/>
        <v/>
      </c>
      <c r="I386" s="58" t="str">
        <f t="shared" si="169"/>
        <v/>
      </c>
      <c r="J386" s="131" t="str">
        <f t="shared" si="170"/>
        <v/>
      </c>
      <c r="K386" s="65" t="str">
        <f t="shared" si="171"/>
        <v/>
      </c>
      <c r="L386" s="123" t="str">
        <f t="shared" si="172"/>
        <v/>
      </c>
      <c r="M386" s="122" t="str">
        <f t="shared" si="173"/>
        <v/>
      </c>
      <c r="N386" s="137"/>
      <c r="O386" s="118"/>
      <c r="P386" s="118"/>
      <c r="Q386" s="118"/>
      <c r="R386" s="118"/>
      <c r="S386" s="118"/>
      <c r="T386" s="118"/>
      <c r="U386" s="118"/>
      <c r="V386" s="118"/>
      <c r="W386" s="119"/>
      <c r="X386" s="66" t="str">
        <f t="shared" si="161"/>
        <v/>
      </c>
      <c r="Y386" s="26" t="str">
        <f t="shared" si="157"/>
        <v/>
      </c>
      <c r="Z386" s="26" t="str">
        <f t="shared" si="174"/>
        <v/>
      </c>
      <c r="AA386" s="66" t="str">
        <f t="shared" si="175"/>
        <v/>
      </c>
      <c r="AB386" s="26" t="str">
        <f t="shared" si="176"/>
        <v/>
      </c>
      <c r="AC386" s="26" t="str">
        <f t="shared" si="177"/>
        <v/>
      </c>
      <c r="AD386" s="26" t="str">
        <f t="shared" si="158"/>
        <v/>
      </c>
      <c r="AE386" s="26" t="str">
        <f t="shared" si="178"/>
        <v/>
      </c>
      <c r="AF386" s="26" t="str">
        <f t="shared" si="179"/>
        <v/>
      </c>
      <c r="AG386" s="26" t="str">
        <f>IF(OR(Z386&lt;&gt;TRUE,AB386&lt;&gt;TRUE,,ISBLANK(U386)),"",IF(INDEX(codeperskat,MATCH(P386,libperskat,0))=20,IF(OR(U386&lt;Nomen.complète!W$4,U386&gt;Nomen.complète!X$4),FALSE,TRUE),""))</f>
        <v/>
      </c>
      <c r="AH386" s="26" t="str">
        <f t="shared" si="159"/>
        <v/>
      </c>
      <c r="AI386" s="26" t="str">
        <f t="shared" si="160"/>
        <v/>
      </c>
      <c r="AJ386" s="26" t="str">
        <f t="shared" si="180"/>
        <v/>
      </c>
      <c r="AK386" s="58" t="str">
        <f t="shared" si="181"/>
        <v/>
      </c>
      <c r="AL386" s="26" t="str">
        <f t="shared" si="182"/>
        <v/>
      </c>
    </row>
    <row r="387" spans="1:38">
      <c r="A387" s="42" t="str">
        <f t="shared" si="162"/>
        <v/>
      </c>
      <c r="B387" s="42" t="str">
        <f t="shared" si="156"/>
        <v/>
      </c>
      <c r="C387" s="139" t="str">
        <f t="shared" si="163"/>
        <v/>
      </c>
      <c r="D387" s="58" t="str">
        <f t="shared" si="164"/>
        <v/>
      </c>
      <c r="E387" s="58" t="str">
        <f t="shared" si="165"/>
        <v/>
      </c>
      <c r="F387" s="140" t="str">
        <f t="shared" si="166"/>
        <v/>
      </c>
      <c r="G387" s="141" t="str">
        <f t="shared" si="167"/>
        <v/>
      </c>
      <c r="H387" s="58" t="str">
        <f t="shared" si="168"/>
        <v/>
      </c>
      <c r="I387" s="58" t="str">
        <f t="shared" si="169"/>
        <v/>
      </c>
      <c r="J387" s="131" t="str">
        <f t="shared" si="170"/>
        <v/>
      </c>
      <c r="K387" s="65" t="str">
        <f t="shared" si="171"/>
        <v/>
      </c>
      <c r="L387" s="123" t="str">
        <f t="shared" si="172"/>
        <v/>
      </c>
      <c r="M387" s="122" t="str">
        <f t="shared" si="173"/>
        <v/>
      </c>
      <c r="N387" s="137"/>
      <c r="O387" s="118"/>
      <c r="P387" s="118"/>
      <c r="Q387" s="118"/>
      <c r="R387" s="118"/>
      <c r="S387" s="118"/>
      <c r="T387" s="118"/>
      <c r="U387" s="118"/>
      <c r="V387" s="118"/>
      <c r="W387" s="119"/>
      <c r="X387" s="66" t="str">
        <f t="shared" si="161"/>
        <v/>
      </c>
      <c r="Y387" s="26" t="str">
        <f t="shared" si="157"/>
        <v/>
      </c>
      <c r="Z387" s="26" t="str">
        <f t="shared" si="174"/>
        <v/>
      </c>
      <c r="AA387" s="66" t="str">
        <f t="shared" si="175"/>
        <v/>
      </c>
      <c r="AB387" s="26" t="str">
        <f t="shared" si="176"/>
        <v/>
      </c>
      <c r="AC387" s="26" t="str">
        <f t="shared" si="177"/>
        <v/>
      </c>
      <c r="AD387" s="26" t="str">
        <f t="shared" si="158"/>
        <v/>
      </c>
      <c r="AE387" s="26" t="str">
        <f t="shared" si="178"/>
        <v/>
      </c>
      <c r="AF387" s="26" t="str">
        <f t="shared" si="179"/>
        <v/>
      </c>
      <c r="AG387" s="26" t="str">
        <f>IF(OR(Z387&lt;&gt;TRUE,AB387&lt;&gt;TRUE,,ISBLANK(U387)),"",IF(INDEX(codeperskat,MATCH(P387,libperskat,0))=20,IF(OR(U387&lt;Nomen.complète!W$4,U387&gt;Nomen.complète!X$4),FALSE,TRUE),""))</f>
        <v/>
      </c>
      <c r="AH387" s="26" t="str">
        <f t="shared" si="159"/>
        <v/>
      </c>
      <c r="AI387" s="26" t="str">
        <f t="shared" si="160"/>
        <v/>
      </c>
      <c r="AJ387" s="26" t="str">
        <f t="shared" si="180"/>
        <v/>
      </c>
      <c r="AK387" s="58" t="str">
        <f t="shared" si="181"/>
        <v/>
      </c>
      <c r="AL387" s="26" t="str">
        <f t="shared" si="182"/>
        <v/>
      </c>
    </row>
    <row r="388" spans="1:38">
      <c r="A388" s="42" t="str">
        <f t="shared" si="162"/>
        <v/>
      </c>
      <c r="B388" s="42" t="str">
        <f t="shared" si="156"/>
        <v/>
      </c>
      <c r="C388" s="139" t="str">
        <f t="shared" si="163"/>
        <v/>
      </c>
      <c r="D388" s="58" t="str">
        <f t="shared" si="164"/>
        <v/>
      </c>
      <c r="E388" s="58" t="str">
        <f t="shared" si="165"/>
        <v/>
      </c>
      <c r="F388" s="140" t="str">
        <f t="shared" si="166"/>
        <v/>
      </c>
      <c r="G388" s="141" t="str">
        <f t="shared" si="167"/>
        <v/>
      </c>
      <c r="H388" s="58" t="str">
        <f t="shared" si="168"/>
        <v/>
      </c>
      <c r="I388" s="58" t="str">
        <f t="shared" si="169"/>
        <v/>
      </c>
      <c r="J388" s="131" t="str">
        <f t="shared" si="170"/>
        <v/>
      </c>
      <c r="K388" s="65" t="str">
        <f t="shared" si="171"/>
        <v/>
      </c>
      <c r="L388" s="123" t="str">
        <f t="shared" si="172"/>
        <v/>
      </c>
      <c r="M388" s="122" t="str">
        <f t="shared" si="173"/>
        <v/>
      </c>
      <c r="N388" s="137"/>
      <c r="O388" s="118"/>
      <c r="P388" s="118"/>
      <c r="Q388" s="118"/>
      <c r="R388" s="118"/>
      <c r="S388" s="118"/>
      <c r="T388" s="118"/>
      <c r="U388" s="118"/>
      <c r="V388" s="118"/>
      <c r="W388" s="119"/>
      <c r="X388" s="66" t="str">
        <f t="shared" si="161"/>
        <v/>
      </c>
      <c r="Y388" s="26" t="str">
        <f t="shared" si="157"/>
        <v/>
      </c>
      <c r="Z388" s="26" t="str">
        <f t="shared" si="174"/>
        <v/>
      </c>
      <c r="AA388" s="66" t="str">
        <f t="shared" si="175"/>
        <v/>
      </c>
      <c r="AB388" s="26" t="str">
        <f t="shared" si="176"/>
        <v/>
      </c>
      <c r="AC388" s="26" t="str">
        <f t="shared" si="177"/>
        <v/>
      </c>
      <c r="AD388" s="26" t="str">
        <f t="shared" si="158"/>
        <v/>
      </c>
      <c r="AE388" s="26" t="str">
        <f t="shared" si="178"/>
        <v/>
      </c>
      <c r="AF388" s="26" t="str">
        <f t="shared" si="179"/>
        <v/>
      </c>
      <c r="AG388" s="26" t="str">
        <f>IF(OR(Z388&lt;&gt;TRUE,AB388&lt;&gt;TRUE,,ISBLANK(U388)),"",IF(INDEX(codeperskat,MATCH(P388,libperskat,0))=20,IF(OR(U388&lt;Nomen.complète!W$4,U388&gt;Nomen.complète!X$4),FALSE,TRUE),""))</f>
        <v/>
      </c>
      <c r="AH388" s="26" t="str">
        <f t="shared" si="159"/>
        <v/>
      </c>
      <c r="AI388" s="26" t="str">
        <f t="shared" si="160"/>
        <v/>
      </c>
      <c r="AJ388" s="26" t="str">
        <f t="shared" si="180"/>
        <v/>
      </c>
      <c r="AK388" s="58" t="str">
        <f t="shared" si="181"/>
        <v/>
      </c>
      <c r="AL388" s="26" t="str">
        <f t="shared" si="182"/>
        <v/>
      </c>
    </row>
    <row r="389" spans="1:38">
      <c r="A389" s="42" t="str">
        <f t="shared" si="162"/>
        <v/>
      </c>
      <c r="B389" s="42" t="str">
        <f t="shared" si="156"/>
        <v/>
      </c>
      <c r="C389" s="139" t="str">
        <f t="shared" si="163"/>
        <v/>
      </c>
      <c r="D389" s="58" t="str">
        <f t="shared" si="164"/>
        <v/>
      </c>
      <c r="E389" s="58" t="str">
        <f t="shared" si="165"/>
        <v/>
      </c>
      <c r="F389" s="140" t="str">
        <f t="shared" si="166"/>
        <v/>
      </c>
      <c r="G389" s="141" t="str">
        <f t="shared" si="167"/>
        <v/>
      </c>
      <c r="H389" s="58" t="str">
        <f t="shared" si="168"/>
        <v/>
      </c>
      <c r="I389" s="58" t="str">
        <f t="shared" si="169"/>
        <v/>
      </c>
      <c r="J389" s="131" t="str">
        <f t="shared" si="170"/>
        <v/>
      </c>
      <c r="K389" s="65" t="str">
        <f t="shared" si="171"/>
        <v/>
      </c>
      <c r="L389" s="123" t="str">
        <f t="shared" si="172"/>
        <v/>
      </c>
      <c r="M389" s="122" t="str">
        <f t="shared" si="173"/>
        <v/>
      </c>
      <c r="N389" s="137"/>
      <c r="O389" s="118"/>
      <c r="P389" s="118"/>
      <c r="Q389" s="118"/>
      <c r="R389" s="118"/>
      <c r="S389" s="118"/>
      <c r="T389" s="118"/>
      <c r="U389" s="118"/>
      <c r="V389" s="118"/>
      <c r="W389" s="119"/>
      <c r="X389" s="66" t="str">
        <f t="shared" si="161"/>
        <v/>
      </c>
      <c r="Y389" s="26" t="str">
        <f t="shared" si="157"/>
        <v/>
      </c>
      <c r="Z389" s="26" t="str">
        <f t="shared" si="174"/>
        <v/>
      </c>
      <c r="AA389" s="66" t="str">
        <f t="shared" si="175"/>
        <v/>
      </c>
      <c r="AB389" s="26" t="str">
        <f t="shared" si="176"/>
        <v/>
      </c>
      <c r="AC389" s="26" t="str">
        <f t="shared" si="177"/>
        <v/>
      </c>
      <c r="AD389" s="26" t="str">
        <f t="shared" si="158"/>
        <v/>
      </c>
      <c r="AE389" s="26" t="str">
        <f t="shared" si="178"/>
        <v/>
      </c>
      <c r="AF389" s="26" t="str">
        <f t="shared" si="179"/>
        <v/>
      </c>
      <c r="AG389" s="26" t="str">
        <f>IF(OR(Z389&lt;&gt;TRUE,AB389&lt;&gt;TRUE,,ISBLANK(U389)),"",IF(INDEX(codeperskat,MATCH(P389,libperskat,0))=20,IF(OR(U389&lt;Nomen.complète!W$4,U389&gt;Nomen.complète!X$4),FALSE,TRUE),""))</f>
        <v/>
      </c>
      <c r="AH389" s="26" t="str">
        <f t="shared" si="159"/>
        <v/>
      </c>
      <c r="AI389" s="26" t="str">
        <f t="shared" si="160"/>
        <v/>
      </c>
      <c r="AJ389" s="26" t="str">
        <f t="shared" si="180"/>
        <v/>
      </c>
      <c r="AK389" s="58" t="str">
        <f t="shared" si="181"/>
        <v/>
      </c>
      <c r="AL389" s="26" t="str">
        <f t="shared" si="182"/>
        <v/>
      </c>
    </row>
    <row r="390" spans="1:38">
      <c r="A390" s="42" t="str">
        <f t="shared" si="162"/>
        <v/>
      </c>
      <c r="B390" s="42" t="str">
        <f t="shared" si="156"/>
        <v/>
      </c>
      <c r="C390" s="139" t="str">
        <f t="shared" si="163"/>
        <v/>
      </c>
      <c r="D390" s="58" t="str">
        <f t="shared" si="164"/>
        <v/>
      </c>
      <c r="E390" s="58" t="str">
        <f t="shared" si="165"/>
        <v/>
      </c>
      <c r="F390" s="140" t="str">
        <f t="shared" si="166"/>
        <v/>
      </c>
      <c r="G390" s="141" t="str">
        <f t="shared" si="167"/>
        <v/>
      </c>
      <c r="H390" s="58" t="str">
        <f t="shared" si="168"/>
        <v/>
      </c>
      <c r="I390" s="58" t="str">
        <f t="shared" si="169"/>
        <v/>
      </c>
      <c r="J390" s="131" t="str">
        <f t="shared" si="170"/>
        <v/>
      </c>
      <c r="K390" s="65" t="str">
        <f t="shared" si="171"/>
        <v/>
      </c>
      <c r="L390" s="123" t="str">
        <f t="shared" si="172"/>
        <v/>
      </c>
      <c r="M390" s="122" t="str">
        <f t="shared" si="173"/>
        <v/>
      </c>
      <c r="N390" s="137"/>
      <c r="O390" s="118"/>
      <c r="P390" s="118"/>
      <c r="Q390" s="118"/>
      <c r="R390" s="118"/>
      <c r="S390" s="118"/>
      <c r="T390" s="118"/>
      <c r="U390" s="118"/>
      <c r="V390" s="118"/>
      <c r="W390" s="119"/>
      <c r="X390" s="66" t="str">
        <f t="shared" si="161"/>
        <v/>
      </c>
      <c r="Y390" s="26" t="str">
        <f t="shared" si="157"/>
        <v/>
      </c>
      <c r="Z390" s="26" t="str">
        <f t="shared" si="174"/>
        <v/>
      </c>
      <c r="AA390" s="66" t="str">
        <f t="shared" si="175"/>
        <v/>
      </c>
      <c r="AB390" s="26" t="str">
        <f t="shared" si="176"/>
        <v/>
      </c>
      <c r="AC390" s="26" t="str">
        <f t="shared" si="177"/>
        <v/>
      </c>
      <c r="AD390" s="26" t="str">
        <f t="shared" si="158"/>
        <v/>
      </c>
      <c r="AE390" s="26" t="str">
        <f t="shared" si="178"/>
        <v/>
      </c>
      <c r="AF390" s="26" t="str">
        <f t="shared" si="179"/>
        <v/>
      </c>
      <c r="AG390" s="26" t="str">
        <f>IF(OR(Z390&lt;&gt;TRUE,AB390&lt;&gt;TRUE,,ISBLANK(U390)),"",IF(INDEX(codeperskat,MATCH(P390,libperskat,0))=20,IF(OR(U390&lt;Nomen.complète!W$4,U390&gt;Nomen.complète!X$4),FALSE,TRUE),""))</f>
        <v/>
      </c>
      <c r="AH390" s="26" t="str">
        <f t="shared" si="159"/>
        <v/>
      </c>
      <c r="AI390" s="26" t="str">
        <f t="shared" si="160"/>
        <v/>
      </c>
      <c r="AJ390" s="26" t="str">
        <f t="shared" si="180"/>
        <v/>
      </c>
      <c r="AK390" s="58" t="str">
        <f t="shared" si="181"/>
        <v/>
      </c>
      <c r="AL390" s="26" t="str">
        <f t="shared" si="182"/>
        <v/>
      </c>
    </row>
    <row r="391" spans="1:38">
      <c r="A391" s="42" t="str">
        <f t="shared" si="162"/>
        <v/>
      </c>
      <c r="B391" s="42" t="str">
        <f t="shared" si="156"/>
        <v/>
      </c>
      <c r="C391" s="139" t="str">
        <f t="shared" si="163"/>
        <v/>
      </c>
      <c r="D391" s="58" t="str">
        <f t="shared" si="164"/>
        <v/>
      </c>
      <c r="E391" s="58" t="str">
        <f t="shared" si="165"/>
        <v/>
      </c>
      <c r="F391" s="140" t="str">
        <f t="shared" si="166"/>
        <v/>
      </c>
      <c r="G391" s="141" t="str">
        <f t="shared" si="167"/>
        <v/>
      </c>
      <c r="H391" s="58" t="str">
        <f t="shared" si="168"/>
        <v/>
      </c>
      <c r="I391" s="58" t="str">
        <f t="shared" si="169"/>
        <v/>
      </c>
      <c r="J391" s="131" t="str">
        <f t="shared" si="170"/>
        <v/>
      </c>
      <c r="K391" s="65" t="str">
        <f t="shared" si="171"/>
        <v/>
      </c>
      <c r="L391" s="123" t="str">
        <f t="shared" si="172"/>
        <v/>
      </c>
      <c r="M391" s="122" t="str">
        <f t="shared" si="173"/>
        <v/>
      </c>
      <c r="N391" s="137"/>
      <c r="O391" s="118"/>
      <c r="P391" s="118"/>
      <c r="Q391" s="118"/>
      <c r="R391" s="118"/>
      <c r="S391" s="118"/>
      <c r="T391" s="118"/>
      <c r="U391" s="118"/>
      <c r="V391" s="118"/>
      <c r="W391" s="119"/>
      <c r="X391" s="66" t="str">
        <f t="shared" si="161"/>
        <v/>
      </c>
      <c r="Y391" s="26" t="str">
        <f t="shared" si="157"/>
        <v/>
      </c>
      <c r="Z391" s="26" t="str">
        <f t="shared" si="174"/>
        <v/>
      </c>
      <c r="AA391" s="66" t="str">
        <f t="shared" si="175"/>
        <v/>
      </c>
      <c r="AB391" s="26" t="str">
        <f t="shared" si="176"/>
        <v/>
      </c>
      <c r="AC391" s="26" t="str">
        <f t="shared" si="177"/>
        <v/>
      </c>
      <c r="AD391" s="26" t="str">
        <f t="shared" si="158"/>
        <v/>
      </c>
      <c r="AE391" s="26" t="str">
        <f t="shared" si="178"/>
        <v/>
      </c>
      <c r="AF391" s="26" t="str">
        <f t="shared" si="179"/>
        <v/>
      </c>
      <c r="AG391" s="26" t="str">
        <f>IF(OR(Z391&lt;&gt;TRUE,AB391&lt;&gt;TRUE,,ISBLANK(U391)),"",IF(INDEX(codeperskat,MATCH(P391,libperskat,0))=20,IF(OR(U391&lt;Nomen.complète!W$4,U391&gt;Nomen.complète!X$4),FALSE,TRUE),""))</f>
        <v/>
      </c>
      <c r="AH391" s="26" t="str">
        <f t="shared" si="159"/>
        <v/>
      </c>
      <c r="AI391" s="26" t="str">
        <f t="shared" si="160"/>
        <v/>
      </c>
      <c r="AJ391" s="26" t="str">
        <f t="shared" si="180"/>
        <v/>
      </c>
      <c r="AK391" s="58" t="str">
        <f t="shared" si="181"/>
        <v/>
      </c>
      <c r="AL391" s="26" t="str">
        <f t="shared" si="182"/>
        <v/>
      </c>
    </row>
    <row r="392" spans="1:38">
      <c r="A392" s="42" t="str">
        <f t="shared" si="162"/>
        <v/>
      </c>
      <c r="B392" s="42" t="str">
        <f t="shared" si="156"/>
        <v/>
      </c>
      <c r="C392" s="139" t="str">
        <f t="shared" si="163"/>
        <v/>
      </c>
      <c r="D392" s="58" t="str">
        <f t="shared" si="164"/>
        <v/>
      </c>
      <c r="E392" s="58" t="str">
        <f t="shared" si="165"/>
        <v/>
      </c>
      <c r="F392" s="140" t="str">
        <f t="shared" si="166"/>
        <v/>
      </c>
      <c r="G392" s="141" t="str">
        <f t="shared" si="167"/>
        <v/>
      </c>
      <c r="H392" s="58" t="str">
        <f t="shared" si="168"/>
        <v/>
      </c>
      <c r="I392" s="58" t="str">
        <f t="shared" si="169"/>
        <v/>
      </c>
      <c r="J392" s="131" t="str">
        <f t="shared" si="170"/>
        <v/>
      </c>
      <c r="K392" s="65" t="str">
        <f t="shared" si="171"/>
        <v/>
      </c>
      <c r="L392" s="123" t="str">
        <f t="shared" si="172"/>
        <v/>
      </c>
      <c r="M392" s="122" t="str">
        <f t="shared" si="173"/>
        <v/>
      </c>
      <c r="N392" s="137"/>
      <c r="O392" s="118"/>
      <c r="P392" s="118"/>
      <c r="Q392" s="118"/>
      <c r="R392" s="118"/>
      <c r="S392" s="118"/>
      <c r="T392" s="118"/>
      <c r="U392" s="118"/>
      <c r="V392" s="118"/>
      <c r="W392" s="119"/>
      <c r="X392" s="66" t="str">
        <f t="shared" si="161"/>
        <v/>
      </c>
      <c r="Y392" s="26" t="str">
        <f t="shared" si="157"/>
        <v/>
      </c>
      <c r="Z392" s="26" t="str">
        <f t="shared" si="174"/>
        <v/>
      </c>
      <c r="AA392" s="66" t="str">
        <f t="shared" si="175"/>
        <v/>
      </c>
      <c r="AB392" s="26" t="str">
        <f t="shared" si="176"/>
        <v/>
      </c>
      <c r="AC392" s="26" t="str">
        <f t="shared" si="177"/>
        <v/>
      </c>
      <c r="AD392" s="26" t="str">
        <f t="shared" si="158"/>
        <v/>
      </c>
      <c r="AE392" s="26" t="str">
        <f t="shared" si="178"/>
        <v/>
      </c>
      <c r="AF392" s="26" t="str">
        <f t="shared" si="179"/>
        <v/>
      </c>
      <c r="AG392" s="26" t="str">
        <f>IF(OR(Z392&lt;&gt;TRUE,AB392&lt;&gt;TRUE,,ISBLANK(U392)),"",IF(INDEX(codeperskat,MATCH(P392,libperskat,0))=20,IF(OR(U392&lt;Nomen.complète!W$4,U392&gt;Nomen.complète!X$4),FALSE,TRUE),""))</f>
        <v/>
      </c>
      <c r="AH392" s="26" t="str">
        <f t="shared" si="159"/>
        <v/>
      </c>
      <c r="AI392" s="26" t="str">
        <f t="shared" si="160"/>
        <v/>
      </c>
      <c r="AJ392" s="26" t="str">
        <f t="shared" si="180"/>
        <v/>
      </c>
      <c r="AK392" s="58" t="str">
        <f t="shared" si="181"/>
        <v/>
      </c>
      <c r="AL392" s="26" t="str">
        <f t="shared" si="182"/>
        <v/>
      </c>
    </row>
    <row r="393" spans="1:38">
      <c r="A393" s="42" t="str">
        <f t="shared" si="162"/>
        <v/>
      </c>
      <c r="B393" s="42" t="str">
        <f t="shared" si="156"/>
        <v/>
      </c>
      <c r="C393" s="139" t="str">
        <f t="shared" si="163"/>
        <v/>
      </c>
      <c r="D393" s="58" t="str">
        <f t="shared" si="164"/>
        <v/>
      </c>
      <c r="E393" s="58" t="str">
        <f t="shared" si="165"/>
        <v/>
      </c>
      <c r="F393" s="140" t="str">
        <f t="shared" si="166"/>
        <v/>
      </c>
      <c r="G393" s="141" t="str">
        <f t="shared" si="167"/>
        <v/>
      </c>
      <c r="H393" s="58" t="str">
        <f t="shared" si="168"/>
        <v/>
      </c>
      <c r="I393" s="58" t="str">
        <f t="shared" si="169"/>
        <v/>
      </c>
      <c r="J393" s="131" t="str">
        <f t="shared" si="170"/>
        <v/>
      </c>
      <c r="K393" s="65" t="str">
        <f t="shared" si="171"/>
        <v/>
      </c>
      <c r="L393" s="123" t="str">
        <f t="shared" si="172"/>
        <v/>
      </c>
      <c r="M393" s="122" t="str">
        <f t="shared" si="173"/>
        <v/>
      </c>
      <c r="N393" s="137"/>
      <c r="O393" s="118"/>
      <c r="P393" s="118"/>
      <c r="Q393" s="118"/>
      <c r="R393" s="118"/>
      <c r="S393" s="118"/>
      <c r="T393" s="118"/>
      <c r="U393" s="118"/>
      <c r="V393" s="118"/>
      <c r="W393" s="119"/>
      <c r="X393" s="66" t="str">
        <f t="shared" si="161"/>
        <v/>
      </c>
      <c r="Y393" s="26" t="str">
        <f t="shared" si="157"/>
        <v/>
      </c>
      <c r="Z393" s="26" t="str">
        <f t="shared" si="174"/>
        <v/>
      </c>
      <c r="AA393" s="66" t="str">
        <f t="shared" si="175"/>
        <v/>
      </c>
      <c r="AB393" s="26" t="str">
        <f t="shared" si="176"/>
        <v/>
      </c>
      <c r="AC393" s="26" t="str">
        <f t="shared" si="177"/>
        <v/>
      </c>
      <c r="AD393" s="26" t="str">
        <f t="shared" si="158"/>
        <v/>
      </c>
      <c r="AE393" s="26" t="str">
        <f t="shared" si="178"/>
        <v/>
      </c>
      <c r="AF393" s="26" t="str">
        <f t="shared" si="179"/>
        <v/>
      </c>
      <c r="AG393" s="26" t="str">
        <f>IF(OR(Z393&lt;&gt;TRUE,AB393&lt;&gt;TRUE,,ISBLANK(U393)),"",IF(INDEX(codeperskat,MATCH(P393,libperskat,0))=20,IF(OR(U393&lt;Nomen.complète!W$4,U393&gt;Nomen.complète!X$4),FALSE,TRUE),""))</f>
        <v/>
      </c>
      <c r="AH393" s="26" t="str">
        <f t="shared" si="159"/>
        <v/>
      </c>
      <c r="AI393" s="26" t="str">
        <f t="shared" si="160"/>
        <v/>
      </c>
      <c r="AJ393" s="26" t="str">
        <f t="shared" si="180"/>
        <v/>
      </c>
      <c r="AK393" s="58" t="str">
        <f t="shared" si="181"/>
        <v/>
      </c>
      <c r="AL393" s="26" t="str">
        <f t="shared" si="182"/>
        <v/>
      </c>
    </row>
    <row r="394" spans="1:38">
      <c r="A394" s="42" t="str">
        <f t="shared" si="162"/>
        <v/>
      </c>
      <c r="B394" s="42" t="str">
        <f t="shared" si="156"/>
        <v/>
      </c>
      <c r="C394" s="139" t="str">
        <f t="shared" si="163"/>
        <v/>
      </c>
      <c r="D394" s="58" t="str">
        <f t="shared" si="164"/>
        <v/>
      </c>
      <c r="E394" s="58" t="str">
        <f t="shared" si="165"/>
        <v/>
      </c>
      <c r="F394" s="140" t="str">
        <f t="shared" si="166"/>
        <v/>
      </c>
      <c r="G394" s="141" t="str">
        <f t="shared" si="167"/>
        <v/>
      </c>
      <c r="H394" s="58" t="str">
        <f t="shared" si="168"/>
        <v/>
      </c>
      <c r="I394" s="58" t="str">
        <f t="shared" si="169"/>
        <v/>
      </c>
      <c r="J394" s="131" t="str">
        <f t="shared" si="170"/>
        <v/>
      </c>
      <c r="K394" s="65" t="str">
        <f t="shared" si="171"/>
        <v/>
      </c>
      <c r="L394" s="123" t="str">
        <f t="shared" si="172"/>
        <v/>
      </c>
      <c r="M394" s="122" t="str">
        <f t="shared" si="173"/>
        <v/>
      </c>
      <c r="N394" s="137"/>
      <c r="O394" s="118"/>
      <c r="P394" s="118"/>
      <c r="Q394" s="118"/>
      <c r="R394" s="118"/>
      <c r="S394" s="118"/>
      <c r="T394" s="118"/>
      <c r="U394" s="118"/>
      <c r="V394" s="118"/>
      <c r="W394" s="119"/>
      <c r="X394" s="66" t="str">
        <f t="shared" si="161"/>
        <v/>
      </c>
      <c r="Y394" s="26" t="str">
        <f t="shared" si="157"/>
        <v/>
      </c>
      <c r="Z394" s="26" t="str">
        <f t="shared" si="174"/>
        <v/>
      </c>
      <c r="AA394" s="66" t="str">
        <f t="shared" si="175"/>
        <v/>
      </c>
      <c r="AB394" s="26" t="str">
        <f t="shared" si="176"/>
        <v/>
      </c>
      <c r="AC394" s="26" t="str">
        <f t="shared" si="177"/>
        <v/>
      </c>
      <c r="AD394" s="26" t="str">
        <f t="shared" si="158"/>
        <v/>
      </c>
      <c r="AE394" s="26" t="str">
        <f t="shared" si="178"/>
        <v/>
      </c>
      <c r="AF394" s="26" t="str">
        <f t="shared" si="179"/>
        <v/>
      </c>
      <c r="AG394" s="26" t="str">
        <f>IF(OR(Z394&lt;&gt;TRUE,AB394&lt;&gt;TRUE,,ISBLANK(U394)),"",IF(INDEX(codeperskat,MATCH(P394,libperskat,0))=20,IF(OR(U394&lt;Nomen.complète!W$4,U394&gt;Nomen.complète!X$4),FALSE,TRUE),""))</f>
        <v/>
      </c>
      <c r="AH394" s="26" t="str">
        <f t="shared" si="159"/>
        <v/>
      </c>
      <c r="AI394" s="26" t="str">
        <f t="shared" si="160"/>
        <v/>
      </c>
      <c r="AJ394" s="26" t="str">
        <f t="shared" si="180"/>
        <v/>
      </c>
      <c r="AK394" s="58" t="str">
        <f t="shared" si="181"/>
        <v/>
      </c>
      <c r="AL394" s="26" t="str">
        <f t="shared" si="182"/>
        <v/>
      </c>
    </row>
    <row r="395" spans="1:38">
      <c r="A395" s="42" t="str">
        <f t="shared" si="162"/>
        <v/>
      </c>
      <c r="B395" s="42" t="str">
        <f t="shared" si="156"/>
        <v/>
      </c>
      <c r="C395" s="139" t="str">
        <f t="shared" si="163"/>
        <v/>
      </c>
      <c r="D395" s="58" t="str">
        <f t="shared" si="164"/>
        <v/>
      </c>
      <c r="E395" s="58" t="str">
        <f t="shared" si="165"/>
        <v/>
      </c>
      <c r="F395" s="140" t="str">
        <f t="shared" si="166"/>
        <v/>
      </c>
      <c r="G395" s="141" t="str">
        <f t="shared" si="167"/>
        <v/>
      </c>
      <c r="H395" s="58" t="str">
        <f t="shared" si="168"/>
        <v/>
      </c>
      <c r="I395" s="58" t="str">
        <f t="shared" si="169"/>
        <v/>
      </c>
      <c r="J395" s="131" t="str">
        <f t="shared" si="170"/>
        <v/>
      </c>
      <c r="K395" s="65" t="str">
        <f t="shared" si="171"/>
        <v/>
      </c>
      <c r="L395" s="123" t="str">
        <f t="shared" si="172"/>
        <v/>
      </c>
      <c r="M395" s="122" t="str">
        <f t="shared" si="173"/>
        <v/>
      </c>
      <c r="N395" s="137"/>
      <c r="O395" s="118"/>
      <c r="P395" s="118"/>
      <c r="Q395" s="118"/>
      <c r="R395" s="118"/>
      <c r="S395" s="118"/>
      <c r="T395" s="118"/>
      <c r="U395" s="118"/>
      <c r="V395" s="118"/>
      <c r="W395" s="119"/>
      <c r="X395" s="66" t="str">
        <f t="shared" si="161"/>
        <v/>
      </c>
      <c r="Y395" s="26" t="str">
        <f t="shared" si="157"/>
        <v/>
      </c>
      <c r="Z395" s="26" t="str">
        <f t="shared" si="174"/>
        <v/>
      </c>
      <c r="AA395" s="66" t="str">
        <f t="shared" si="175"/>
        <v/>
      </c>
      <c r="AB395" s="26" t="str">
        <f t="shared" si="176"/>
        <v/>
      </c>
      <c r="AC395" s="26" t="str">
        <f t="shared" si="177"/>
        <v/>
      </c>
      <c r="AD395" s="26" t="str">
        <f t="shared" si="158"/>
        <v/>
      </c>
      <c r="AE395" s="26" t="str">
        <f t="shared" si="178"/>
        <v/>
      </c>
      <c r="AF395" s="26" t="str">
        <f t="shared" si="179"/>
        <v/>
      </c>
      <c r="AG395" s="26" t="str">
        <f>IF(OR(Z395&lt;&gt;TRUE,AB395&lt;&gt;TRUE,,ISBLANK(U395)),"",IF(INDEX(codeperskat,MATCH(P395,libperskat,0))=20,IF(OR(U395&lt;Nomen.complète!W$4,U395&gt;Nomen.complète!X$4),FALSE,TRUE),""))</f>
        <v/>
      </c>
      <c r="AH395" s="26" t="str">
        <f t="shared" si="159"/>
        <v/>
      </c>
      <c r="AI395" s="26" t="str">
        <f t="shared" si="160"/>
        <v/>
      </c>
      <c r="AJ395" s="26" t="str">
        <f t="shared" si="180"/>
        <v/>
      </c>
      <c r="AK395" s="58" t="str">
        <f t="shared" si="181"/>
        <v/>
      </c>
      <c r="AL395" s="26" t="str">
        <f t="shared" si="182"/>
        <v/>
      </c>
    </row>
    <row r="396" spans="1:38">
      <c r="A396" s="42" t="str">
        <f t="shared" si="162"/>
        <v/>
      </c>
      <c r="B396" s="42" t="str">
        <f t="shared" ref="B396:B459" si="183">IF(N396&lt;&gt;"",IF(ISNA(MATCH(N396,pid,0)),"",IF(MATCH(N396,pid,0)=0,"",MATCH(N396,pid,0))),"")</f>
        <v/>
      </c>
      <c r="C396" s="139" t="str">
        <f t="shared" si="163"/>
        <v/>
      </c>
      <c r="D396" s="58" t="str">
        <f t="shared" si="164"/>
        <v/>
      </c>
      <c r="E396" s="58" t="str">
        <f t="shared" si="165"/>
        <v/>
      </c>
      <c r="F396" s="140" t="str">
        <f t="shared" si="166"/>
        <v/>
      </c>
      <c r="G396" s="141" t="str">
        <f t="shared" si="167"/>
        <v/>
      </c>
      <c r="H396" s="58" t="str">
        <f t="shared" si="168"/>
        <v/>
      </c>
      <c r="I396" s="58" t="str">
        <f t="shared" si="169"/>
        <v/>
      </c>
      <c r="J396" s="131" t="str">
        <f t="shared" si="170"/>
        <v/>
      </c>
      <c r="K396" s="65" t="str">
        <f t="shared" si="171"/>
        <v/>
      </c>
      <c r="L396" s="123" t="str">
        <f t="shared" si="172"/>
        <v/>
      </c>
      <c r="M396" s="122" t="str">
        <f t="shared" si="173"/>
        <v/>
      </c>
      <c r="N396" s="137"/>
      <c r="O396" s="118"/>
      <c r="P396" s="118"/>
      <c r="Q396" s="118"/>
      <c r="R396" s="118"/>
      <c r="S396" s="118"/>
      <c r="T396" s="118"/>
      <c r="U396" s="118"/>
      <c r="V396" s="118"/>
      <c r="W396" s="119"/>
      <c r="X396" s="66" t="str">
        <f t="shared" si="161"/>
        <v/>
      </c>
      <c r="Y396" s="26" t="str">
        <f t="shared" ref="Y396:Y459" si="184">IF(ISBLANK(N396),"",IF(OR(ISNA(MATCH(N396,pid,0)),N396="-"),FALSE,TRUE))</f>
        <v/>
      </c>
      <c r="Z396" s="26" t="str">
        <f t="shared" si="174"/>
        <v/>
      </c>
      <c r="AA396" s="66" t="str">
        <f t="shared" si="175"/>
        <v/>
      </c>
      <c r="AB396" s="26" t="str">
        <f t="shared" si="176"/>
        <v/>
      </c>
      <c r="AC396" s="26" t="str">
        <f t="shared" si="177"/>
        <v/>
      </c>
      <c r="AD396" s="26" t="str">
        <f t="shared" ref="AD396:AD459" si="185">IF(ISBLANK(V396),"",IF(OR(ISNA(MATCH(V396,libschartkla,0)),V396="-",INDEX(codeschartkla,MATCH(V396,libschartkla,0))=0),FALSE,TRUE))</f>
        <v/>
      </c>
      <c r="AE396" s="26" t="str">
        <f t="shared" si="178"/>
        <v/>
      </c>
      <c r="AF396" s="26" t="str">
        <f t="shared" si="179"/>
        <v/>
      </c>
      <c r="AG396" s="26" t="str">
        <f>IF(OR(Z396&lt;&gt;TRUE,AB396&lt;&gt;TRUE,,ISBLANK(U396)),"",IF(INDEX(codeperskat,MATCH(P396,libperskat,0))=20,IF(OR(U396&lt;Nomen.complète!W$4,U396&gt;Nomen.complète!X$4),FALSE,TRUE),""))</f>
        <v/>
      </c>
      <c r="AH396" s="26" t="str">
        <f t="shared" ref="AH396:AH459" si="186">IF(Z396=TRUE,IF(ISLOGICAL(AD396),IF(OR(AD396=FALSE,AND(INDEX(codeperskat,MATCH(P396,libperskat,0))&gt;=31,INDEX(codeperskat,MATCH(P396,libperskat,0))&lt;=43,AND(INDEX(codeschartkla,MATCH(V396,libschartkla,0))&lt;&gt;10090000,INDEX(codeschartkla,MATCH(V396,libschartkla,0))&lt;&gt;10090500,INDEX(codeschartkla,MATCH(V396,libschartkla,0))&lt;&gt;10190000,INDEX(codeschartkla,MATCH(V396,libschartkla,0))&lt;&gt;10190500,INDEX(codeschartkla,MATCH(V396,libschartkla,0))&lt;&gt;10290000,INDEX(codeschartkla,MATCH(V396,libschartkla,0))&lt;&gt;10290500)),INDEX(codeperskat,MATCH(P396,libperskat,0))=20),FALSE,TRUE),IF(INDEX(codeperskat,MATCH(P396,libperskat,0))=20,TRUE,FALSE)),"")</f>
        <v/>
      </c>
      <c r="AI396" s="26" t="str">
        <f t="shared" ref="AI396:AI459" si="187">IF(OR(Z396&lt;&gt;TRUE,AB396&lt;&gt;TRUE),"",IF(OR(AND(OR(INDEX(codeperskat,MATCH(P396,libperskat,0))=10,INDEX(codeperskat,MATCH(P396,libperskat,0))=31,INDEX(codeperskat,MATCH(P396,libperskat,0))=32),OR(INDEX(codedipqual,MATCH(R396,libdipqual,0))&lt;11,INDEX(codedipqual,MATCH(R396,libdipqual,0))&gt;15)),AND(INDEX(codeperskat,MATCH(P396,libperskat,0))=20,OR(INDEX(codedipqual,MATCH(R396,libdipqual,0))&lt;21,INDEX(codedipqual,MATCH(R396,libdipqual,0))&gt;24)),AND(INDEX(codeperskat,MATCH(P396,libperskat,0))&gt;=41,INDEX(codeperskat,MATCH(P396,libperskat,0))&lt;=43,OR(INDEX(codedipqual,MATCH(R396,libdipqual,0))&lt;31,INDEX(codedipqual,MATCH(R396,libdipqual,0))&gt;32)),),FALSE,TRUE))</f>
        <v/>
      </c>
      <c r="AJ396" s="26" t="str">
        <f t="shared" si="180"/>
        <v/>
      </c>
      <c r="AK396" s="58" t="str">
        <f t="shared" si="181"/>
        <v/>
      </c>
      <c r="AL396" s="26" t="str">
        <f t="shared" si="182"/>
        <v/>
      </c>
    </row>
    <row r="397" spans="1:38">
      <c r="A397" s="42" t="str">
        <f t="shared" si="162"/>
        <v/>
      </c>
      <c r="B397" s="42" t="str">
        <f t="shared" si="183"/>
        <v/>
      </c>
      <c r="C397" s="139" t="str">
        <f t="shared" si="163"/>
        <v/>
      </c>
      <c r="D397" s="58" t="str">
        <f t="shared" si="164"/>
        <v/>
      </c>
      <c r="E397" s="58" t="str">
        <f t="shared" si="165"/>
        <v/>
      </c>
      <c r="F397" s="140" t="str">
        <f t="shared" si="166"/>
        <v/>
      </c>
      <c r="G397" s="141" t="str">
        <f t="shared" si="167"/>
        <v/>
      </c>
      <c r="H397" s="58" t="str">
        <f t="shared" si="168"/>
        <v/>
      </c>
      <c r="I397" s="58" t="str">
        <f t="shared" si="169"/>
        <v/>
      </c>
      <c r="J397" s="131" t="str">
        <f t="shared" si="170"/>
        <v/>
      </c>
      <c r="K397" s="65" t="str">
        <f t="shared" si="171"/>
        <v/>
      </c>
      <c r="L397" s="123" t="str">
        <f t="shared" si="172"/>
        <v/>
      </c>
      <c r="M397" s="122" t="str">
        <f t="shared" si="173"/>
        <v/>
      </c>
      <c r="N397" s="137"/>
      <c r="O397" s="118"/>
      <c r="P397" s="118"/>
      <c r="Q397" s="118"/>
      <c r="R397" s="118"/>
      <c r="S397" s="118"/>
      <c r="T397" s="118"/>
      <c r="U397" s="118"/>
      <c r="V397" s="118"/>
      <c r="W397" s="119"/>
      <c r="X397" s="66" t="str">
        <f t="shared" ref="X397:X460" si="188">IF(K397="","",NOT(COUNTIF($K$12:$K$611,$K397)&gt;1))</f>
        <v/>
      </c>
      <c r="Y397" s="26" t="str">
        <f t="shared" si="184"/>
        <v/>
      </c>
      <c r="Z397" s="26" t="str">
        <f t="shared" si="174"/>
        <v/>
      </c>
      <c r="AA397" s="66" t="str">
        <f t="shared" si="175"/>
        <v/>
      </c>
      <c r="AB397" s="26" t="str">
        <f t="shared" si="176"/>
        <v/>
      </c>
      <c r="AC397" s="26" t="str">
        <f t="shared" si="177"/>
        <v/>
      </c>
      <c r="AD397" s="26" t="str">
        <f t="shared" si="185"/>
        <v/>
      </c>
      <c r="AE397" s="26" t="str">
        <f t="shared" si="178"/>
        <v/>
      </c>
      <c r="AF397" s="26" t="str">
        <f t="shared" si="179"/>
        <v/>
      </c>
      <c r="AG397" s="26" t="str">
        <f>IF(OR(Z397&lt;&gt;TRUE,AB397&lt;&gt;TRUE,,ISBLANK(U397)),"",IF(INDEX(codeperskat,MATCH(P397,libperskat,0))=20,IF(OR(U397&lt;Nomen.complète!W$4,U397&gt;Nomen.complète!X$4),FALSE,TRUE),""))</f>
        <v/>
      </c>
      <c r="AH397" s="26" t="str">
        <f t="shared" si="186"/>
        <v/>
      </c>
      <c r="AI397" s="26" t="str">
        <f t="shared" si="187"/>
        <v/>
      </c>
      <c r="AJ397" s="26" t="str">
        <f t="shared" si="180"/>
        <v/>
      </c>
      <c r="AK397" s="58" t="str">
        <f t="shared" si="181"/>
        <v/>
      </c>
      <c r="AL397" s="26" t="str">
        <f t="shared" si="182"/>
        <v/>
      </c>
    </row>
    <row r="398" spans="1:38">
      <c r="A398" s="42" t="str">
        <f t="shared" si="162"/>
        <v/>
      </c>
      <c r="B398" s="42" t="str">
        <f t="shared" si="183"/>
        <v/>
      </c>
      <c r="C398" s="139" t="str">
        <f t="shared" si="163"/>
        <v/>
      </c>
      <c r="D398" s="58" t="str">
        <f t="shared" si="164"/>
        <v/>
      </c>
      <c r="E398" s="58" t="str">
        <f t="shared" si="165"/>
        <v/>
      </c>
      <c r="F398" s="140" t="str">
        <f t="shared" si="166"/>
        <v/>
      </c>
      <c r="G398" s="141" t="str">
        <f t="shared" si="167"/>
        <v/>
      </c>
      <c r="H398" s="58" t="str">
        <f t="shared" si="168"/>
        <v/>
      </c>
      <c r="I398" s="58" t="str">
        <f t="shared" si="169"/>
        <v/>
      </c>
      <c r="J398" s="131" t="str">
        <f t="shared" si="170"/>
        <v/>
      </c>
      <c r="K398" s="65" t="str">
        <f t="shared" si="171"/>
        <v/>
      </c>
      <c r="L398" s="123" t="str">
        <f t="shared" si="172"/>
        <v/>
      </c>
      <c r="M398" s="122" t="str">
        <f t="shared" si="173"/>
        <v/>
      </c>
      <c r="N398" s="137"/>
      <c r="O398" s="118"/>
      <c r="P398" s="118"/>
      <c r="Q398" s="118"/>
      <c r="R398" s="118"/>
      <c r="S398" s="118"/>
      <c r="T398" s="118"/>
      <c r="U398" s="118"/>
      <c r="V398" s="118"/>
      <c r="W398" s="119"/>
      <c r="X398" s="66" t="str">
        <f t="shared" si="188"/>
        <v/>
      </c>
      <c r="Y398" s="26" t="str">
        <f t="shared" si="184"/>
        <v/>
      </c>
      <c r="Z398" s="26" t="str">
        <f t="shared" si="174"/>
        <v/>
      </c>
      <c r="AA398" s="66" t="str">
        <f t="shared" si="175"/>
        <v/>
      </c>
      <c r="AB398" s="26" t="str">
        <f t="shared" si="176"/>
        <v/>
      </c>
      <c r="AC398" s="26" t="str">
        <f t="shared" si="177"/>
        <v/>
      </c>
      <c r="AD398" s="26" t="str">
        <f t="shared" si="185"/>
        <v/>
      </c>
      <c r="AE398" s="26" t="str">
        <f t="shared" si="178"/>
        <v/>
      </c>
      <c r="AF398" s="26" t="str">
        <f t="shared" si="179"/>
        <v/>
      </c>
      <c r="AG398" s="26" t="str">
        <f>IF(OR(Z398&lt;&gt;TRUE,AB398&lt;&gt;TRUE,,ISBLANK(U398)),"",IF(INDEX(codeperskat,MATCH(P398,libperskat,0))=20,IF(OR(U398&lt;Nomen.complète!W$4,U398&gt;Nomen.complète!X$4),FALSE,TRUE),""))</f>
        <v/>
      </c>
      <c r="AH398" s="26" t="str">
        <f t="shared" si="186"/>
        <v/>
      </c>
      <c r="AI398" s="26" t="str">
        <f t="shared" si="187"/>
        <v/>
      </c>
      <c r="AJ398" s="26" t="str">
        <f t="shared" si="180"/>
        <v/>
      </c>
      <c r="AK398" s="58" t="str">
        <f t="shared" si="181"/>
        <v/>
      </c>
      <c r="AL398" s="26" t="str">
        <f t="shared" si="182"/>
        <v/>
      </c>
    </row>
    <row r="399" spans="1:38">
      <c r="A399" s="42" t="str">
        <f t="shared" si="162"/>
        <v/>
      </c>
      <c r="B399" s="42" t="str">
        <f t="shared" si="183"/>
        <v/>
      </c>
      <c r="C399" s="139" t="str">
        <f t="shared" si="163"/>
        <v/>
      </c>
      <c r="D399" s="58" t="str">
        <f t="shared" si="164"/>
        <v/>
      </c>
      <c r="E399" s="58" t="str">
        <f t="shared" si="165"/>
        <v/>
      </c>
      <c r="F399" s="140" t="str">
        <f t="shared" si="166"/>
        <v/>
      </c>
      <c r="G399" s="141" t="str">
        <f t="shared" si="167"/>
        <v/>
      </c>
      <c r="H399" s="58" t="str">
        <f t="shared" si="168"/>
        <v/>
      </c>
      <c r="I399" s="58" t="str">
        <f t="shared" si="169"/>
        <v/>
      </c>
      <c r="J399" s="131" t="str">
        <f t="shared" si="170"/>
        <v/>
      </c>
      <c r="K399" s="65" t="str">
        <f t="shared" si="171"/>
        <v/>
      </c>
      <c r="L399" s="123" t="str">
        <f t="shared" si="172"/>
        <v/>
      </c>
      <c r="M399" s="122" t="str">
        <f t="shared" si="173"/>
        <v/>
      </c>
      <c r="N399" s="137"/>
      <c r="O399" s="118"/>
      <c r="P399" s="118"/>
      <c r="Q399" s="118"/>
      <c r="R399" s="118"/>
      <c r="S399" s="118"/>
      <c r="T399" s="118"/>
      <c r="U399" s="118"/>
      <c r="V399" s="118"/>
      <c r="W399" s="119"/>
      <c r="X399" s="66" t="str">
        <f t="shared" si="188"/>
        <v/>
      </c>
      <c r="Y399" s="26" t="str">
        <f t="shared" si="184"/>
        <v/>
      </c>
      <c r="Z399" s="26" t="str">
        <f t="shared" si="174"/>
        <v/>
      </c>
      <c r="AA399" s="66" t="str">
        <f t="shared" si="175"/>
        <v/>
      </c>
      <c r="AB399" s="26" t="str">
        <f t="shared" si="176"/>
        <v/>
      </c>
      <c r="AC399" s="26" t="str">
        <f t="shared" si="177"/>
        <v/>
      </c>
      <c r="AD399" s="26" t="str">
        <f t="shared" si="185"/>
        <v/>
      </c>
      <c r="AE399" s="26" t="str">
        <f t="shared" si="178"/>
        <v/>
      </c>
      <c r="AF399" s="26" t="str">
        <f t="shared" si="179"/>
        <v/>
      </c>
      <c r="AG399" s="26" t="str">
        <f>IF(OR(Z399&lt;&gt;TRUE,AB399&lt;&gt;TRUE,,ISBLANK(U399)),"",IF(INDEX(codeperskat,MATCH(P399,libperskat,0))=20,IF(OR(U399&lt;Nomen.complète!W$4,U399&gt;Nomen.complète!X$4),FALSE,TRUE),""))</f>
        <v/>
      </c>
      <c r="AH399" s="26" t="str">
        <f t="shared" si="186"/>
        <v/>
      </c>
      <c r="AI399" s="26" t="str">
        <f t="shared" si="187"/>
        <v/>
      </c>
      <c r="AJ399" s="26" t="str">
        <f t="shared" si="180"/>
        <v/>
      </c>
      <c r="AK399" s="58" t="str">
        <f t="shared" si="181"/>
        <v/>
      </c>
      <c r="AL399" s="26" t="str">
        <f t="shared" si="182"/>
        <v/>
      </c>
    </row>
    <row r="400" spans="1:38">
      <c r="A400" s="42" t="str">
        <f t="shared" si="162"/>
        <v/>
      </c>
      <c r="B400" s="42" t="str">
        <f t="shared" si="183"/>
        <v/>
      </c>
      <c r="C400" s="139" t="str">
        <f t="shared" si="163"/>
        <v/>
      </c>
      <c r="D400" s="58" t="str">
        <f t="shared" si="164"/>
        <v/>
      </c>
      <c r="E400" s="58" t="str">
        <f t="shared" si="165"/>
        <v/>
      </c>
      <c r="F400" s="140" t="str">
        <f t="shared" si="166"/>
        <v/>
      </c>
      <c r="G400" s="141" t="str">
        <f t="shared" si="167"/>
        <v/>
      </c>
      <c r="H400" s="58" t="str">
        <f t="shared" si="168"/>
        <v/>
      </c>
      <c r="I400" s="58" t="str">
        <f t="shared" si="169"/>
        <v/>
      </c>
      <c r="J400" s="131" t="str">
        <f t="shared" si="170"/>
        <v/>
      </c>
      <c r="K400" s="65" t="str">
        <f t="shared" si="171"/>
        <v/>
      </c>
      <c r="L400" s="123" t="str">
        <f t="shared" si="172"/>
        <v/>
      </c>
      <c r="M400" s="122" t="str">
        <f t="shared" si="173"/>
        <v/>
      </c>
      <c r="N400" s="137"/>
      <c r="O400" s="118"/>
      <c r="P400" s="118"/>
      <c r="Q400" s="118"/>
      <c r="R400" s="118"/>
      <c r="S400" s="118"/>
      <c r="T400" s="118"/>
      <c r="U400" s="118"/>
      <c r="V400" s="118"/>
      <c r="W400" s="119"/>
      <c r="X400" s="66" t="str">
        <f t="shared" si="188"/>
        <v/>
      </c>
      <c r="Y400" s="26" t="str">
        <f t="shared" si="184"/>
        <v/>
      </c>
      <c r="Z400" s="26" t="str">
        <f t="shared" si="174"/>
        <v/>
      </c>
      <c r="AA400" s="66" t="str">
        <f t="shared" si="175"/>
        <v/>
      </c>
      <c r="AB400" s="26" t="str">
        <f t="shared" si="176"/>
        <v/>
      </c>
      <c r="AC400" s="26" t="str">
        <f t="shared" si="177"/>
        <v/>
      </c>
      <c r="AD400" s="26" t="str">
        <f t="shared" si="185"/>
        <v/>
      </c>
      <c r="AE400" s="26" t="str">
        <f t="shared" si="178"/>
        <v/>
      </c>
      <c r="AF400" s="26" t="str">
        <f t="shared" si="179"/>
        <v/>
      </c>
      <c r="AG400" s="26" t="str">
        <f>IF(OR(Z400&lt;&gt;TRUE,AB400&lt;&gt;TRUE,,ISBLANK(U400)),"",IF(INDEX(codeperskat,MATCH(P400,libperskat,0))=20,IF(OR(U400&lt;Nomen.complète!W$4,U400&gt;Nomen.complète!X$4),FALSE,TRUE),""))</f>
        <v/>
      </c>
      <c r="AH400" s="26" t="str">
        <f t="shared" si="186"/>
        <v/>
      </c>
      <c r="AI400" s="26" t="str">
        <f t="shared" si="187"/>
        <v/>
      </c>
      <c r="AJ400" s="26" t="str">
        <f t="shared" si="180"/>
        <v/>
      </c>
      <c r="AK400" s="58" t="str">
        <f t="shared" si="181"/>
        <v/>
      </c>
      <c r="AL400" s="26" t="str">
        <f t="shared" si="182"/>
        <v/>
      </c>
    </row>
    <row r="401" spans="1:38">
      <c r="A401" s="42" t="str">
        <f t="shared" si="162"/>
        <v/>
      </c>
      <c r="B401" s="42" t="str">
        <f t="shared" si="183"/>
        <v/>
      </c>
      <c r="C401" s="139" t="str">
        <f t="shared" si="163"/>
        <v/>
      </c>
      <c r="D401" s="58" t="str">
        <f t="shared" si="164"/>
        <v/>
      </c>
      <c r="E401" s="58" t="str">
        <f t="shared" si="165"/>
        <v/>
      </c>
      <c r="F401" s="140" t="str">
        <f t="shared" si="166"/>
        <v/>
      </c>
      <c r="G401" s="141" t="str">
        <f t="shared" si="167"/>
        <v/>
      </c>
      <c r="H401" s="58" t="str">
        <f t="shared" si="168"/>
        <v/>
      </c>
      <c r="I401" s="58" t="str">
        <f t="shared" si="169"/>
        <v/>
      </c>
      <c r="J401" s="131" t="str">
        <f t="shared" si="170"/>
        <v/>
      </c>
      <c r="K401" s="65" t="str">
        <f t="shared" si="171"/>
        <v/>
      </c>
      <c r="L401" s="123" t="str">
        <f t="shared" si="172"/>
        <v/>
      </c>
      <c r="M401" s="122" t="str">
        <f t="shared" si="173"/>
        <v/>
      </c>
      <c r="N401" s="137"/>
      <c r="O401" s="118"/>
      <c r="P401" s="118"/>
      <c r="Q401" s="118"/>
      <c r="R401" s="118"/>
      <c r="S401" s="118"/>
      <c r="T401" s="118"/>
      <c r="U401" s="118"/>
      <c r="V401" s="118"/>
      <c r="W401" s="119"/>
      <c r="X401" s="66" t="str">
        <f t="shared" si="188"/>
        <v/>
      </c>
      <c r="Y401" s="26" t="str">
        <f t="shared" si="184"/>
        <v/>
      </c>
      <c r="Z401" s="26" t="str">
        <f t="shared" si="174"/>
        <v/>
      </c>
      <c r="AA401" s="66" t="str">
        <f t="shared" si="175"/>
        <v/>
      </c>
      <c r="AB401" s="26" t="str">
        <f t="shared" si="176"/>
        <v/>
      </c>
      <c r="AC401" s="26" t="str">
        <f t="shared" si="177"/>
        <v/>
      </c>
      <c r="AD401" s="26" t="str">
        <f t="shared" si="185"/>
        <v/>
      </c>
      <c r="AE401" s="26" t="str">
        <f t="shared" si="178"/>
        <v/>
      </c>
      <c r="AF401" s="26" t="str">
        <f t="shared" si="179"/>
        <v/>
      </c>
      <c r="AG401" s="26" t="str">
        <f>IF(OR(Z401&lt;&gt;TRUE,AB401&lt;&gt;TRUE,,ISBLANK(U401)),"",IF(INDEX(codeperskat,MATCH(P401,libperskat,0))=20,IF(OR(U401&lt;Nomen.complète!W$4,U401&gt;Nomen.complète!X$4),FALSE,TRUE),""))</f>
        <v/>
      </c>
      <c r="AH401" s="26" t="str">
        <f t="shared" si="186"/>
        <v/>
      </c>
      <c r="AI401" s="26" t="str">
        <f t="shared" si="187"/>
        <v/>
      </c>
      <c r="AJ401" s="26" t="str">
        <f t="shared" si="180"/>
        <v/>
      </c>
      <c r="AK401" s="58" t="str">
        <f t="shared" si="181"/>
        <v/>
      </c>
      <c r="AL401" s="26" t="str">
        <f t="shared" si="182"/>
        <v/>
      </c>
    </row>
    <row r="402" spans="1:38">
      <c r="A402" s="42" t="str">
        <f t="shared" si="162"/>
        <v/>
      </c>
      <c r="B402" s="42" t="str">
        <f t="shared" si="183"/>
        <v/>
      </c>
      <c r="C402" s="139" t="str">
        <f t="shared" si="163"/>
        <v/>
      </c>
      <c r="D402" s="58" t="str">
        <f t="shared" si="164"/>
        <v/>
      </c>
      <c r="E402" s="58" t="str">
        <f t="shared" si="165"/>
        <v/>
      </c>
      <c r="F402" s="140" t="str">
        <f t="shared" si="166"/>
        <v/>
      </c>
      <c r="G402" s="141" t="str">
        <f t="shared" si="167"/>
        <v/>
      </c>
      <c r="H402" s="58" t="str">
        <f t="shared" si="168"/>
        <v/>
      </c>
      <c r="I402" s="58" t="str">
        <f t="shared" si="169"/>
        <v/>
      </c>
      <c r="J402" s="131" t="str">
        <f t="shared" si="170"/>
        <v/>
      </c>
      <c r="K402" s="65" t="str">
        <f t="shared" si="171"/>
        <v/>
      </c>
      <c r="L402" s="123" t="str">
        <f t="shared" si="172"/>
        <v/>
      </c>
      <c r="M402" s="122" t="str">
        <f t="shared" si="173"/>
        <v/>
      </c>
      <c r="N402" s="137"/>
      <c r="O402" s="118"/>
      <c r="P402" s="118"/>
      <c r="Q402" s="118"/>
      <c r="R402" s="118"/>
      <c r="S402" s="118"/>
      <c r="T402" s="118"/>
      <c r="U402" s="118"/>
      <c r="V402" s="118"/>
      <c r="W402" s="119"/>
      <c r="X402" s="66" t="str">
        <f t="shared" si="188"/>
        <v/>
      </c>
      <c r="Y402" s="26" t="str">
        <f t="shared" si="184"/>
        <v/>
      </c>
      <c r="Z402" s="26" t="str">
        <f t="shared" si="174"/>
        <v/>
      </c>
      <c r="AA402" s="66" t="str">
        <f t="shared" si="175"/>
        <v/>
      </c>
      <c r="AB402" s="26" t="str">
        <f t="shared" si="176"/>
        <v/>
      </c>
      <c r="AC402" s="26" t="str">
        <f t="shared" si="177"/>
        <v/>
      </c>
      <c r="AD402" s="26" t="str">
        <f t="shared" si="185"/>
        <v/>
      </c>
      <c r="AE402" s="26" t="str">
        <f t="shared" si="178"/>
        <v/>
      </c>
      <c r="AF402" s="26" t="str">
        <f t="shared" si="179"/>
        <v/>
      </c>
      <c r="AG402" s="26" t="str">
        <f>IF(OR(Z402&lt;&gt;TRUE,AB402&lt;&gt;TRUE,,ISBLANK(U402)),"",IF(INDEX(codeperskat,MATCH(P402,libperskat,0))=20,IF(OR(U402&lt;Nomen.complète!W$4,U402&gt;Nomen.complète!X$4),FALSE,TRUE),""))</f>
        <v/>
      </c>
      <c r="AH402" s="26" t="str">
        <f t="shared" si="186"/>
        <v/>
      </c>
      <c r="AI402" s="26" t="str">
        <f t="shared" si="187"/>
        <v/>
      </c>
      <c r="AJ402" s="26" t="str">
        <f t="shared" si="180"/>
        <v/>
      </c>
      <c r="AK402" s="58" t="str">
        <f t="shared" si="181"/>
        <v/>
      </c>
      <c r="AL402" s="26" t="str">
        <f t="shared" si="182"/>
        <v/>
      </c>
    </row>
    <row r="403" spans="1:38">
      <c r="A403" s="42" t="str">
        <f t="shared" si="162"/>
        <v/>
      </c>
      <c r="B403" s="42" t="str">
        <f t="shared" si="183"/>
        <v/>
      </c>
      <c r="C403" s="139" t="str">
        <f t="shared" si="163"/>
        <v/>
      </c>
      <c r="D403" s="58" t="str">
        <f t="shared" si="164"/>
        <v/>
      </c>
      <c r="E403" s="58" t="str">
        <f t="shared" si="165"/>
        <v/>
      </c>
      <c r="F403" s="140" t="str">
        <f t="shared" si="166"/>
        <v/>
      </c>
      <c r="G403" s="141" t="str">
        <f t="shared" si="167"/>
        <v/>
      </c>
      <c r="H403" s="58" t="str">
        <f t="shared" si="168"/>
        <v/>
      </c>
      <c r="I403" s="58" t="str">
        <f t="shared" si="169"/>
        <v/>
      </c>
      <c r="J403" s="131" t="str">
        <f t="shared" si="170"/>
        <v/>
      </c>
      <c r="K403" s="65" t="str">
        <f t="shared" si="171"/>
        <v/>
      </c>
      <c r="L403" s="123" t="str">
        <f t="shared" si="172"/>
        <v/>
      </c>
      <c r="M403" s="122" t="str">
        <f t="shared" si="173"/>
        <v/>
      </c>
      <c r="N403" s="137"/>
      <c r="O403" s="118"/>
      <c r="P403" s="118"/>
      <c r="Q403" s="118"/>
      <c r="R403" s="118"/>
      <c r="S403" s="118"/>
      <c r="T403" s="118"/>
      <c r="U403" s="118"/>
      <c r="V403" s="118"/>
      <c r="W403" s="119"/>
      <c r="X403" s="66" t="str">
        <f t="shared" si="188"/>
        <v/>
      </c>
      <c r="Y403" s="26" t="str">
        <f t="shared" si="184"/>
        <v/>
      </c>
      <c r="Z403" s="26" t="str">
        <f t="shared" si="174"/>
        <v/>
      </c>
      <c r="AA403" s="66" t="str">
        <f t="shared" si="175"/>
        <v/>
      </c>
      <c r="AB403" s="26" t="str">
        <f t="shared" si="176"/>
        <v/>
      </c>
      <c r="AC403" s="26" t="str">
        <f t="shared" si="177"/>
        <v/>
      </c>
      <c r="AD403" s="26" t="str">
        <f t="shared" si="185"/>
        <v/>
      </c>
      <c r="AE403" s="26" t="str">
        <f t="shared" si="178"/>
        <v/>
      </c>
      <c r="AF403" s="26" t="str">
        <f t="shared" si="179"/>
        <v/>
      </c>
      <c r="AG403" s="26" t="str">
        <f>IF(OR(Z403&lt;&gt;TRUE,AB403&lt;&gt;TRUE,,ISBLANK(U403)),"",IF(INDEX(codeperskat,MATCH(P403,libperskat,0))=20,IF(OR(U403&lt;Nomen.complète!W$4,U403&gt;Nomen.complète!X$4),FALSE,TRUE),""))</f>
        <v/>
      </c>
      <c r="AH403" s="26" t="str">
        <f t="shared" si="186"/>
        <v/>
      </c>
      <c r="AI403" s="26" t="str">
        <f t="shared" si="187"/>
        <v/>
      </c>
      <c r="AJ403" s="26" t="str">
        <f t="shared" si="180"/>
        <v/>
      </c>
      <c r="AK403" s="58" t="str">
        <f t="shared" si="181"/>
        <v/>
      </c>
      <c r="AL403" s="26" t="str">
        <f t="shared" si="182"/>
        <v/>
      </c>
    </row>
    <row r="404" spans="1:38">
      <c r="A404" s="42" t="str">
        <f t="shared" si="162"/>
        <v/>
      </c>
      <c r="B404" s="42" t="str">
        <f t="shared" si="183"/>
        <v/>
      </c>
      <c r="C404" s="139" t="str">
        <f t="shared" si="163"/>
        <v/>
      </c>
      <c r="D404" s="58" t="str">
        <f t="shared" si="164"/>
        <v/>
      </c>
      <c r="E404" s="58" t="str">
        <f t="shared" si="165"/>
        <v/>
      </c>
      <c r="F404" s="140" t="str">
        <f t="shared" si="166"/>
        <v/>
      </c>
      <c r="G404" s="141" t="str">
        <f t="shared" si="167"/>
        <v/>
      </c>
      <c r="H404" s="58" t="str">
        <f t="shared" si="168"/>
        <v/>
      </c>
      <c r="I404" s="58" t="str">
        <f t="shared" si="169"/>
        <v/>
      </c>
      <c r="J404" s="131" t="str">
        <f t="shared" si="170"/>
        <v/>
      </c>
      <c r="K404" s="65" t="str">
        <f t="shared" si="171"/>
        <v/>
      </c>
      <c r="L404" s="123" t="str">
        <f t="shared" si="172"/>
        <v/>
      </c>
      <c r="M404" s="122" t="str">
        <f t="shared" si="173"/>
        <v/>
      </c>
      <c r="N404" s="137"/>
      <c r="O404" s="118"/>
      <c r="P404" s="118"/>
      <c r="Q404" s="118"/>
      <c r="R404" s="118"/>
      <c r="S404" s="118"/>
      <c r="T404" s="118"/>
      <c r="U404" s="118"/>
      <c r="V404" s="118"/>
      <c r="W404" s="119"/>
      <c r="X404" s="66" t="str">
        <f t="shared" si="188"/>
        <v/>
      </c>
      <c r="Y404" s="26" t="str">
        <f t="shared" si="184"/>
        <v/>
      </c>
      <c r="Z404" s="26" t="str">
        <f t="shared" si="174"/>
        <v/>
      </c>
      <c r="AA404" s="66" t="str">
        <f t="shared" si="175"/>
        <v/>
      </c>
      <c r="AB404" s="26" t="str">
        <f t="shared" si="176"/>
        <v/>
      </c>
      <c r="AC404" s="26" t="str">
        <f t="shared" si="177"/>
        <v/>
      </c>
      <c r="AD404" s="26" t="str">
        <f t="shared" si="185"/>
        <v/>
      </c>
      <c r="AE404" s="26" t="str">
        <f t="shared" si="178"/>
        <v/>
      </c>
      <c r="AF404" s="26" t="str">
        <f t="shared" si="179"/>
        <v/>
      </c>
      <c r="AG404" s="26" t="str">
        <f>IF(OR(Z404&lt;&gt;TRUE,AB404&lt;&gt;TRUE,,ISBLANK(U404)),"",IF(INDEX(codeperskat,MATCH(P404,libperskat,0))=20,IF(OR(U404&lt;Nomen.complète!W$4,U404&gt;Nomen.complète!X$4),FALSE,TRUE),""))</f>
        <v/>
      </c>
      <c r="AH404" s="26" t="str">
        <f t="shared" si="186"/>
        <v/>
      </c>
      <c r="AI404" s="26" t="str">
        <f t="shared" si="187"/>
        <v/>
      </c>
      <c r="AJ404" s="26" t="str">
        <f t="shared" si="180"/>
        <v/>
      </c>
      <c r="AK404" s="58" t="str">
        <f t="shared" si="181"/>
        <v/>
      </c>
      <c r="AL404" s="26" t="str">
        <f t="shared" si="182"/>
        <v/>
      </c>
    </row>
    <row r="405" spans="1:38">
      <c r="A405" s="42" t="str">
        <f t="shared" si="162"/>
        <v/>
      </c>
      <c r="B405" s="42" t="str">
        <f t="shared" si="183"/>
        <v/>
      </c>
      <c r="C405" s="139" t="str">
        <f t="shared" si="163"/>
        <v/>
      </c>
      <c r="D405" s="58" t="str">
        <f t="shared" si="164"/>
        <v/>
      </c>
      <c r="E405" s="58" t="str">
        <f t="shared" si="165"/>
        <v/>
      </c>
      <c r="F405" s="140" t="str">
        <f t="shared" si="166"/>
        <v/>
      </c>
      <c r="G405" s="141" t="str">
        <f t="shared" si="167"/>
        <v/>
      </c>
      <c r="H405" s="58" t="str">
        <f t="shared" si="168"/>
        <v/>
      </c>
      <c r="I405" s="58" t="str">
        <f t="shared" si="169"/>
        <v/>
      </c>
      <c r="J405" s="131" t="str">
        <f t="shared" si="170"/>
        <v/>
      </c>
      <c r="K405" s="65" t="str">
        <f t="shared" si="171"/>
        <v/>
      </c>
      <c r="L405" s="123" t="str">
        <f t="shared" si="172"/>
        <v/>
      </c>
      <c r="M405" s="122" t="str">
        <f t="shared" si="173"/>
        <v/>
      </c>
      <c r="N405" s="137"/>
      <c r="O405" s="118"/>
      <c r="P405" s="118"/>
      <c r="Q405" s="118"/>
      <c r="R405" s="118"/>
      <c r="S405" s="118"/>
      <c r="T405" s="118"/>
      <c r="U405" s="118"/>
      <c r="V405" s="118"/>
      <c r="W405" s="119"/>
      <c r="X405" s="66" t="str">
        <f t="shared" si="188"/>
        <v/>
      </c>
      <c r="Y405" s="26" t="str">
        <f t="shared" si="184"/>
        <v/>
      </c>
      <c r="Z405" s="26" t="str">
        <f t="shared" si="174"/>
        <v/>
      </c>
      <c r="AA405" s="66" t="str">
        <f t="shared" si="175"/>
        <v/>
      </c>
      <c r="AB405" s="26" t="str">
        <f t="shared" si="176"/>
        <v/>
      </c>
      <c r="AC405" s="26" t="str">
        <f t="shared" si="177"/>
        <v/>
      </c>
      <c r="AD405" s="26" t="str">
        <f t="shared" si="185"/>
        <v/>
      </c>
      <c r="AE405" s="26" t="str">
        <f t="shared" si="178"/>
        <v/>
      </c>
      <c r="AF405" s="26" t="str">
        <f t="shared" si="179"/>
        <v/>
      </c>
      <c r="AG405" s="26" t="str">
        <f>IF(OR(Z405&lt;&gt;TRUE,AB405&lt;&gt;TRUE,,ISBLANK(U405)),"",IF(INDEX(codeperskat,MATCH(P405,libperskat,0))=20,IF(OR(U405&lt;Nomen.complète!W$4,U405&gt;Nomen.complète!X$4),FALSE,TRUE),""))</f>
        <v/>
      </c>
      <c r="AH405" s="26" t="str">
        <f t="shared" si="186"/>
        <v/>
      </c>
      <c r="AI405" s="26" t="str">
        <f t="shared" si="187"/>
        <v/>
      </c>
      <c r="AJ405" s="26" t="str">
        <f t="shared" si="180"/>
        <v/>
      </c>
      <c r="AK405" s="58" t="str">
        <f t="shared" si="181"/>
        <v/>
      </c>
      <c r="AL405" s="26" t="str">
        <f t="shared" si="182"/>
        <v/>
      </c>
    </row>
    <row r="406" spans="1:38">
      <c r="A406" s="42" t="str">
        <f t="shared" si="162"/>
        <v/>
      </c>
      <c r="B406" s="42" t="str">
        <f t="shared" si="183"/>
        <v/>
      </c>
      <c r="C406" s="139" t="str">
        <f t="shared" si="163"/>
        <v/>
      </c>
      <c r="D406" s="58" t="str">
        <f t="shared" si="164"/>
        <v/>
      </c>
      <c r="E406" s="58" t="str">
        <f t="shared" si="165"/>
        <v/>
      </c>
      <c r="F406" s="140" t="str">
        <f t="shared" si="166"/>
        <v/>
      </c>
      <c r="G406" s="141" t="str">
        <f t="shared" si="167"/>
        <v/>
      </c>
      <c r="H406" s="58" t="str">
        <f t="shared" si="168"/>
        <v/>
      </c>
      <c r="I406" s="58" t="str">
        <f t="shared" si="169"/>
        <v/>
      </c>
      <c r="J406" s="131" t="str">
        <f t="shared" si="170"/>
        <v/>
      </c>
      <c r="K406" s="65" t="str">
        <f t="shared" si="171"/>
        <v/>
      </c>
      <c r="L406" s="123" t="str">
        <f t="shared" si="172"/>
        <v/>
      </c>
      <c r="M406" s="122" t="str">
        <f t="shared" si="173"/>
        <v/>
      </c>
      <c r="N406" s="137"/>
      <c r="O406" s="118"/>
      <c r="P406" s="118"/>
      <c r="Q406" s="118"/>
      <c r="R406" s="118"/>
      <c r="S406" s="118"/>
      <c r="T406" s="118"/>
      <c r="U406" s="118"/>
      <c r="V406" s="118"/>
      <c r="W406" s="119"/>
      <c r="X406" s="66" t="str">
        <f t="shared" si="188"/>
        <v/>
      </c>
      <c r="Y406" s="26" t="str">
        <f t="shared" si="184"/>
        <v/>
      </c>
      <c r="Z406" s="26" t="str">
        <f t="shared" si="174"/>
        <v/>
      </c>
      <c r="AA406" s="66" t="str">
        <f t="shared" si="175"/>
        <v/>
      </c>
      <c r="AB406" s="26" t="str">
        <f t="shared" si="176"/>
        <v/>
      </c>
      <c r="AC406" s="26" t="str">
        <f t="shared" si="177"/>
        <v/>
      </c>
      <c r="AD406" s="26" t="str">
        <f t="shared" si="185"/>
        <v/>
      </c>
      <c r="AE406" s="26" t="str">
        <f t="shared" si="178"/>
        <v/>
      </c>
      <c r="AF406" s="26" t="str">
        <f t="shared" si="179"/>
        <v/>
      </c>
      <c r="AG406" s="26" t="str">
        <f>IF(OR(Z406&lt;&gt;TRUE,AB406&lt;&gt;TRUE,,ISBLANK(U406)),"",IF(INDEX(codeperskat,MATCH(P406,libperskat,0))=20,IF(OR(U406&lt;Nomen.complète!W$4,U406&gt;Nomen.complète!X$4),FALSE,TRUE),""))</f>
        <v/>
      </c>
      <c r="AH406" s="26" t="str">
        <f t="shared" si="186"/>
        <v/>
      </c>
      <c r="AI406" s="26" t="str">
        <f t="shared" si="187"/>
        <v/>
      </c>
      <c r="AJ406" s="26" t="str">
        <f t="shared" si="180"/>
        <v/>
      </c>
      <c r="AK406" s="58" t="str">
        <f t="shared" si="181"/>
        <v/>
      </c>
      <c r="AL406" s="26" t="str">
        <f t="shared" si="182"/>
        <v/>
      </c>
    </row>
    <row r="407" spans="1:38">
      <c r="A407" s="42" t="str">
        <f t="shared" si="162"/>
        <v/>
      </c>
      <c r="B407" s="42" t="str">
        <f t="shared" si="183"/>
        <v/>
      </c>
      <c r="C407" s="139" t="str">
        <f t="shared" si="163"/>
        <v/>
      </c>
      <c r="D407" s="58" t="str">
        <f t="shared" si="164"/>
        <v/>
      </c>
      <c r="E407" s="58" t="str">
        <f t="shared" si="165"/>
        <v/>
      </c>
      <c r="F407" s="140" t="str">
        <f t="shared" si="166"/>
        <v/>
      </c>
      <c r="G407" s="141" t="str">
        <f t="shared" si="167"/>
        <v/>
      </c>
      <c r="H407" s="58" t="str">
        <f t="shared" si="168"/>
        <v/>
      </c>
      <c r="I407" s="58" t="str">
        <f t="shared" si="169"/>
        <v/>
      </c>
      <c r="J407" s="131" t="str">
        <f t="shared" si="170"/>
        <v/>
      </c>
      <c r="K407" s="65" t="str">
        <f t="shared" si="171"/>
        <v/>
      </c>
      <c r="L407" s="123" t="str">
        <f t="shared" si="172"/>
        <v/>
      </c>
      <c r="M407" s="122" t="str">
        <f t="shared" si="173"/>
        <v/>
      </c>
      <c r="N407" s="137"/>
      <c r="O407" s="118"/>
      <c r="P407" s="118"/>
      <c r="Q407" s="118"/>
      <c r="R407" s="118"/>
      <c r="S407" s="118"/>
      <c r="T407" s="118"/>
      <c r="U407" s="118"/>
      <c r="V407" s="118"/>
      <c r="W407" s="119"/>
      <c r="X407" s="66" t="str">
        <f t="shared" si="188"/>
        <v/>
      </c>
      <c r="Y407" s="26" t="str">
        <f t="shared" si="184"/>
        <v/>
      </c>
      <c r="Z407" s="26" t="str">
        <f t="shared" si="174"/>
        <v/>
      </c>
      <c r="AA407" s="66" t="str">
        <f t="shared" si="175"/>
        <v/>
      </c>
      <c r="AB407" s="26" t="str">
        <f t="shared" si="176"/>
        <v/>
      </c>
      <c r="AC407" s="26" t="str">
        <f t="shared" si="177"/>
        <v/>
      </c>
      <c r="AD407" s="26" t="str">
        <f t="shared" si="185"/>
        <v/>
      </c>
      <c r="AE407" s="26" t="str">
        <f t="shared" si="178"/>
        <v/>
      </c>
      <c r="AF407" s="26" t="str">
        <f t="shared" si="179"/>
        <v/>
      </c>
      <c r="AG407" s="26" t="str">
        <f>IF(OR(Z407&lt;&gt;TRUE,AB407&lt;&gt;TRUE,,ISBLANK(U407)),"",IF(INDEX(codeperskat,MATCH(P407,libperskat,0))=20,IF(OR(U407&lt;Nomen.complète!W$4,U407&gt;Nomen.complète!X$4),FALSE,TRUE),""))</f>
        <v/>
      </c>
      <c r="AH407" s="26" t="str">
        <f t="shared" si="186"/>
        <v/>
      </c>
      <c r="AI407" s="26" t="str">
        <f t="shared" si="187"/>
        <v/>
      </c>
      <c r="AJ407" s="26" t="str">
        <f t="shared" si="180"/>
        <v/>
      </c>
      <c r="AK407" s="58" t="str">
        <f t="shared" si="181"/>
        <v/>
      </c>
      <c r="AL407" s="26" t="str">
        <f t="shared" si="182"/>
        <v/>
      </c>
    </row>
    <row r="408" spans="1:38">
      <c r="A408" s="42" t="str">
        <f t="shared" si="162"/>
        <v/>
      </c>
      <c r="B408" s="42" t="str">
        <f t="shared" si="183"/>
        <v/>
      </c>
      <c r="C408" s="139" t="str">
        <f t="shared" si="163"/>
        <v/>
      </c>
      <c r="D408" s="58" t="str">
        <f t="shared" si="164"/>
        <v/>
      </c>
      <c r="E408" s="58" t="str">
        <f t="shared" si="165"/>
        <v/>
      </c>
      <c r="F408" s="140" t="str">
        <f t="shared" si="166"/>
        <v/>
      </c>
      <c r="G408" s="141" t="str">
        <f t="shared" si="167"/>
        <v/>
      </c>
      <c r="H408" s="58" t="str">
        <f t="shared" si="168"/>
        <v/>
      </c>
      <c r="I408" s="58" t="str">
        <f t="shared" si="169"/>
        <v/>
      </c>
      <c r="J408" s="131" t="str">
        <f t="shared" si="170"/>
        <v/>
      </c>
      <c r="K408" s="65" t="str">
        <f t="shared" si="171"/>
        <v/>
      </c>
      <c r="L408" s="123" t="str">
        <f t="shared" si="172"/>
        <v/>
      </c>
      <c r="M408" s="122" t="str">
        <f t="shared" si="173"/>
        <v/>
      </c>
      <c r="N408" s="137"/>
      <c r="O408" s="118"/>
      <c r="P408" s="118"/>
      <c r="Q408" s="118"/>
      <c r="R408" s="118"/>
      <c r="S408" s="118"/>
      <c r="T408" s="118"/>
      <c r="U408" s="118"/>
      <c r="V408" s="118"/>
      <c r="W408" s="119"/>
      <c r="X408" s="66" t="str">
        <f t="shared" si="188"/>
        <v/>
      </c>
      <c r="Y408" s="26" t="str">
        <f t="shared" si="184"/>
        <v/>
      </c>
      <c r="Z408" s="26" t="str">
        <f t="shared" si="174"/>
        <v/>
      </c>
      <c r="AA408" s="66" t="str">
        <f t="shared" si="175"/>
        <v/>
      </c>
      <c r="AB408" s="26" t="str">
        <f t="shared" si="176"/>
        <v/>
      </c>
      <c r="AC408" s="26" t="str">
        <f t="shared" si="177"/>
        <v/>
      </c>
      <c r="AD408" s="26" t="str">
        <f t="shared" si="185"/>
        <v/>
      </c>
      <c r="AE408" s="26" t="str">
        <f t="shared" si="178"/>
        <v/>
      </c>
      <c r="AF408" s="26" t="str">
        <f t="shared" si="179"/>
        <v/>
      </c>
      <c r="AG408" s="26" t="str">
        <f>IF(OR(Z408&lt;&gt;TRUE,AB408&lt;&gt;TRUE,,ISBLANK(U408)),"",IF(INDEX(codeperskat,MATCH(P408,libperskat,0))=20,IF(OR(U408&lt;Nomen.complète!W$4,U408&gt;Nomen.complète!X$4),FALSE,TRUE),""))</f>
        <v/>
      </c>
      <c r="AH408" s="26" t="str">
        <f t="shared" si="186"/>
        <v/>
      </c>
      <c r="AI408" s="26" t="str">
        <f t="shared" si="187"/>
        <v/>
      </c>
      <c r="AJ408" s="26" t="str">
        <f t="shared" si="180"/>
        <v/>
      </c>
      <c r="AK408" s="58" t="str">
        <f t="shared" si="181"/>
        <v/>
      </c>
      <c r="AL408" s="26" t="str">
        <f t="shared" si="182"/>
        <v/>
      </c>
    </row>
    <row r="409" spans="1:38">
      <c r="A409" s="42" t="str">
        <f t="shared" si="162"/>
        <v/>
      </c>
      <c r="B409" s="42" t="str">
        <f t="shared" si="183"/>
        <v/>
      </c>
      <c r="C409" s="139" t="str">
        <f t="shared" si="163"/>
        <v/>
      </c>
      <c r="D409" s="58" t="str">
        <f t="shared" si="164"/>
        <v/>
      </c>
      <c r="E409" s="58" t="str">
        <f t="shared" si="165"/>
        <v/>
      </c>
      <c r="F409" s="140" t="str">
        <f t="shared" si="166"/>
        <v/>
      </c>
      <c r="G409" s="141" t="str">
        <f t="shared" si="167"/>
        <v/>
      </c>
      <c r="H409" s="58" t="str">
        <f t="shared" si="168"/>
        <v/>
      </c>
      <c r="I409" s="58" t="str">
        <f t="shared" si="169"/>
        <v/>
      </c>
      <c r="J409" s="131" t="str">
        <f t="shared" si="170"/>
        <v/>
      </c>
      <c r="K409" s="65" t="str">
        <f t="shared" si="171"/>
        <v/>
      </c>
      <c r="L409" s="123" t="str">
        <f t="shared" si="172"/>
        <v/>
      </c>
      <c r="M409" s="122" t="str">
        <f t="shared" si="173"/>
        <v/>
      </c>
      <c r="N409" s="137"/>
      <c r="O409" s="118"/>
      <c r="P409" s="118"/>
      <c r="Q409" s="118"/>
      <c r="R409" s="118"/>
      <c r="S409" s="118"/>
      <c r="T409" s="118"/>
      <c r="U409" s="118"/>
      <c r="V409" s="118"/>
      <c r="W409" s="119"/>
      <c r="X409" s="66" t="str">
        <f t="shared" si="188"/>
        <v/>
      </c>
      <c r="Y409" s="26" t="str">
        <f t="shared" si="184"/>
        <v/>
      </c>
      <c r="Z409" s="26" t="str">
        <f t="shared" si="174"/>
        <v/>
      </c>
      <c r="AA409" s="66" t="str">
        <f t="shared" si="175"/>
        <v/>
      </c>
      <c r="AB409" s="26" t="str">
        <f t="shared" si="176"/>
        <v/>
      </c>
      <c r="AC409" s="26" t="str">
        <f t="shared" si="177"/>
        <v/>
      </c>
      <c r="AD409" s="26" t="str">
        <f t="shared" si="185"/>
        <v/>
      </c>
      <c r="AE409" s="26" t="str">
        <f t="shared" si="178"/>
        <v/>
      </c>
      <c r="AF409" s="26" t="str">
        <f t="shared" si="179"/>
        <v/>
      </c>
      <c r="AG409" s="26" t="str">
        <f>IF(OR(Z409&lt;&gt;TRUE,AB409&lt;&gt;TRUE,,ISBLANK(U409)),"",IF(INDEX(codeperskat,MATCH(P409,libperskat,0))=20,IF(OR(U409&lt;Nomen.complète!W$4,U409&gt;Nomen.complète!X$4),FALSE,TRUE),""))</f>
        <v/>
      </c>
      <c r="AH409" s="26" t="str">
        <f t="shared" si="186"/>
        <v/>
      </c>
      <c r="AI409" s="26" t="str">
        <f t="shared" si="187"/>
        <v/>
      </c>
      <c r="AJ409" s="26" t="str">
        <f t="shared" si="180"/>
        <v/>
      </c>
      <c r="AK409" s="58" t="str">
        <f t="shared" si="181"/>
        <v/>
      </c>
      <c r="AL409" s="26" t="str">
        <f t="shared" si="182"/>
        <v/>
      </c>
    </row>
    <row r="410" spans="1:38">
      <c r="A410" s="42" t="str">
        <f t="shared" si="162"/>
        <v/>
      </c>
      <c r="B410" s="42" t="str">
        <f t="shared" si="183"/>
        <v/>
      </c>
      <c r="C410" s="139" t="str">
        <f t="shared" si="163"/>
        <v/>
      </c>
      <c r="D410" s="58" t="str">
        <f t="shared" si="164"/>
        <v/>
      </c>
      <c r="E410" s="58" t="str">
        <f t="shared" si="165"/>
        <v/>
      </c>
      <c r="F410" s="140" t="str">
        <f t="shared" si="166"/>
        <v/>
      </c>
      <c r="G410" s="141" t="str">
        <f t="shared" si="167"/>
        <v/>
      </c>
      <c r="H410" s="58" t="str">
        <f t="shared" si="168"/>
        <v/>
      </c>
      <c r="I410" s="58" t="str">
        <f t="shared" si="169"/>
        <v/>
      </c>
      <c r="J410" s="131" t="str">
        <f t="shared" si="170"/>
        <v/>
      </c>
      <c r="K410" s="65" t="str">
        <f t="shared" si="171"/>
        <v/>
      </c>
      <c r="L410" s="123" t="str">
        <f t="shared" si="172"/>
        <v/>
      </c>
      <c r="M410" s="122" t="str">
        <f t="shared" si="173"/>
        <v/>
      </c>
      <c r="N410" s="137"/>
      <c r="O410" s="118"/>
      <c r="P410" s="118"/>
      <c r="Q410" s="118"/>
      <c r="R410" s="118"/>
      <c r="S410" s="118"/>
      <c r="T410" s="118"/>
      <c r="U410" s="118"/>
      <c r="V410" s="118"/>
      <c r="W410" s="119"/>
      <c r="X410" s="66" t="str">
        <f t="shared" si="188"/>
        <v/>
      </c>
      <c r="Y410" s="26" t="str">
        <f t="shared" si="184"/>
        <v/>
      </c>
      <c r="Z410" s="26" t="str">
        <f t="shared" si="174"/>
        <v/>
      </c>
      <c r="AA410" s="66" t="str">
        <f t="shared" si="175"/>
        <v/>
      </c>
      <c r="AB410" s="26" t="str">
        <f t="shared" si="176"/>
        <v/>
      </c>
      <c r="AC410" s="26" t="str">
        <f t="shared" si="177"/>
        <v/>
      </c>
      <c r="AD410" s="26" t="str">
        <f t="shared" si="185"/>
        <v/>
      </c>
      <c r="AE410" s="26" t="str">
        <f t="shared" si="178"/>
        <v/>
      </c>
      <c r="AF410" s="26" t="str">
        <f t="shared" si="179"/>
        <v/>
      </c>
      <c r="AG410" s="26" t="str">
        <f>IF(OR(Z410&lt;&gt;TRUE,AB410&lt;&gt;TRUE,,ISBLANK(U410)),"",IF(INDEX(codeperskat,MATCH(P410,libperskat,0))=20,IF(OR(U410&lt;Nomen.complète!W$4,U410&gt;Nomen.complète!X$4),FALSE,TRUE),""))</f>
        <v/>
      </c>
      <c r="AH410" s="26" t="str">
        <f t="shared" si="186"/>
        <v/>
      </c>
      <c r="AI410" s="26" t="str">
        <f t="shared" si="187"/>
        <v/>
      </c>
      <c r="AJ410" s="26" t="str">
        <f t="shared" si="180"/>
        <v/>
      </c>
      <c r="AK410" s="58" t="str">
        <f t="shared" si="181"/>
        <v/>
      </c>
      <c r="AL410" s="26" t="str">
        <f t="shared" si="182"/>
        <v/>
      </c>
    </row>
    <row r="411" spans="1:38">
      <c r="A411" s="42" t="str">
        <f t="shared" si="162"/>
        <v/>
      </c>
      <c r="B411" s="42" t="str">
        <f t="shared" si="183"/>
        <v/>
      </c>
      <c r="C411" s="139" t="str">
        <f t="shared" si="163"/>
        <v/>
      </c>
      <c r="D411" s="58" t="str">
        <f t="shared" si="164"/>
        <v/>
      </c>
      <c r="E411" s="58" t="str">
        <f t="shared" si="165"/>
        <v/>
      </c>
      <c r="F411" s="140" t="str">
        <f t="shared" si="166"/>
        <v/>
      </c>
      <c r="G411" s="141" t="str">
        <f t="shared" si="167"/>
        <v/>
      </c>
      <c r="H411" s="58" t="str">
        <f t="shared" si="168"/>
        <v/>
      </c>
      <c r="I411" s="58" t="str">
        <f t="shared" si="169"/>
        <v/>
      </c>
      <c r="J411" s="131" t="str">
        <f t="shared" si="170"/>
        <v/>
      </c>
      <c r="K411" s="65" t="str">
        <f t="shared" si="171"/>
        <v/>
      </c>
      <c r="L411" s="123" t="str">
        <f t="shared" si="172"/>
        <v/>
      </c>
      <c r="M411" s="122" t="str">
        <f t="shared" si="173"/>
        <v/>
      </c>
      <c r="N411" s="137"/>
      <c r="O411" s="118"/>
      <c r="P411" s="118"/>
      <c r="Q411" s="118"/>
      <c r="R411" s="118"/>
      <c r="S411" s="118"/>
      <c r="T411" s="118"/>
      <c r="U411" s="118"/>
      <c r="V411" s="118"/>
      <c r="W411" s="119"/>
      <c r="X411" s="66" t="str">
        <f t="shared" si="188"/>
        <v/>
      </c>
      <c r="Y411" s="26" t="str">
        <f t="shared" si="184"/>
        <v/>
      </c>
      <c r="Z411" s="26" t="str">
        <f t="shared" si="174"/>
        <v/>
      </c>
      <c r="AA411" s="66" t="str">
        <f t="shared" si="175"/>
        <v/>
      </c>
      <c r="AB411" s="26" t="str">
        <f t="shared" si="176"/>
        <v/>
      </c>
      <c r="AC411" s="26" t="str">
        <f t="shared" si="177"/>
        <v/>
      </c>
      <c r="AD411" s="26" t="str">
        <f t="shared" si="185"/>
        <v/>
      </c>
      <c r="AE411" s="26" t="str">
        <f t="shared" si="178"/>
        <v/>
      </c>
      <c r="AF411" s="26" t="str">
        <f t="shared" si="179"/>
        <v/>
      </c>
      <c r="AG411" s="26" t="str">
        <f>IF(OR(Z411&lt;&gt;TRUE,AB411&lt;&gt;TRUE,,ISBLANK(U411)),"",IF(INDEX(codeperskat,MATCH(P411,libperskat,0))=20,IF(OR(U411&lt;Nomen.complète!W$4,U411&gt;Nomen.complète!X$4),FALSE,TRUE),""))</f>
        <v/>
      </c>
      <c r="AH411" s="26" t="str">
        <f t="shared" si="186"/>
        <v/>
      </c>
      <c r="AI411" s="26" t="str">
        <f t="shared" si="187"/>
        <v/>
      </c>
      <c r="AJ411" s="26" t="str">
        <f t="shared" si="180"/>
        <v/>
      </c>
      <c r="AK411" s="58" t="str">
        <f t="shared" si="181"/>
        <v/>
      </c>
      <c r="AL411" s="26" t="str">
        <f t="shared" si="182"/>
        <v/>
      </c>
    </row>
    <row r="412" spans="1:38">
      <c r="A412" s="42" t="str">
        <f t="shared" si="162"/>
        <v/>
      </c>
      <c r="B412" s="42" t="str">
        <f t="shared" si="183"/>
        <v/>
      </c>
      <c r="C412" s="139" t="str">
        <f t="shared" si="163"/>
        <v/>
      </c>
      <c r="D412" s="58" t="str">
        <f t="shared" si="164"/>
        <v/>
      </c>
      <c r="E412" s="58" t="str">
        <f t="shared" si="165"/>
        <v/>
      </c>
      <c r="F412" s="140" t="str">
        <f t="shared" si="166"/>
        <v/>
      </c>
      <c r="G412" s="141" t="str">
        <f t="shared" si="167"/>
        <v/>
      </c>
      <c r="H412" s="58" t="str">
        <f t="shared" si="168"/>
        <v/>
      </c>
      <c r="I412" s="58" t="str">
        <f t="shared" si="169"/>
        <v/>
      </c>
      <c r="J412" s="131" t="str">
        <f t="shared" si="170"/>
        <v/>
      </c>
      <c r="K412" s="65" t="str">
        <f t="shared" si="171"/>
        <v/>
      </c>
      <c r="L412" s="123" t="str">
        <f t="shared" si="172"/>
        <v/>
      </c>
      <c r="M412" s="122" t="str">
        <f t="shared" si="173"/>
        <v/>
      </c>
      <c r="N412" s="137"/>
      <c r="O412" s="118"/>
      <c r="P412" s="118"/>
      <c r="Q412" s="118"/>
      <c r="R412" s="118"/>
      <c r="S412" s="118"/>
      <c r="T412" s="118"/>
      <c r="U412" s="118"/>
      <c r="V412" s="118"/>
      <c r="W412" s="119"/>
      <c r="X412" s="66" t="str">
        <f t="shared" si="188"/>
        <v/>
      </c>
      <c r="Y412" s="26" t="str">
        <f t="shared" si="184"/>
        <v/>
      </c>
      <c r="Z412" s="26" t="str">
        <f t="shared" si="174"/>
        <v/>
      </c>
      <c r="AA412" s="66" t="str">
        <f t="shared" si="175"/>
        <v/>
      </c>
      <c r="AB412" s="26" t="str">
        <f t="shared" si="176"/>
        <v/>
      </c>
      <c r="AC412" s="26" t="str">
        <f t="shared" si="177"/>
        <v/>
      </c>
      <c r="AD412" s="26" t="str">
        <f t="shared" si="185"/>
        <v/>
      </c>
      <c r="AE412" s="26" t="str">
        <f t="shared" si="178"/>
        <v/>
      </c>
      <c r="AF412" s="26" t="str">
        <f t="shared" si="179"/>
        <v/>
      </c>
      <c r="AG412" s="26" t="str">
        <f>IF(OR(Z412&lt;&gt;TRUE,AB412&lt;&gt;TRUE,,ISBLANK(U412)),"",IF(INDEX(codeperskat,MATCH(P412,libperskat,0))=20,IF(OR(U412&lt;Nomen.complète!W$4,U412&gt;Nomen.complète!X$4),FALSE,TRUE),""))</f>
        <v/>
      </c>
      <c r="AH412" s="26" t="str">
        <f t="shared" si="186"/>
        <v/>
      </c>
      <c r="AI412" s="26" t="str">
        <f t="shared" si="187"/>
        <v/>
      </c>
      <c r="AJ412" s="26" t="str">
        <f t="shared" si="180"/>
        <v/>
      </c>
      <c r="AK412" s="58" t="str">
        <f t="shared" si="181"/>
        <v/>
      </c>
      <c r="AL412" s="26" t="str">
        <f t="shared" si="182"/>
        <v/>
      </c>
    </row>
    <row r="413" spans="1:38">
      <c r="A413" s="42" t="str">
        <f t="shared" si="162"/>
        <v/>
      </c>
      <c r="B413" s="42" t="str">
        <f t="shared" si="183"/>
        <v/>
      </c>
      <c r="C413" s="139" t="str">
        <f t="shared" si="163"/>
        <v/>
      </c>
      <c r="D413" s="58" t="str">
        <f t="shared" si="164"/>
        <v/>
      </c>
      <c r="E413" s="58" t="str">
        <f t="shared" si="165"/>
        <v/>
      </c>
      <c r="F413" s="140" t="str">
        <f t="shared" si="166"/>
        <v/>
      </c>
      <c r="G413" s="141" t="str">
        <f t="shared" si="167"/>
        <v/>
      </c>
      <c r="H413" s="58" t="str">
        <f t="shared" si="168"/>
        <v/>
      </c>
      <c r="I413" s="58" t="str">
        <f t="shared" si="169"/>
        <v/>
      </c>
      <c r="J413" s="131" t="str">
        <f t="shared" si="170"/>
        <v/>
      </c>
      <c r="K413" s="65" t="str">
        <f t="shared" si="171"/>
        <v/>
      </c>
      <c r="L413" s="123" t="str">
        <f t="shared" si="172"/>
        <v/>
      </c>
      <c r="M413" s="122" t="str">
        <f t="shared" si="173"/>
        <v/>
      </c>
      <c r="N413" s="137"/>
      <c r="O413" s="118"/>
      <c r="P413" s="118"/>
      <c r="Q413" s="118"/>
      <c r="R413" s="118"/>
      <c r="S413" s="118"/>
      <c r="T413" s="118"/>
      <c r="U413" s="118"/>
      <c r="V413" s="118"/>
      <c r="W413" s="119"/>
      <c r="X413" s="66" t="str">
        <f t="shared" si="188"/>
        <v/>
      </c>
      <c r="Y413" s="26" t="str">
        <f t="shared" si="184"/>
        <v/>
      </c>
      <c r="Z413" s="26" t="str">
        <f t="shared" si="174"/>
        <v/>
      </c>
      <c r="AA413" s="66" t="str">
        <f t="shared" si="175"/>
        <v/>
      </c>
      <c r="AB413" s="26" t="str">
        <f t="shared" si="176"/>
        <v/>
      </c>
      <c r="AC413" s="26" t="str">
        <f t="shared" si="177"/>
        <v/>
      </c>
      <c r="AD413" s="26" t="str">
        <f t="shared" si="185"/>
        <v/>
      </c>
      <c r="AE413" s="26" t="str">
        <f t="shared" si="178"/>
        <v/>
      </c>
      <c r="AF413" s="26" t="str">
        <f t="shared" si="179"/>
        <v/>
      </c>
      <c r="AG413" s="26" t="str">
        <f>IF(OR(Z413&lt;&gt;TRUE,AB413&lt;&gt;TRUE,,ISBLANK(U413)),"",IF(INDEX(codeperskat,MATCH(P413,libperskat,0))=20,IF(OR(U413&lt;Nomen.complète!W$4,U413&gt;Nomen.complète!X$4),FALSE,TRUE),""))</f>
        <v/>
      </c>
      <c r="AH413" s="26" t="str">
        <f t="shared" si="186"/>
        <v/>
      </c>
      <c r="AI413" s="26" t="str">
        <f t="shared" si="187"/>
        <v/>
      </c>
      <c r="AJ413" s="26" t="str">
        <f t="shared" si="180"/>
        <v/>
      </c>
      <c r="AK413" s="58" t="str">
        <f t="shared" si="181"/>
        <v/>
      </c>
      <c r="AL413" s="26" t="str">
        <f t="shared" si="182"/>
        <v/>
      </c>
    </row>
    <row r="414" spans="1:38">
      <c r="A414" s="42" t="str">
        <f t="shared" si="162"/>
        <v/>
      </c>
      <c r="B414" s="42" t="str">
        <f t="shared" si="183"/>
        <v/>
      </c>
      <c r="C414" s="139" t="str">
        <f t="shared" si="163"/>
        <v/>
      </c>
      <c r="D414" s="58" t="str">
        <f t="shared" si="164"/>
        <v/>
      </c>
      <c r="E414" s="58" t="str">
        <f t="shared" si="165"/>
        <v/>
      </c>
      <c r="F414" s="140" t="str">
        <f t="shared" si="166"/>
        <v/>
      </c>
      <c r="G414" s="141" t="str">
        <f t="shared" si="167"/>
        <v/>
      </c>
      <c r="H414" s="58" t="str">
        <f t="shared" si="168"/>
        <v/>
      </c>
      <c r="I414" s="58" t="str">
        <f t="shared" si="169"/>
        <v/>
      </c>
      <c r="J414" s="131" t="str">
        <f t="shared" si="170"/>
        <v/>
      </c>
      <c r="K414" s="65" t="str">
        <f t="shared" si="171"/>
        <v/>
      </c>
      <c r="L414" s="123" t="str">
        <f t="shared" si="172"/>
        <v/>
      </c>
      <c r="M414" s="122" t="str">
        <f t="shared" si="173"/>
        <v/>
      </c>
      <c r="N414" s="137"/>
      <c r="O414" s="118"/>
      <c r="P414" s="118"/>
      <c r="Q414" s="118"/>
      <c r="R414" s="118"/>
      <c r="S414" s="118"/>
      <c r="T414" s="118"/>
      <c r="U414" s="118"/>
      <c r="V414" s="118"/>
      <c r="W414" s="119"/>
      <c r="X414" s="66" t="str">
        <f t="shared" si="188"/>
        <v/>
      </c>
      <c r="Y414" s="26" t="str">
        <f t="shared" si="184"/>
        <v/>
      </c>
      <c r="Z414" s="26" t="str">
        <f t="shared" si="174"/>
        <v/>
      </c>
      <c r="AA414" s="66" t="str">
        <f t="shared" si="175"/>
        <v/>
      </c>
      <c r="AB414" s="26" t="str">
        <f t="shared" si="176"/>
        <v/>
      </c>
      <c r="AC414" s="26" t="str">
        <f t="shared" si="177"/>
        <v/>
      </c>
      <c r="AD414" s="26" t="str">
        <f t="shared" si="185"/>
        <v/>
      </c>
      <c r="AE414" s="26" t="str">
        <f t="shared" si="178"/>
        <v/>
      </c>
      <c r="AF414" s="26" t="str">
        <f t="shared" si="179"/>
        <v/>
      </c>
      <c r="AG414" s="26" t="str">
        <f>IF(OR(Z414&lt;&gt;TRUE,AB414&lt;&gt;TRUE,,ISBLANK(U414)),"",IF(INDEX(codeperskat,MATCH(P414,libperskat,0))=20,IF(OR(U414&lt;Nomen.complète!W$4,U414&gt;Nomen.complète!X$4),FALSE,TRUE),""))</f>
        <v/>
      </c>
      <c r="AH414" s="26" t="str">
        <f t="shared" si="186"/>
        <v/>
      </c>
      <c r="AI414" s="26" t="str">
        <f t="shared" si="187"/>
        <v/>
      </c>
      <c r="AJ414" s="26" t="str">
        <f t="shared" si="180"/>
        <v/>
      </c>
      <c r="AK414" s="58" t="str">
        <f t="shared" si="181"/>
        <v/>
      </c>
      <c r="AL414" s="26" t="str">
        <f t="shared" si="182"/>
        <v/>
      </c>
    </row>
    <row r="415" spans="1:38">
      <c r="A415" s="42" t="str">
        <f t="shared" si="162"/>
        <v/>
      </c>
      <c r="B415" s="42" t="str">
        <f t="shared" si="183"/>
        <v/>
      </c>
      <c r="C415" s="139" t="str">
        <f t="shared" si="163"/>
        <v/>
      </c>
      <c r="D415" s="58" t="str">
        <f t="shared" si="164"/>
        <v/>
      </c>
      <c r="E415" s="58" t="str">
        <f t="shared" si="165"/>
        <v/>
      </c>
      <c r="F415" s="140" t="str">
        <f t="shared" si="166"/>
        <v/>
      </c>
      <c r="G415" s="141" t="str">
        <f t="shared" si="167"/>
        <v/>
      </c>
      <c r="H415" s="58" t="str">
        <f t="shared" si="168"/>
        <v/>
      </c>
      <c r="I415" s="58" t="str">
        <f t="shared" si="169"/>
        <v/>
      </c>
      <c r="J415" s="131" t="str">
        <f t="shared" si="170"/>
        <v/>
      </c>
      <c r="K415" s="65" t="str">
        <f t="shared" si="171"/>
        <v/>
      </c>
      <c r="L415" s="123" t="str">
        <f t="shared" si="172"/>
        <v/>
      </c>
      <c r="M415" s="122" t="str">
        <f t="shared" si="173"/>
        <v/>
      </c>
      <c r="N415" s="137"/>
      <c r="O415" s="118"/>
      <c r="P415" s="118"/>
      <c r="Q415" s="118"/>
      <c r="R415" s="118"/>
      <c r="S415" s="118"/>
      <c r="T415" s="118"/>
      <c r="U415" s="118"/>
      <c r="V415" s="118"/>
      <c r="W415" s="119"/>
      <c r="X415" s="66" t="str">
        <f t="shared" si="188"/>
        <v/>
      </c>
      <c r="Y415" s="26" t="str">
        <f t="shared" si="184"/>
        <v/>
      </c>
      <c r="Z415" s="26" t="str">
        <f t="shared" si="174"/>
        <v/>
      </c>
      <c r="AA415" s="66" t="str">
        <f t="shared" si="175"/>
        <v/>
      </c>
      <c r="AB415" s="26" t="str">
        <f t="shared" si="176"/>
        <v/>
      </c>
      <c r="AC415" s="26" t="str">
        <f t="shared" si="177"/>
        <v/>
      </c>
      <c r="AD415" s="26" t="str">
        <f t="shared" si="185"/>
        <v/>
      </c>
      <c r="AE415" s="26" t="str">
        <f t="shared" si="178"/>
        <v/>
      </c>
      <c r="AF415" s="26" t="str">
        <f t="shared" si="179"/>
        <v/>
      </c>
      <c r="AG415" s="26" t="str">
        <f>IF(OR(Z415&lt;&gt;TRUE,AB415&lt;&gt;TRUE,,ISBLANK(U415)),"",IF(INDEX(codeperskat,MATCH(P415,libperskat,0))=20,IF(OR(U415&lt;Nomen.complète!W$4,U415&gt;Nomen.complète!X$4),FALSE,TRUE),""))</f>
        <v/>
      </c>
      <c r="AH415" s="26" t="str">
        <f t="shared" si="186"/>
        <v/>
      </c>
      <c r="AI415" s="26" t="str">
        <f t="shared" si="187"/>
        <v/>
      </c>
      <c r="AJ415" s="26" t="str">
        <f t="shared" si="180"/>
        <v/>
      </c>
      <c r="AK415" s="58" t="str">
        <f t="shared" si="181"/>
        <v/>
      </c>
      <c r="AL415" s="26" t="str">
        <f t="shared" si="182"/>
        <v/>
      </c>
    </row>
    <row r="416" spans="1:38">
      <c r="A416" s="42" t="str">
        <f t="shared" si="162"/>
        <v/>
      </c>
      <c r="B416" s="42" t="str">
        <f t="shared" si="183"/>
        <v/>
      </c>
      <c r="C416" s="139" t="str">
        <f t="shared" si="163"/>
        <v/>
      </c>
      <c r="D416" s="58" t="str">
        <f t="shared" si="164"/>
        <v/>
      </c>
      <c r="E416" s="58" t="str">
        <f t="shared" si="165"/>
        <v/>
      </c>
      <c r="F416" s="140" t="str">
        <f t="shared" si="166"/>
        <v/>
      </c>
      <c r="G416" s="141" t="str">
        <f t="shared" si="167"/>
        <v/>
      </c>
      <c r="H416" s="58" t="str">
        <f t="shared" si="168"/>
        <v/>
      </c>
      <c r="I416" s="58" t="str">
        <f t="shared" si="169"/>
        <v/>
      </c>
      <c r="J416" s="131" t="str">
        <f t="shared" si="170"/>
        <v/>
      </c>
      <c r="K416" s="65" t="str">
        <f t="shared" si="171"/>
        <v/>
      </c>
      <c r="L416" s="123" t="str">
        <f t="shared" si="172"/>
        <v/>
      </c>
      <c r="M416" s="122" t="str">
        <f t="shared" si="173"/>
        <v/>
      </c>
      <c r="N416" s="137"/>
      <c r="O416" s="118"/>
      <c r="P416" s="118"/>
      <c r="Q416" s="118"/>
      <c r="R416" s="118"/>
      <c r="S416" s="118"/>
      <c r="T416" s="118"/>
      <c r="U416" s="118"/>
      <c r="V416" s="118"/>
      <c r="W416" s="119"/>
      <c r="X416" s="66" t="str">
        <f t="shared" si="188"/>
        <v/>
      </c>
      <c r="Y416" s="26" t="str">
        <f t="shared" si="184"/>
        <v/>
      </c>
      <c r="Z416" s="26" t="str">
        <f t="shared" si="174"/>
        <v/>
      </c>
      <c r="AA416" s="66" t="str">
        <f t="shared" si="175"/>
        <v/>
      </c>
      <c r="AB416" s="26" t="str">
        <f t="shared" si="176"/>
        <v/>
      </c>
      <c r="AC416" s="26" t="str">
        <f t="shared" si="177"/>
        <v/>
      </c>
      <c r="AD416" s="26" t="str">
        <f t="shared" si="185"/>
        <v/>
      </c>
      <c r="AE416" s="26" t="str">
        <f t="shared" si="178"/>
        <v/>
      </c>
      <c r="AF416" s="26" t="str">
        <f t="shared" si="179"/>
        <v/>
      </c>
      <c r="AG416" s="26" t="str">
        <f>IF(OR(Z416&lt;&gt;TRUE,AB416&lt;&gt;TRUE,,ISBLANK(U416)),"",IF(INDEX(codeperskat,MATCH(P416,libperskat,0))=20,IF(OR(U416&lt;Nomen.complète!W$4,U416&gt;Nomen.complète!X$4),FALSE,TRUE),""))</f>
        <v/>
      </c>
      <c r="AH416" s="26" t="str">
        <f t="shared" si="186"/>
        <v/>
      </c>
      <c r="AI416" s="26" t="str">
        <f t="shared" si="187"/>
        <v/>
      </c>
      <c r="AJ416" s="26" t="str">
        <f t="shared" si="180"/>
        <v/>
      </c>
      <c r="AK416" s="58" t="str">
        <f t="shared" si="181"/>
        <v/>
      </c>
      <c r="AL416" s="26" t="str">
        <f t="shared" si="182"/>
        <v/>
      </c>
    </row>
    <row r="417" spans="1:38">
      <c r="A417" s="42" t="str">
        <f t="shared" si="162"/>
        <v/>
      </c>
      <c r="B417" s="42" t="str">
        <f t="shared" si="183"/>
        <v/>
      </c>
      <c r="C417" s="139" t="str">
        <f t="shared" si="163"/>
        <v/>
      </c>
      <c r="D417" s="58" t="str">
        <f t="shared" si="164"/>
        <v/>
      </c>
      <c r="E417" s="58" t="str">
        <f t="shared" si="165"/>
        <v/>
      </c>
      <c r="F417" s="140" t="str">
        <f t="shared" si="166"/>
        <v/>
      </c>
      <c r="G417" s="141" t="str">
        <f t="shared" si="167"/>
        <v/>
      </c>
      <c r="H417" s="58" t="str">
        <f t="shared" si="168"/>
        <v/>
      </c>
      <c r="I417" s="58" t="str">
        <f t="shared" si="169"/>
        <v/>
      </c>
      <c r="J417" s="131" t="str">
        <f t="shared" si="170"/>
        <v/>
      </c>
      <c r="K417" s="65" t="str">
        <f t="shared" si="171"/>
        <v/>
      </c>
      <c r="L417" s="123" t="str">
        <f t="shared" si="172"/>
        <v/>
      </c>
      <c r="M417" s="122" t="str">
        <f t="shared" si="173"/>
        <v/>
      </c>
      <c r="N417" s="137"/>
      <c r="O417" s="118"/>
      <c r="P417" s="118"/>
      <c r="Q417" s="118"/>
      <c r="R417" s="118"/>
      <c r="S417" s="118"/>
      <c r="T417" s="118"/>
      <c r="U417" s="118"/>
      <c r="V417" s="118"/>
      <c r="W417" s="119"/>
      <c r="X417" s="66" t="str">
        <f t="shared" si="188"/>
        <v/>
      </c>
      <c r="Y417" s="26" t="str">
        <f t="shared" si="184"/>
        <v/>
      </c>
      <c r="Z417" s="26" t="str">
        <f t="shared" si="174"/>
        <v/>
      </c>
      <c r="AA417" s="66" t="str">
        <f t="shared" si="175"/>
        <v/>
      </c>
      <c r="AB417" s="26" t="str">
        <f t="shared" si="176"/>
        <v/>
      </c>
      <c r="AC417" s="26" t="str">
        <f t="shared" si="177"/>
        <v/>
      </c>
      <c r="AD417" s="26" t="str">
        <f t="shared" si="185"/>
        <v/>
      </c>
      <c r="AE417" s="26" t="str">
        <f t="shared" si="178"/>
        <v/>
      </c>
      <c r="AF417" s="26" t="str">
        <f t="shared" si="179"/>
        <v/>
      </c>
      <c r="AG417" s="26" t="str">
        <f>IF(OR(Z417&lt;&gt;TRUE,AB417&lt;&gt;TRUE,,ISBLANK(U417)),"",IF(INDEX(codeperskat,MATCH(P417,libperskat,0))=20,IF(OR(U417&lt;Nomen.complète!W$4,U417&gt;Nomen.complète!X$4),FALSE,TRUE),""))</f>
        <v/>
      </c>
      <c r="AH417" s="26" t="str">
        <f t="shared" si="186"/>
        <v/>
      </c>
      <c r="AI417" s="26" t="str">
        <f t="shared" si="187"/>
        <v/>
      </c>
      <c r="AJ417" s="26" t="str">
        <f t="shared" si="180"/>
        <v/>
      </c>
      <c r="AK417" s="58" t="str">
        <f t="shared" si="181"/>
        <v/>
      </c>
      <c r="AL417" s="26" t="str">
        <f t="shared" si="182"/>
        <v/>
      </c>
    </row>
    <row r="418" spans="1:38">
      <c r="A418" s="42" t="str">
        <f t="shared" si="162"/>
        <v/>
      </c>
      <c r="B418" s="42" t="str">
        <f t="shared" si="183"/>
        <v/>
      </c>
      <c r="C418" s="139" t="str">
        <f t="shared" si="163"/>
        <v/>
      </c>
      <c r="D418" s="58" t="str">
        <f t="shared" si="164"/>
        <v/>
      </c>
      <c r="E418" s="58" t="str">
        <f t="shared" si="165"/>
        <v/>
      </c>
      <c r="F418" s="140" t="str">
        <f t="shared" si="166"/>
        <v/>
      </c>
      <c r="G418" s="141" t="str">
        <f t="shared" si="167"/>
        <v/>
      </c>
      <c r="H418" s="58" t="str">
        <f t="shared" si="168"/>
        <v/>
      </c>
      <c r="I418" s="58" t="str">
        <f t="shared" si="169"/>
        <v/>
      </c>
      <c r="J418" s="131" t="str">
        <f t="shared" si="170"/>
        <v/>
      </c>
      <c r="K418" s="65" t="str">
        <f t="shared" si="171"/>
        <v/>
      </c>
      <c r="L418" s="123" t="str">
        <f t="shared" si="172"/>
        <v/>
      </c>
      <c r="M418" s="122" t="str">
        <f t="shared" si="173"/>
        <v/>
      </c>
      <c r="N418" s="137"/>
      <c r="O418" s="118"/>
      <c r="P418" s="118"/>
      <c r="Q418" s="118"/>
      <c r="R418" s="118"/>
      <c r="S418" s="118"/>
      <c r="T418" s="118"/>
      <c r="U418" s="118"/>
      <c r="V418" s="118"/>
      <c r="W418" s="119"/>
      <c r="X418" s="66" t="str">
        <f t="shared" si="188"/>
        <v/>
      </c>
      <c r="Y418" s="26" t="str">
        <f t="shared" si="184"/>
        <v/>
      </c>
      <c r="Z418" s="26" t="str">
        <f t="shared" si="174"/>
        <v/>
      </c>
      <c r="AA418" s="66" t="str">
        <f t="shared" si="175"/>
        <v/>
      </c>
      <c r="AB418" s="26" t="str">
        <f t="shared" si="176"/>
        <v/>
      </c>
      <c r="AC418" s="26" t="str">
        <f t="shared" si="177"/>
        <v/>
      </c>
      <c r="AD418" s="26" t="str">
        <f t="shared" si="185"/>
        <v/>
      </c>
      <c r="AE418" s="26" t="str">
        <f t="shared" si="178"/>
        <v/>
      </c>
      <c r="AF418" s="26" t="str">
        <f t="shared" si="179"/>
        <v/>
      </c>
      <c r="AG418" s="26" t="str">
        <f>IF(OR(Z418&lt;&gt;TRUE,AB418&lt;&gt;TRUE,,ISBLANK(U418)),"",IF(INDEX(codeperskat,MATCH(P418,libperskat,0))=20,IF(OR(U418&lt;Nomen.complète!W$4,U418&gt;Nomen.complète!X$4),FALSE,TRUE),""))</f>
        <v/>
      </c>
      <c r="AH418" s="26" t="str">
        <f t="shared" si="186"/>
        <v/>
      </c>
      <c r="AI418" s="26" t="str">
        <f t="shared" si="187"/>
        <v/>
      </c>
      <c r="AJ418" s="26" t="str">
        <f t="shared" si="180"/>
        <v/>
      </c>
      <c r="AK418" s="58" t="str">
        <f t="shared" si="181"/>
        <v/>
      </c>
      <c r="AL418" s="26" t="str">
        <f t="shared" si="182"/>
        <v/>
      </c>
    </row>
    <row r="419" spans="1:38">
      <c r="A419" s="42" t="str">
        <f t="shared" si="162"/>
        <v/>
      </c>
      <c r="B419" s="42" t="str">
        <f t="shared" si="183"/>
        <v/>
      </c>
      <c r="C419" s="139" t="str">
        <f t="shared" si="163"/>
        <v/>
      </c>
      <c r="D419" s="58" t="str">
        <f t="shared" si="164"/>
        <v/>
      </c>
      <c r="E419" s="58" t="str">
        <f t="shared" si="165"/>
        <v/>
      </c>
      <c r="F419" s="140" t="str">
        <f t="shared" si="166"/>
        <v/>
      </c>
      <c r="G419" s="141" t="str">
        <f t="shared" si="167"/>
        <v/>
      </c>
      <c r="H419" s="58" t="str">
        <f t="shared" si="168"/>
        <v/>
      </c>
      <c r="I419" s="58" t="str">
        <f t="shared" si="169"/>
        <v/>
      </c>
      <c r="J419" s="131" t="str">
        <f t="shared" si="170"/>
        <v/>
      </c>
      <c r="K419" s="65" t="str">
        <f t="shared" si="171"/>
        <v/>
      </c>
      <c r="L419" s="123" t="str">
        <f t="shared" si="172"/>
        <v/>
      </c>
      <c r="M419" s="122" t="str">
        <f t="shared" si="173"/>
        <v/>
      </c>
      <c r="N419" s="137"/>
      <c r="O419" s="118"/>
      <c r="P419" s="118"/>
      <c r="Q419" s="118"/>
      <c r="R419" s="118"/>
      <c r="S419" s="118"/>
      <c r="T419" s="118"/>
      <c r="U419" s="118"/>
      <c r="V419" s="118"/>
      <c r="W419" s="119"/>
      <c r="X419" s="66" t="str">
        <f t="shared" si="188"/>
        <v/>
      </c>
      <c r="Y419" s="26" t="str">
        <f t="shared" si="184"/>
        <v/>
      </c>
      <c r="Z419" s="26" t="str">
        <f t="shared" si="174"/>
        <v/>
      </c>
      <c r="AA419" s="66" t="str">
        <f t="shared" si="175"/>
        <v/>
      </c>
      <c r="AB419" s="26" t="str">
        <f t="shared" si="176"/>
        <v/>
      </c>
      <c r="AC419" s="26" t="str">
        <f t="shared" si="177"/>
        <v/>
      </c>
      <c r="AD419" s="26" t="str">
        <f t="shared" si="185"/>
        <v/>
      </c>
      <c r="AE419" s="26" t="str">
        <f t="shared" si="178"/>
        <v/>
      </c>
      <c r="AF419" s="26" t="str">
        <f t="shared" si="179"/>
        <v/>
      </c>
      <c r="AG419" s="26" t="str">
        <f>IF(OR(Z419&lt;&gt;TRUE,AB419&lt;&gt;TRUE,,ISBLANK(U419)),"",IF(INDEX(codeperskat,MATCH(P419,libperskat,0))=20,IF(OR(U419&lt;Nomen.complète!W$4,U419&gt;Nomen.complète!X$4),FALSE,TRUE),""))</f>
        <v/>
      </c>
      <c r="AH419" s="26" t="str">
        <f t="shared" si="186"/>
        <v/>
      </c>
      <c r="AI419" s="26" t="str">
        <f t="shared" si="187"/>
        <v/>
      </c>
      <c r="AJ419" s="26" t="str">
        <f t="shared" si="180"/>
        <v/>
      </c>
      <c r="AK419" s="58" t="str">
        <f t="shared" si="181"/>
        <v/>
      </c>
      <c r="AL419" s="26" t="str">
        <f t="shared" si="182"/>
        <v/>
      </c>
    </row>
    <row r="420" spans="1:38">
      <c r="A420" s="42" t="str">
        <f t="shared" si="162"/>
        <v/>
      </c>
      <c r="B420" s="42" t="str">
        <f t="shared" si="183"/>
        <v/>
      </c>
      <c r="C420" s="139" t="str">
        <f t="shared" si="163"/>
        <v/>
      </c>
      <c r="D420" s="58" t="str">
        <f t="shared" si="164"/>
        <v/>
      </c>
      <c r="E420" s="58" t="str">
        <f t="shared" si="165"/>
        <v/>
      </c>
      <c r="F420" s="140" t="str">
        <f t="shared" si="166"/>
        <v/>
      </c>
      <c r="G420" s="141" t="str">
        <f t="shared" si="167"/>
        <v/>
      </c>
      <c r="H420" s="58" t="str">
        <f t="shared" si="168"/>
        <v/>
      </c>
      <c r="I420" s="58" t="str">
        <f t="shared" si="169"/>
        <v/>
      </c>
      <c r="J420" s="131" t="str">
        <f t="shared" si="170"/>
        <v/>
      </c>
      <c r="K420" s="65" t="str">
        <f t="shared" si="171"/>
        <v/>
      </c>
      <c r="L420" s="123" t="str">
        <f t="shared" si="172"/>
        <v/>
      </c>
      <c r="M420" s="122" t="str">
        <f t="shared" si="173"/>
        <v/>
      </c>
      <c r="N420" s="137"/>
      <c r="O420" s="118"/>
      <c r="P420" s="118"/>
      <c r="Q420" s="118"/>
      <c r="R420" s="118"/>
      <c r="S420" s="118"/>
      <c r="T420" s="118"/>
      <c r="U420" s="118"/>
      <c r="V420" s="118"/>
      <c r="W420" s="119"/>
      <c r="X420" s="66" t="str">
        <f t="shared" si="188"/>
        <v/>
      </c>
      <c r="Y420" s="26" t="str">
        <f t="shared" si="184"/>
        <v/>
      </c>
      <c r="Z420" s="26" t="str">
        <f t="shared" si="174"/>
        <v/>
      </c>
      <c r="AA420" s="66" t="str">
        <f t="shared" si="175"/>
        <v/>
      </c>
      <c r="AB420" s="26" t="str">
        <f t="shared" si="176"/>
        <v/>
      </c>
      <c r="AC420" s="26" t="str">
        <f t="shared" si="177"/>
        <v/>
      </c>
      <c r="AD420" s="26" t="str">
        <f t="shared" si="185"/>
        <v/>
      </c>
      <c r="AE420" s="26" t="str">
        <f t="shared" si="178"/>
        <v/>
      </c>
      <c r="AF420" s="26" t="str">
        <f t="shared" si="179"/>
        <v/>
      </c>
      <c r="AG420" s="26" t="str">
        <f>IF(OR(Z420&lt;&gt;TRUE,AB420&lt;&gt;TRUE,,ISBLANK(U420)),"",IF(INDEX(codeperskat,MATCH(P420,libperskat,0))=20,IF(OR(U420&lt;Nomen.complète!W$4,U420&gt;Nomen.complète!X$4),FALSE,TRUE),""))</f>
        <v/>
      </c>
      <c r="AH420" s="26" t="str">
        <f t="shared" si="186"/>
        <v/>
      </c>
      <c r="AI420" s="26" t="str">
        <f t="shared" si="187"/>
        <v/>
      </c>
      <c r="AJ420" s="26" t="str">
        <f t="shared" si="180"/>
        <v/>
      </c>
      <c r="AK420" s="58" t="str">
        <f t="shared" si="181"/>
        <v/>
      </c>
      <c r="AL420" s="26" t="str">
        <f t="shared" si="182"/>
        <v/>
      </c>
    </row>
    <row r="421" spans="1:38">
      <c r="A421" s="42" t="str">
        <f t="shared" si="162"/>
        <v/>
      </c>
      <c r="B421" s="42" t="str">
        <f t="shared" si="183"/>
        <v/>
      </c>
      <c r="C421" s="139" t="str">
        <f t="shared" si="163"/>
        <v/>
      </c>
      <c r="D421" s="58" t="str">
        <f t="shared" si="164"/>
        <v/>
      </c>
      <c r="E421" s="58" t="str">
        <f t="shared" si="165"/>
        <v/>
      </c>
      <c r="F421" s="140" t="str">
        <f t="shared" si="166"/>
        <v/>
      </c>
      <c r="G421" s="141" t="str">
        <f t="shared" si="167"/>
        <v/>
      </c>
      <c r="H421" s="58" t="str">
        <f t="shared" si="168"/>
        <v/>
      </c>
      <c r="I421" s="58" t="str">
        <f t="shared" si="169"/>
        <v/>
      </c>
      <c r="J421" s="131" t="str">
        <f t="shared" si="170"/>
        <v/>
      </c>
      <c r="K421" s="65" t="str">
        <f t="shared" si="171"/>
        <v/>
      </c>
      <c r="L421" s="123" t="str">
        <f t="shared" si="172"/>
        <v/>
      </c>
      <c r="M421" s="122" t="str">
        <f t="shared" si="173"/>
        <v/>
      </c>
      <c r="N421" s="137"/>
      <c r="O421" s="118"/>
      <c r="P421" s="118"/>
      <c r="Q421" s="118"/>
      <c r="R421" s="118"/>
      <c r="S421" s="118"/>
      <c r="T421" s="118"/>
      <c r="U421" s="118"/>
      <c r="V421" s="118"/>
      <c r="W421" s="119"/>
      <c r="X421" s="66" t="str">
        <f t="shared" si="188"/>
        <v/>
      </c>
      <c r="Y421" s="26" t="str">
        <f t="shared" si="184"/>
        <v/>
      </c>
      <c r="Z421" s="26" t="str">
        <f t="shared" si="174"/>
        <v/>
      </c>
      <c r="AA421" s="66" t="str">
        <f t="shared" si="175"/>
        <v/>
      </c>
      <c r="AB421" s="26" t="str">
        <f t="shared" si="176"/>
        <v/>
      </c>
      <c r="AC421" s="26" t="str">
        <f t="shared" si="177"/>
        <v/>
      </c>
      <c r="AD421" s="26" t="str">
        <f t="shared" si="185"/>
        <v/>
      </c>
      <c r="AE421" s="26" t="str">
        <f t="shared" si="178"/>
        <v/>
      </c>
      <c r="AF421" s="26" t="str">
        <f t="shared" si="179"/>
        <v/>
      </c>
      <c r="AG421" s="26" t="str">
        <f>IF(OR(Z421&lt;&gt;TRUE,AB421&lt;&gt;TRUE,,ISBLANK(U421)),"",IF(INDEX(codeperskat,MATCH(P421,libperskat,0))=20,IF(OR(U421&lt;Nomen.complète!W$4,U421&gt;Nomen.complète!X$4),FALSE,TRUE),""))</f>
        <v/>
      </c>
      <c r="AH421" s="26" t="str">
        <f t="shared" si="186"/>
        <v/>
      </c>
      <c r="AI421" s="26" t="str">
        <f t="shared" si="187"/>
        <v/>
      </c>
      <c r="AJ421" s="26" t="str">
        <f t="shared" si="180"/>
        <v/>
      </c>
      <c r="AK421" s="58" t="str">
        <f t="shared" si="181"/>
        <v/>
      </c>
      <c r="AL421" s="26" t="str">
        <f t="shared" si="182"/>
        <v/>
      </c>
    </row>
    <row r="422" spans="1:38">
      <c r="A422" s="42" t="str">
        <f t="shared" si="162"/>
        <v/>
      </c>
      <c r="B422" s="42" t="str">
        <f t="shared" si="183"/>
        <v/>
      </c>
      <c r="C422" s="139" t="str">
        <f t="shared" si="163"/>
        <v/>
      </c>
      <c r="D422" s="58" t="str">
        <f t="shared" si="164"/>
        <v/>
      </c>
      <c r="E422" s="58" t="str">
        <f t="shared" si="165"/>
        <v/>
      </c>
      <c r="F422" s="140" t="str">
        <f t="shared" si="166"/>
        <v/>
      </c>
      <c r="G422" s="141" t="str">
        <f t="shared" si="167"/>
        <v/>
      </c>
      <c r="H422" s="58" t="str">
        <f t="shared" si="168"/>
        <v/>
      </c>
      <c r="I422" s="58" t="str">
        <f t="shared" si="169"/>
        <v/>
      </c>
      <c r="J422" s="131" t="str">
        <f t="shared" si="170"/>
        <v/>
      </c>
      <c r="K422" s="65" t="str">
        <f t="shared" si="171"/>
        <v/>
      </c>
      <c r="L422" s="123" t="str">
        <f t="shared" si="172"/>
        <v/>
      </c>
      <c r="M422" s="122" t="str">
        <f t="shared" si="173"/>
        <v/>
      </c>
      <c r="N422" s="137"/>
      <c r="O422" s="118"/>
      <c r="P422" s="118"/>
      <c r="Q422" s="118"/>
      <c r="R422" s="118"/>
      <c r="S422" s="118"/>
      <c r="T422" s="118"/>
      <c r="U422" s="118"/>
      <c r="V422" s="118"/>
      <c r="W422" s="119"/>
      <c r="X422" s="66" t="str">
        <f t="shared" si="188"/>
        <v/>
      </c>
      <c r="Y422" s="26" t="str">
        <f t="shared" si="184"/>
        <v/>
      </c>
      <c r="Z422" s="26" t="str">
        <f t="shared" si="174"/>
        <v/>
      </c>
      <c r="AA422" s="66" t="str">
        <f t="shared" si="175"/>
        <v/>
      </c>
      <c r="AB422" s="26" t="str">
        <f t="shared" si="176"/>
        <v/>
      </c>
      <c r="AC422" s="26" t="str">
        <f t="shared" si="177"/>
        <v/>
      </c>
      <c r="AD422" s="26" t="str">
        <f t="shared" si="185"/>
        <v/>
      </c>
      <c r="AE422" s="26" t="str">
        <f t="shared" si="178"/>
        <v/>
      </c>
      <c r="AF422" s="26" t="str">
        <f t="shared" si="179"/>
        <v/>
      </c>
      <c r="AG422" s="26" t="str">
        <f>IF(OR(Z422&lt;&gt;TRUE,AB422&lt;&gt;TRUE,,ISBLANK(U422)),"",IF(INDEX(codeperskat,MATCH(P422,libperskat,0))=20,IF(OR(U422&lt;Nomen.complète!W$4,U422&gt;Nomen.complète!X$4),FALSE,TRUE),""))</f>
        <v/>
      </c>
      <c r="AH422" s="26" t="str">
        <f t="shared" si="186"/>
        <v/>
      </c>
      <c r="AI422" s="26" t="str">
        <f t="shared" si="187"/>
        <v/>
      </c>
      <c r="AJ422" s="26" t="str">
        <f t="shared" si="180"/>
        <v/>
      </c>
      <c r="AK422" s="58" t="str">
        <f t="shared" si="181"/>
        <v/>
      </c>
      <c r="AL422" s="26" t="str">
        <f t="shared" si="182"/>
        <v/>
      </c>
    </row>
    <row r="423" spans="1:38">
      <c r="A423" s="42" t="str">
        <f t="shared" si="162"/>
        <v/>
      </c>
      <c r="B423" s="42" t="str">
        <f t="shared" si="183"/>
        <v/>
      </c>
      <c r="C423" s="139" t="str">
        <f t="shared" si="163"/>
        <v/>
      </c>
      <c r="D423" s="58" t="str">
        <f t="shared" si="164"/>
        <v/>
      </c>
      <c r="E423" s="58" t="str">
        <f t="shared" si="165"/>
        <v/>
      </c>
      <c r="F423" s="140" t="str">
        <f t="shared" si="166"/>
        <v/>
      </c>
      <c r="G423" s="141" t="str">
        <f t="shared" si="167"/>
        <v/>
      </c>
      <c r="H423" s="58" t="str">
        <f t="shared" si="168"/>
        <v/>
      </c>
      <c r="I423" s="58" t="str">
        <f t="shared" si="169"/>
        <v/>
      </c>
      <c r="J423" s="131" t="str">
        <f t="shared" si="170"/>
        <v/>
      </c>
      <c r="K423" s="65" t="str">
        <f t="shared" si="171"/>
        <v/>
      </c>
      <c r="L423" s="123" t="str">
        <f t="shared" si="172"/>
        <v/>
      </c>
      <c r="M423" s="122" t="str">
        <f t="shared" si="173"/>
        <v/>
      </c>
      <c r="N423" s="137"/>
      <c r="O423" s="118"/>
      <c r="P423" s="118"/>
      <c r="Q423" s="118"/>
      <c r="R423" s="118"/>
      <c r="S423" s="118"/>
      <c r="T423" s="118"/>
      <c r="U423" s="118"/>
      <c r="V423" s="118"/>
      <c r="W423" s="119"/>
      <c r="X423" s="66" t="str">
        <f t="shared" si="188"/>
        <v/>
      </c>
      <c r="Y423" s="26" t="str">
        <f t="shared" si="184"/>
        <v/>
      </c>
      <c r="Z423" s="26" t="str">
        <f t="shared" si="174"/>
        <v/>
      </c>
      <c r="AA423" s="66" t="str">
        <f t="shared" si="175"/>
        <v/>
      </c>
      <c r="AB423" s="26" t="str">
        <f t="shared" si="176"/>
        <v/>
      </c>
      <c r="AC423" s="26" t="str">
        <f t="shared" si="177"/>
        <v/>
      </c>
      <c r="AD423" s="26" t="str">
        <f t="shared" si="185"/>
        <v/>
      </c>
      <c r="AE423" s="26" t="str">
        <f t="shared" si="178"/>
        <v/>
      </c>
      <c r="AF423" s="26" t="str">
        <f t="shared" si="179"/>
        <v/>
      </c>
      <c r="AG423" s="26" t="str">
        <f>IF(OR(Z423&lt;&gt;TRUE,AB423&lt;&gt;TRUE,,ISBLANK(U423)),"",IF(INDEX(codeperskat,MATCH(P423,libperskat,0))=20,IF(OR(U423&lt;Nomen.complète!W$4,U423&gt;Nomen.complète!X$4),FALSE,TRUE),""))</f>
        <v/>
      </c>
      <c r="AH423" s="26" t="str">
        <f t="shared" si="186"/>
        <v/>
      </c>
      <c r="AI423" s="26" t="str">
        <f t="shared" si="187"/>
        <v/>
      </c>
      <c r="AJ423" s="26" t="str">
        <f t="shared" si="180"/>
        <v/>
      </c>
      <c r="AK423" s="58" t="str">
        <f t="shared" si="181"/>
        <v/>
      </c>
      <c r="AL423" s="26" t="str">
        <f t="shared" si="182"/>
        <v/>
      </c>
    </row>
    <row r="424" spans="1:38">
      <c r="A424" s="42" t="str">
        <f t="shared" si="162"/>
        <v/>
      </c>
      <c r="B424" s="42" t="str">
        <f t="shared" si="183"/>
        <v/>
      </c>
      <c r="C424" s="139" t="str">
        <f t="shared" si="163"/>
        <v/>
      </c>
      <c r="D424" s="58" t="str">
        <f t="shared" si="164"/>
        <v/>
      </c>
      <c r="E424" s="58" t="str">
        <f t="shared" si="165"/>
        <v/>
      </c>
      <c r="F424" s="140" t="str">
        <f t="shared" si="166"/>
        <v/>
      </c>
      <c r="G424" s="141" t="str">
        <f t="shared" si="167"/>
        <v/>
      </c>
      <c r="H424" s="58" t="str">
        <f t="shared" si="168"/>
        <v/>
      </c>
      <c r="I424" s="58" t="str">
        <f t="shared" si="169"/>
        <v/>
      </c>
      <c r="J424" s="131" t="str">
        <f t="shared" si="170"/>
        <v/>
      </c>
      <c r="K424" s="65" t="str">
        <f t="shared" si="171"/>
        <v/>
      </c>
      <c r="L424" s="123" t="str">
        <f t="shared" si="172"/>
        <v/>
      </c>
      <c r="M424" s="122" t="str">
        <f t="shared" si="173"/>
        <v/>
      </c>
      <c r="N424" s="137"/>
      <c r="O424" s="118"/>
      <c r="P424" s="118"/>
      <c r="Q424" s="118"/>
      <c r="R424" s="118"/>
      <c r="S424" s="118"/>
      <c r="T424" s="118"/>
      <c r="U424" s="118"/>
      <c r="V424" s="118"/>
      <c r="W424" s="119"/>
      <c r="X424" s="66" t="str">
        <f t="shared" si="188"/>
        <v/>
      </c>
      <c r="Y424" s="26" t="str">
        <f t="shared" si="184"/>
        <v/>
      </c>
      <c r="Z424" s="26" t="str">
        <f t="shared" si="174"/>
        <v/>
      </c>
      <c r="AA424" s="66" t="str">
        <f t="shared" si="175"/>
        <v/>
      </c>
      <c r="AB424" s="26" t="str">
        <f t="shared" si="176"/>
        <v/>
      </c>
      <c r="AC424" s="26" t="str">
        <f t="shared" si="177"/>
        <v/>
      </c>
      <c r="AD424" s="26" t="str">
        <f t="shared" si="185"/>
        <v/>
      </c>
      <c r="AE424" s="26" t="str">
        <f t="shared" si="178"/>
        <v/>
      </c>
      <c r="AF424" s="26" t="str">
        <f t="shared" si="179"/>
        <v/>
      </c>
      <c r="AG424" s="26" t="str">
        <f>IF(OR(Z424&lt;&gt;TRUE,AB424&lt;&gt;TRUE,,ISBLANK(U424)),"",IF(INDEX(codeperskat,MATCH(P424,libperskat,0))=20,IF(OR(U424&lt;Nomen.complète!W$4,U424&gt;Nomen.complète!X$4),FALSE,TRUE),""))</f>
        <v/>
      </c>
      <c r="AH424" s="26" t="str">
        <f t="shared" si="186"/>
        <v/>
      </c>
      <c r="AI424" s="26" t="str">
        <f t="shared" si="187"/>
        <v/>
      </c>
      <c r="AJ424" s="26" t="str">
        <f t="shared" si="180"/>
        <v/>
      </c>
      <c r="AK424" s="58" t="str">
        <f t="shared" si="181"/>
        <v/>
      </c>
      <c r="AL424" s="26" t="str">
        <f t="shared" si="182"/>
        <v/>
      </c>
    </row>
    <row r="425" spans="1:38">
      <c r="A425" s="42" t="str">
        <f t="shared" si="162"/>
        <v/>
      </c>
      <c r="B425" s="42" t="str">
        <f t="shared" si="183"/>
        <v/>
      </c>
      <c r="C425" s="139" t="str">
        <f t="shared" si="163"/>
        <v/>
      </c>
      <c r="D425" s="58" t="str">
        <f t="shared" si="164"/>
        <v/>
      </c>
      <c r="E425" s="58" t="str">
        <f t="shared" si="165"/>
        <v/>
      </c>
      <c r="F425" s="140" t="str">
        <f t="shared" si="166"/>
        <v/>
      </c>
      <c r="G425" s="141" t="str">
        <f t="shared" si="167"/>
        <v/>
      </c>
      <c r="H425" s="58" t="str">
        <f t="shared" si="168"/>
        <v/>
      </c>
      <c r="I425" s="58" t="str">
        <f t="shared" si="169"/>
        <v/>
      </c>
      <c r="J425" s="131" t="str">
        <f t="shared" si="170"/>
        <v/>
      </c>
      <c r="K425" s="65" t="str">
        <f t="shared" si="171"/>
        <v/>
      </c>
      <c r="L425" s="123" t="str">
        <f t="shared" si="172"/>
        <v/>
      </c>
      <c r="M425" s="122" t="str">
        <f t="shared" si="173"/>
        <v/>
      </c>
      <c r="N425" s="137"/>
      <c r="O425" s="118"/>
      <c r="P425" s="118"/>
      <c r="Q425" s="118"/>
      <c r="R425" s="118"/>
      <c r="S425" s="118"/>
      <c r="T425" s="118"/>
      <c r="U425" s="118"/>
      <c r="V425" s="118"/>
      <c r="W425" s="119"/>
      <c r="X425" s="66" t="str">
        <f t="shared" si="188"/>
        <v/>
      </c>
      <c r="Y425" s="26" t="str">
        <f t="shared" si="184"/>
        <v/>
      </c>
      <c r="Z425" s="26" t="str">
        <f t="shared" si="174"/>
        <v/>
      </c>
      <c r="AA425" s="66" t="str">
        <f t="shared" si="175"/>
        <v/>
      </c>
      <c r="AB425" s="26" t="str">
        <f t="shared" si="176"/>
        <v/>
      </c>
      <c r="AC425" s="26" t="str">
        <f t="shared" si="177"/>
        <v/>
      </c>
      <c r="AD425" s="26" t="str">
        <f t="shared" si="185"/>
        <v/>
      </c>
      <c r="AE425" s="26" t="str">
        <f t="shared" si="178"/>
        <v/>
      </c>
      <c r="AF425" s="26" t="str">
        <f t="shared" si="179"/>
        <v/>
      </c>
      <c r="AG425" s="26" t="str">
        <f>IF(OR(Z425&lt;&gt;TRUE,AB425&lt;&gt;TRUE,,ISBLANK(U425)),"",IF(INDEX(codeperskat,MATCH(P425,libperskat,0))=20,IF(OR(U425&lt;Nomen.complète!W$4,U425&gt;Nomen.complète!X$4),FALSE,TRUE),""))</f>
        <v/>
      </c>
      <c r="AH425" s="26" t="str">
        <f t="shared" si="186"/>
        <v/>
      </c>
      <c r="AI425" s="26" t="str">
        <f t="shared" si="187"/>
        <v/>
      </c>
      <c r="AJ425" s="26" t="str">
        <f t="shared" si="180"/>
        <v/>
      </c>
      <c r="AK425" s="58" t="str">
        <f t="shared" si="181"/>
        <v/>
      </c>
      <c r="AL425" s="26" t="str">
        <f t="shared" si="182"/>
        <v/>
      </c>
    </row>
    <row r="426" spans="1:38">
      <c r="A426" s="42" t="str">
        <f t="shared" si="162"/>
        <v/>
      </c>
      <c r="B426" s="42" t="str">
        <f t="shared" si="183"/>
        <v/>
      </c>
      <c r="C426" s="139" t="str">
        <f t="shared" si="163"/>
        <v/>
      </c>
      <c r="D426" s="58" t="str">
        <f t="shared" si="164"/>
        <v/>
      </c>
      <c r="E426" s="58" t="str">
        <f t="shared" si="165"/>
        <v/>
      </c>
      <c r="F426" s="140" t="str">
        <f t="shared" si="166"/>
        <v/>
      </c>
      <c r="G426" s="141" t="str">
        <f t="shared" si="167"/>
        <v/>
      </c>
      <c r="H426" s="58" t="str">
        <f t="shared" si="168"/>
        <v/>
      </c>
      <c r="I426" s="58" t="str">
        <f t="shared" si="169"/>
        <v/>
      </c>
      <c r="J426" s="131" t="str">
        <f t="shared" si="170"/>
        <v/>
      </c>
      <c r="K426" s="65" t="str">
        <f t="shared" si="171"/>
        <v/>
      </c>
      <c r="L426" s="123" t="str">
        <f t="shared" si="172"/>
        <v/>
      </c>
      <c r="M426" s="122" t="str">
        <f t="shared" si="173"/>
        <v/>
      </c>
      <c r="N426" s="137"/>
      <c r="O426" s="118"/>
      <c r="P426" s="118"/>
      <c r="Q426" s="118"/>
      <c r="R426" s="118"/>
      <c r="S426" s="118"/>
      <c r="T426" s="118"/>
      <c r="U426" s="118"/>
      <c r="V426" s="118"/>
      <c r="W426" s="119"/>
      <c r="X426" s="66" t="str">
        <f t="shared" si="188"/>
        <v/>
      </c>
      <c r="Y426" s="26" t="str">
        <f t="shared" si="184"/>
        <v/>
      </c>
      <c r="Z426" s="26" t="str">
        <f t="shared" si="174"/>
        <v/>
      </c>
      <c r="AA426" s="66" t="str">
        <f t="shared" si="175"/>
        <v/>
      </c>
      <c r="AB426" s="26" t="str">
        <f t="shared" si="176"/>
        <v/>
      </c>
      <c r="AC426" s="26" t="str">
        <f t="shared" si="177"/>
        <v/>
      </c>
      <c r="AD426" s="26" t="str">
        <f t="shared" si="185"/>
        <v/>
      </c>
      <c r="AE426" s="26" t="str">
        <f t="shared" si="178"/>
        <v/>
      </c>
      <c r="AF426" s="26" t="str">
        <f t="shared" si="179"/>
        <v/>
      </c>
      <c r="AG426" s="26" t="str">
        <f>IF(OR(Z426&lt;&gt;TRUE,AB426&lt;&gt;TRUE,,ISBLANK(U426)),"",IF(INDEX(codeperskat,MATCH(P426,libperskat,0))=20,IF(OR(U426&lt;Nomen.complète!W$4,U426&gt;Nomen.complète!X$4),FALSE,TRUE),""))</f>
        <v/>
      </c>
      <c r="AH426" s="26" t="str">
        <f t="shared" si="186"/>
        <v/>
      </c>
      <c r="AI426" s="26" t="str">
        <f t="shared" si="187"/>
        <v/>
      </c>
      <c r="AJ426" s="26" t="str">
        <f t="shared" si="180"/>
        <v/>
      </c>
      <c r="AK426" s="58" t="str">
        <f t="shared" si="181"/>
        <v/>
      </c>
      <c r="AL426" s="26" t="str">
        <f t="shared" si="182"/>
        <v/>
      </c>
    </row>
    <row r="427" spans="1:38">
      <c r="A427" s="42" t="str">
        <f t="shared" si="162"/>
        <v/>
      </c>
      <c r="B427" s="42" t="str">
        <f t="shared" si="183"/>
        <v/>
      </c>
      <c r="C427" s="139" t="str">
        <f t="shared" si="163"/>
        <v/>
      </c>
      <c r="D427" s="58" t="str">
        <f t="shared" si="164"/>
        <v/>
      </c>
      <c r="E427" s="58" t="str">
        <f t="shared" si="165"/>
        <v/>
      </c>
      <c r="F427" s="140" t="str">
        <f t="shared" si="166"/>
        <v/>
      </c>
      <c r="G427" s="141" t="str">
        <f t="shared" si="167"/>
        <v/>
      </c>
      <c r="H427" s="58" t="str">
        <f t="shared" si="168"/>
        <v/>
      </c>
      <c r="I427" s="58" t="str">
        <f t="shared" si="169"/>
        <v/>
      </c>
      <c r="J427" s="131" t="str">
        <f t="shared" si="170"/>
        <v/>
      </c>
      <c r="K427" s="65" t="str">
        <f t="shared" si="171"/>
        <v/>
      </c>
      <c r="L427" s="123" t="str">
        <f t="shared" si="172"/>
        <v/>
      </c>
      <c r="M427" s="122" t="str">
        <f t="shared" si="173"/>
        <v/>
      </c>
      <c r="N427" s="137"/>
      <c r="O427" s="118"/>
      <c r="P427" s="118"/>
      <c r="Q427" s="118"/>
      <c r="R427" s="118"/>
      <c r="S427" s="118"/>
      <c r="T427" s="118"/>
      <c r="U427" s="118"/>
      <c r="V427" s="118"/>
      <c r="W427" s="119"/>
      <c r="X427" s="66" t="str">
        <f t="shared" si="188"/>
        <v/>
      </c>
      <c r="Y427" s="26" t="str">
        <f t="shared" si="184"/>
        <v/>
      </c>
      <c r="Z427" s="26" t="str">
        <f t="shared" si="174"/>
        <v/>
      </c>
      <c r="AA427" s="66" t="str">
        <f t="shared" si="175"/>
        <v/>
      </c>
      <c r="AB427" s="26" t="str">
        <f t="shared" si="176"/>
        <v/>
      </c>
      <c r="AC427" s="26" t="str">
        <f t="shared" si="177"/>
        <v/>
      </c>
      <c r="AD427" s="26" t="str">
        <f t="shared" si="185"/>
        <v/>
      </c>
      <c r="AE427" s="26" t="str">
        <f t="shared" si="178"/>
        <v/>
      </c>
      <c r="AF427" s="26" t="str">
        <f t="shared" si="179"/>
        <v/>
      </c>
      <c r="AG427" s="26" t="str">
        <f>IF(OR(Z427&lt;&gt;TRUE,AB427&lt;&gt;TRUE,,ISBLANK(U427)),"",IF(INDEX(codeperskat,MATCH(P427,libperskat,0))=20,IF(OR(U427&lt;Nomen.complète!W$4,U427&gt;Nomen.complète!X$4),FALSE,TRUE),""))</f>
        <v/>
      </c>
      <c r="AH427" s="26" t="str">
        <f t="shared" si="186"/>
        <v/>
      </c>
      <c r="AI427" s="26" t="str">
        <f t="shared" si="187"/>
        <v/>
      </c>
      <c r="AJ427" s="26" t="str">
        <f t="shared" si="180"/>
        <v/>
      </c>
      <c r="AK427" s="58" t="str">
        <f t="shared" si="181"/>
        <v/>
      </c>
      <c r="AL427" s="26" t="str">
        <f t="shared" si="182"/>
        <v/>
      </c>
    </row>
    <row r="428" spans="1:38">
      <c r="A428" s="42" t="str">
        <f t="shared" si="162"/>
        <v/>
      </c>
      <c r="B428" s="42" t="str">
        <f t="shared" si="183"/>
        <v/>
      </c>
      <c r="C428" s="139" t="str">
        <f t="shared" si="163"/>
        <v/>
      </c>
      <c r="D428" s="58" t="str">
        <f t="shared" si="164"/>
        <v/>
      </c>
      <c r="E428" s="58" t="str">
        <f t="shared" si="165"/>
        <v/>
      </c>
      <c r="F428" s="140" t="str">
        <f t="shared" si="166"/>
        <v/>
      </c>
      <c r="G428" s="141" t="str">
        <f t="shared" si="167"/>
        <v/>
      </c>
      <c r="H428" s="58" t="str">
        <f t="shared" si="168"/>
        <v/>
      </c>
      <c r="I428" s="58" t="str">
        <f t="shared" si="169"/>
        <v/>
      </c>
      <c r="J428" s="131" t="str">
        <f t="shared" si="170"/>
        <v/>
      </c>
      <c r="K428" s="65" t="str">
        <f t="shared" si="171"/>
        <v/>
      </c>
      <c r="L428" s="123" t="str">
        <f t="shared" si="172"/>
        <v/>
      </c>
      <c r="M428" s="122" t="str">
        <f t="shared" si="173"/>
        <v/>
      </c>
      <c r="N428" s="137"/>
      <c r="O428" s="118"/>
      <c r="P428" s="118"/>
      <c r="Q428" s="118"/>
      <c r="R428" s="118"/>
      <c r="S428" s="118"/>
      <c r="T428" s="118"/>
      <c r="U428" s="118"/>
      <c r="V428" s="118"/>
      <c r="W428" s="119"/>
      <c r="X428" s="66" t="str">
        <f t="shared" si="188"/>
        <v/>
      </c>
      <c r="Y428" s="26" t="str">
        <f t="shared" si="184"/>
        <v/>
      </c>
      <c r="Z428" s="26" t="str">
        <f t="shared" si="174"/>
        <v/>
      </c>
      <c r="AA428" s="66" t="str">
        <f t="shared" si="175"/>
        <v/>
      </c>
      <c r="AB428" s="26" t="str">
        <f t="shared" si="176"/>
        <v/>
      </c>
      <c r="AC428" s="26" t="str">
        <f t="shared" si="177"/>
        <v/>
      </c>
      <c r="AD428" s="26" t="str">
        <f t="shared" si="185"/>
        <v/>
      </c>
      <c r="AE428" s="26" t="str">
        <f t="shared" si="178"/>
        <v/>
      </c>
      <c r="AF428" s="26" t="str">
        <f t="shared" si="179"/>
        <v/>
      </c>
      <c r="AG428" s="26" t="str">
        <f>IF(OR(Z428&lt;&gt;TRUE,AB428&lt;&gt;TRUE,,ISBLANK(U428)),"",IF(INDEX(codeperskat,MATCH(P428,libperskat,0))=20,IF(OR(U428&lt;Nomen.complète!W$4,U428&gt;Nomen.complète!X$4),FALSE,TRUE),""))</f>
        <v/>
      </c>
      <c r="AH428" s="26" t="str">
        <f t="shared" si="186"/>
        <v/>
      </c>
      <c r="AI428" s="26" t="str">
        <f t="shared" si="187"/>
        <v/>
      </c>
      <c r="AJ428" s="26" t="str">
        <f t="shared" si="180"/>
        <v/>
      </c>
      <c r="AK428" s="58" t="str">
        <f t="shared" si="181"/>
        <v/>
      </c>
      <c r="AL428" s="26" t="str">
        <f t="shared" si="182"/>
        <v/>
      </c>
    </row>
    <row r="429" spans="1:38">
      <c r="A429" s="42" t="str">
        <f t="shared" si="162"/>
        <v/>
      </c>
      <c r="B429" s="42" t="str">
        <f t="shared" si="183"/>
        <v/>
      </c>
      <c r="C429" s="139" t="str">
        <f t="shared" si="163"/>
        <v/>
      </c>
      <c r="D429" s="58" t="str">
        <f t="shared" si="164"/>
        <v/>
      </c>
      <c r="E429" s="58" t="str">
        <f t="shared" si="165"/>
        <v/>
      </c>
      <c r="F429" s="140" t="str">
        <f t="shared" si="166"/>
        <v/>
      </c>
      <c r="G429" s="141" t="str">
        <f t="shared" si="167"/>
        <v/>
      </c>
      <c r="H429" s="58" t="str">
        <f t="shared" si="168"/>
        <v/>
      </c>
      <c r="I429" s="58" t="str">
        <f t="shared" si="169"/>
        <v/>
      </c>
      <c r="J429" s="131" t="str">
        <f t="shared" si="170"/>
        <v/>
      </c>
      <c r="K429" s="65" t="str">
        <f t="shared" si="171"/>
        <v/>
      </c>
      <c r="L429" s="123" t="str">
        <f t="shared" si="172"/>
        <v/>
      </c>
      <c r="M429" s="122" t="str">
        <f t="shared" si="173"/>
        <v/>
      </c>
      <c r="N429" s="137"/>
      <c r="O429" s="118"/>
      <c r="P429" s="118"/>
      <c r="Q429" s="118"/>
      <c r="R429" s="118"/>
      <c r="S429" s="118"/>
      <c r="T429" s="118"/>
      <c r="U429" s="118"/>
      <c r="V429" s="118"/>
      <c r="W429" s="119"/>
      <c r="X429" s="66" t="str">
        <f t="shared" si="188"/>
        <v/>
      </c>
      <c r="Y429" s="26" t="str">
        <f t="shared" si="184"/>
        <v/>
      </c>
      <c r="Z429" s="26" t="str">
        <f t="shared" si="174"/>
        <v/>
      </c>
      <c r="AA429" s="66" t="str">
        <f t="shared" si="175"/>
        <v/>
      </c>
      <c r="AB429" s="26" t="str">
        <f t="shared" si="176"/>
        <v/>
      </c>
      <c r="AC429" s="26" t="str">
        <f t="shared" si="177"/>
        <v/>
      </c>
      <c r="AD429" s="26" t="str">
        <f t="shared" si="185"/>
        <v/>
      </c>
      <c r="AE429" s="26" t="str">
        <f t="shared" si="178"/>
        <v/>
      </c>
      <c r="AF429" s="26" t="str">
        <f t="shared" si="179"/>
        <v/>
      </c>
      <c r="AG429" s="26" t="str">
        <f>IF(OR(Z429&lt;&gt;TRUE,AB429&lt;&gt;TRUE,,ISBLANK(U429)),"",IF(INDEX(codeperskat,MATCH(P429,libperskat,0))=20,IF(OR(U429&lt;Nomen.complète!W$4,U429&gt;Nomen.complète!X$4),FALSE,TRUE),""))</f>
        <v/>
      </c>
      <c r="AH429" s="26" t="str">
        <f t="shared" si="186"/>
        <v/>
      </c>
      <c r="AI429" s="26" t="str">
        <f t="shared" si="187"/>
        <v/>
      </c>
      <c r="AJ429" s="26" t="str">
        <f t="shared" si="180"/>
        <v/>
      </c>
      <c r="AK429" s="58" t="str">
        <f t="shared" si="181"/>
        <v/>
      </c>
      <c r="AL429" s="26" t="str">
        <f t="shared" si="182"/>
        <v/>
      </c>
    </row>
    <row r="430" spans="1:38">
      <c r="A430" s="42" t="str">
        <f t="shared" si="162"/>
        <v/>
      </c>
      <c r="B430" s="42" t="str">
        <f t="shared" si="183"/>
        <v/>
      </c>
      <c r="C430" s="139" t="str">
        <f t="shared" si="163"/>
        <v/>
      </c>
      <c r="D430" s="58" t="str">
        <f t="shared" si="164"/>
        <v/>
      </c>
      <c r="E430" s="58" t="str">
        <f t="shared" si="165"/>
        <v/>
      </c>
      <c r="F430" s="140" t="str">
        <f t="shared" si="166"/>
        <v/>
      </c>
      <c r="G430" s="141" t="str">
        <f t="shared" si="167"/>
        <v/>
      </c>
      <c r="H430" s="58" t="str">
        <f t="shared" si="168"/>
        <v/>
      </c>
      <c r="I430" s="58" t="str">
        <f t="shared" si="169"/>
        <v/>
      </c>
      <c r="J430" s="131" t="str">
        <f t="shared" si="170"/>
        <v/>
      </c>
      <c r="K430" s="65" t="str">
        <f t="shared" si="171"/>
        <v/>
      </c>
      <c r="L430" s="123" t="str">
        <f t="shared" si="172"/>
        <v/>
      </c>
      <c r="M430" s="122" t="str">
        <f t="shared" si="173"/>
        <v/>
      </c>
      <c r="N430" s="137"/>
      <c r="O430" s="118"/>
      <c r="P430" s="118"/>
      <c r="Q430" s="118"/>
      <c r="R430" s="118"/>
      <c r="S430" s="118"/>
      <c r="T430" s="118"/>
      <c r="U430" s="118"/>
      <c r="V430" s="118"/>
      <c r="W430" s="119"/>
      <c r="X430" s="66" t="str">
        <f t="shared" si="188"/>
        <v/>
      </c>
      <c r="Y430" s="26" t="str">
        <f t="shared" si="184"/>
        <v/>
      </c>
      <c r="Z430" s="26" t="str">
        <f t="shared" si="174"/>
        <v/>
      </c>
      <c r="AA430" s="66" t="str">
        <f t="shared" si="175"/>
        <v/>
      </c>
      <c r="AB430" s="26" t="str">
        <f t="shared" si="176"/>
        <v/>
      </c>
      <c r="AC430" s="26" t="str">
        <f t="shared" si="177"/>
        <v/>
      </c>
      <c r="AD430" s="26" t="str">
        <f t="shared" si="185"/>
        <v/>
      </c>
      <c r="AE430" s="26" t="str">
        <f t="shared" si="178"/>
        <v/>
      </c>
      <c r="AF430" s="26" t="str">
        <f t="shared" si="179"/>
        <v/>
      </c>
      <c r="AG430" s="26" t="str">
        <f>IF(OR(Z430&lt;&gt;TRUE,AB430&lt;&gt;TRUE,,ISBLANK(U430)),"",IF(INDEX(codeperskat,MATCH(P430,libperskat,0))=20,IF(OR(U430&lt;Nomen.complète!W$4,U430&gt;Nomen.complète!X$4),FALSE,TRUE),""))</f>
        <v/>
      </c>
      <c r="AH430" s="26" t="str">
        <f t="shared" si="186"/>
        <v/>
      </c>
      <c r="AI430" s="26" t="str">
        <f t="shared" si="187"/>
        <v/>
      </c>
      <c r="AJ430" s="26" t="str">
        <f t="shared" si="180"/>
        <v/>
      </c>
      <c r="AK430" s="58" t="str">
        <f t="shared" si="181"/>
        <v/>
      </c>
      <c r="AL430" s="26" t="str">
        <f t="shared" si="182"/>
        <v/>
      </c>
    </row>
    <row r="431" spans="1:38">
      <c r="A431" s="42" t="str">
        <f t="shared" si="162"/>
        <v/>
      </c>
      <c r="B431" s="42" t="str">
        <f t="shared" si="183"/>
        <v/>
      </c>
      <c r="C431" s="139" t="str">
        <f t="shared" si="163"/>
        <v/>
      </c>
      <c r="D431" s="58" t="str">
        <f t="shared" si="164"/>
        <v/>
      </c>
      <c r="E431" s="58" t="str">
        <f t="shared" si="165"/>
        <v/>
      </c>
      <c r="F431" s="140" t="str">
        <f t="shared" si="166"/>
        <v/>
      </c>
      <c r="G431" s="141" t="str">
        <f t="shared" si="167"/>
        <v/>
      </c>
      <c r="H431" s="58" t="str">
        <f t="shared" si="168"/>
        <v/>
      </c>
      <c r="I431" s="58" t="str">
        <f t="shared" si="169"/>
        <v/>
      </c>
      <c r="J431" s="131" t="str">
        <f t="shared" si="170"/>
        <v/>
      </c>
      <c r="K431" s="65" t="str">
        <f t="shared" si="171"/>
        <v/>
      </c>
      <c r="L431" s="123" t="str">
        <f t="shared" si="172"/>
        <v/>
      </c>
      <c r="M431" s="122" t="str">
        <f t="shared" si="173"/>
        <v/>
      </c>
      <c r="N431" s="137"/>
      <c r="O431" s="118"/>
      <c r="P431" s="118"/>
      <c r="Q431" s="118"/>
      <c r="R431" s="118"/>
      <c r="S431" s="118"/>
      <c r="T431" s="118"/>
      <c r="U431" s="118"/>
      <c r="V431" s="118"/>
      <c r="W431" s="119"/>
      <c r="X431" s="66" t="str">
        <f t="shared" si="188"/>
        <v/>
      </c>
      <c r="Y431" s="26" t="str">
        <f t="shared" si="184"/>
        <v/>
      </c>
      <c r="Z431" s="26" t="str">
        <f t="shared" si="174"/>
        <v/>
      </c>
      <c r="AA431" s="66" t="str">
        <f t="shared" si="175"/>
        <v/>
      </c>
      <c r="AB431" s="26" t="str">
        <f t="shared" si="176"/>
        <v/>
      </c>
      <c r="AC431" s="26" t="str">
        <f t="shared" si="177"/>
        <v/>
      </c>
      <c r="AD431" s="26" t="str">
        <f t="shared" si="185"/>
        <v/>
      </c>
      <c r="AE431" s="26" t="str">
        <f t="shared" si="178"/>
        <v/>
      </c>
      <c r="AF431" s="26" t="str">
        <f t="shared" si="179"/>
        <v/>
      </c>
      <c r="AG431" s="26" t="str">
        <f>IF(OR(Z431&lt;&gt;TRUE,AB431&lt;&gt;TRUE,,ISBLANK(U431)),"",IF(INDEX(codeperskat,MATCH(P431,libperskat,0))=20,IF(OR(U431&lt;Nomen.complète!W$4,U431&gt;Nomen.complète!X$4),FALSE,TRUE),""))</f>
        <v/>
      </c>
      <c r="AH431" s="26" t="str">
        <f t="shared" si="186"/>
        <v/>
      </c>
      <c r="AI431" s="26" t="str">
        <f t="shared" si="187"/>
        <v/>
      </c>
      <c r="AJ431" s="26" t="str">
        <f t="shared" si="180"/>
        <v/>
      </c>
      <c r="AK431" s="58" t="str">
        <f t="shared" si="181"/>
        <v/>
      </c>
      <c r="AL431" s="26" t="str">
        <f t="shared" si="182"/>
        <v/>
      </c>
    </row>
    <row r="432" spans="1:38">
      <c r="A432" s="42" t="str">
        <f t="shared" si="162"/>
        <v/>
      </c>
      <c r="B432" s="42" t="str">
        <f t="shared" si="183"/>
        <v/>
      </c>
      <c r="C432" s="139" t="str">
        <f t="shared" si="163"/>
        <v/>
      </c>
      <c r="D432" s="58" t="str">
        <f t="shared" si="164"/>
        <v/>
      </c>
      <c r="E432" s="58" t="str">
        <f t="shared" si="165"/>
        <v/>
      </c>
      <c r="F432" s="140" t="str">
        <f t="shared" si="166"/>
        <v/>
      </c>
      <c r="G432" s="141" t="str">
        <f t="shared" si="167"/>
        <v/>
      </c>
      <c r="H432" s="58" t="str">
        <f t="shared" si="168"/>
        <v/>
      </c>
      <c r="I432" s="58" t="str">
        <f t="shared" si="169"/>
        <v/>
      </c>
      <c r="J432" s="131" t="str">
        <f t="shared" si="170"/>
        <v/>
      </c>
      <c r="K432" s="65" t="str">
        <f t="shared" si="171"/>
        <v/>
      </c>
      <c r="L432" s="123" t="str">
        <f t="shared" si="172"/>
        <v/>
      </c>
      <c r="M432" s="122" t="str">
        <f t="shared" si="173"/>
        <v/>
      </c>
      <c r="N432" s="137"/>
      <c r="O432" s="118"/>
      <c r="P432" s="118"/>
      <c r="Q432" s="118"/>
      <c r="R432" s="118"/>
      <c r="S432" s="118"/>
      <c r="T432" s="118"/>
      <c r="U432" s="118"/>
      <c r="V432" s="118"/>
      <c r="W432" s="119"/>
      <c r="X432" s="66" t="str">
        <f t="shared" si="188"/>
        <v/>
      </c>
      <c r="Y432" s="26" t="str">
        <f t="shared" si="184"/>
        <v/>
      </c>
      <c r="Z432" s="26" t="str">
        <f t="shared" si="174"/>
        <v/>
      </c>
      <c r="AA432" s="66" t="str">
        <f t="shared" si="175"/>
        <v/>
      </c>
      <c r="AB432" s="26" t="str">
        <f t="shared" si="176"/>
        <v/>
      </c>
      <c r="AC432" s="26" t="str">
        <f t="shared" si="177"/>
        <v/>
      </c>
      <c r="AD432" s="26" t="str">
        <f t="shared" si="185"/>
        <v/>
      </c>
      <c r="AE432" s="26" t="str">
        <f t="shared" si="178"/>
        <v/>
      </c>
      <c r="AF432" s="26" t="str">
        <f t="shared" si="179"/>
        <v/>
      </c>
      <c r="AG432" s="26" t="str">
        <f>IF(OR(Z432&lt;&gt;TRUE,AB432&lt;&gt;TRUE,,ISBLANK(U432)),"",IF(INDEX(codeperskat,MATCH(P432,libperskat,0))=20,IF(OR(U432&lt;Nomen.complète!W$4,U432&gt;Nomen.complète!X$4),FALSE,TRUE),""))</f>
        <v/>
      </c>
      <c r="AH432" s="26" t="str">
        <f t="shared" si="186"/>
        <v/>
      </c>
      <c r="AI432" s="26" t="str">
        <f t="shared" si="187"/>
        <v/>
      </c>
      <c r="AJ432" s="26" t="str">
        <f t="shared" si="180"/>
        <v/>
      </c>
      <c r="AK432" s="58" t="str">
        <f t="shared" si="181"/>
        <v/>
      </c>
      <c r="AL432" s="26" t="str">
        <f t="shared" si="182"/>
        <v/>
      </c>
    </row>
    <row r="433" spans="1:38">
      <c r="A433" s="42" t="str">
        <f t="shared" si="162"/>
        <v/>
      </c>
      <c r="B433" s="42" t="str">
        <f t="shared" si="183"/>
        <v/>
      </c>
      <c r="C433" s="139" t="str">
        <f t="shared" si="163"/>
        <v/>
      </c>
      <c r="D433" s="58" t="str">
        <f t="shared" si="164"/>
        <v/>
      </c>
      <c r="E433" s="58" t="str">
        <f t="shared" si="165"/>
        <v/>
      </c>
      <c r="F433" s="140" t="str">
        <f t="shared" si="166"/>
        <v/>
      </c>
      <c r="G433" s="141" t="str">
        <f t="shared" si="167"/>
        <v/>
      </c>
      <c r="H433" s="58" t="str">
        <f t="shared" si="168"/>
        <v/>
      </c>
      <c r="I433" s="58" t="str">
        <f t="shared" si="169"/>
        <v/>
      </c>
      <c r="J433" s="131" t="str">
        <f t="shared" si="170"/>
        <v/>
      </c>
      <c r="K433" s="65" t="str">
        <f t="shared" si="171"/>
        <v/>
      </c>
      <c r="L433" s="123" t="str">
        <f t="shared" si="172"/>
        <v/>
      </c>
      <c r="M433" s="122" t="str">
        <f t="shared" si="173"/>
        <v/>
      </c>
      <c r="N433" s="137"/>
      <c r="O433" s="118"/>
      <c r="P433" s="118"/>
      <c r="Q433" s="118"/>
      <c r="R433" s="118"/>
      <c r="S433" s="118"/>
      <c r="T433" s="118"/>
      <c r="U433" s="118"/>
      <c r="V433" s="118"/>
      <c r="W433" s="119"/>
      <c r="X433" s="66" t="str">
        <f t="shared" si="188"/>
        <v/>
      </c>
      <c r="Y433" s="26" t="str">
        <f t="shared" si="184"/>
        <v/>
      </c>
      <c r="Z433" s="26" t="str">
        <f t="shared" si="174"/>
        <v/>
      </c>
      <c r="AA433" s="66" t="str">
        <f t="shared" si="175"/>
        <v/>
      </c>
      <c r="AB433" s="26" t="str">
        <f t="shared" si="176"/>
        <v/>
      </c>
      <c r="AC433" s="26" t="str">
        <f t="shared" si="177"/>
        <v/>
      </c>
      <c r="AD433" s="26" t="str">
        <f t="shared" si="185"/>
        <v/>
      </c>
      <c r="AE433" s="26" t="str">
        <f t="shared" si="178"/>
        <v/>
      </c>
      <c r="AF433" s="26" t="str">
        <f t="shared" si="179"/>
        <v/>
      </c>
      <c r="AG433" s="26" t="str">
        <f>IF(OR(Z433&lt;&gt;TRUE,AB433&lt;&gt;TRUE,,ISBLANK(U433)),"",IF(INDEX(codeperskat,MATCH(P433,libperskat,0))=20,IF(OR(U433&lt;Nomen.complète!W$4,U433&gt;Nomen.complète!X$4),FALSE,TRUE),""))</f>
        <v/>
      </c>
      <c r="AH433" s="26" t="str">
        <f t="shared" si="186"/>
        <v/>
      </c>
      <c r="AI433" s="26" t="str">
        <f t="shared" si="187"/>
        <v/>
      </c>
      <c r="AJ433" s="26" t="str">
        <f t="shared" si="180"/>
        <v/>
      </c>
      <c r="AK433" s="58" t="str">
        <f t="shared" si="181"/>
        <v/>
      </c>
      <c r="AL433" s="26" t="str">
        <f t="shared" si="182"/>
        <v/>
      </c>
    </row>
    <row r="434" spans="1:38">
      <c r="A434" s="42" t="str">
        <f t="shared" si="162"/>
        <v/>
      </c>
      <c r="B434" s="42" t="str">
        <f t="shared" si="183"/>
        <v/>
      </c>
      <c r="C434" s="139" t="str">
        <f t="shared" si="163"/>
        <v/>
      </c>
      <c r="D434" s="58" t="str">
        <f t="shared" si="164"/>
        <v/>
      </c>
      <c r="E434" s="58" t="str">
        <f t="shared" si="165"/>
        <v/>
      </c>
      <c r="F434" s="140" t="str">
        <f t="shared" si="166"/>
        <v/>
      </c>
      <c r="G434" s="141" t="str">
        <f t="shared" si="167"/>
        <v/>
      </c>
      <c r="H434" s="58" t="str">
        <f t="shared" si="168"/>
        <v/>
      </c>
      <c r="I434" s="58" t="str">
        <f t="shared" si="169"/>
        <v/>
      </c>
      <c r="J434" s="131" t="str">
        <f t="shared" si="170"/>
        <v/>
      </c>
      <c r="K434" s="65" t="str">
        <f t="shared" si="171"/>
        <v/>
      </c>
      <c r="L434" s="123" t="str">
        <f t="shared" si="172"/>
        <v/>
      </c>
      <c r="M434" s="122" t="str">
        <f t="shared" si="173"/>
        <v/>
      </c>
      <c r="N434" s="137"/>
      <c r="O434" s="118"/>
      <c r="P434" s="118"/>
      <c r="Q434" s="118"/>
      <c r="R434" s="118"/>
      <c r="S434" s="118"/>
      <c r="T434" s="118"/>
      <c r="U434" s="118"/>
      <c r="V434" s="118"/>
      <c r="W434" s="119"/>
      <c r="X434" s="66" t="str">
        <f t="shared" si="188"/>
        <v/>
      </c>
      <c r="Y434" s="26" t="str">
        <f t="shared" si="184"/>
        <v/>
      </c>
      <c r="Z434" s="26" t="str">
        <f t="shared" si="174"/>
        <v/>
      </c>
      <c r="AA434" s="66" t="str">
        <f t="shared" si="175"/>
        <v/>
      </c>
      <c r="AB434" s="26" t="str">
        <f t="shared" si="176"/>
        <v/>
      </c>
      <c r="AC434" s="26" t="str">
        <f t="shared" si="177"/>
        <v/>
      </c>
      <c r="AD434" s="26" t="str">
        <f t="shared" si="185"/>
        <v/>
      </c>
      <c r="AE434" s="26" t="str">
        <f t="shared" si="178"/>
        <v/>
      </c>
      <c r="AF434" s="26" t="str">
        <f t="shared" si="179"/>
        <v/>
      </c>
      <c r="AG434" s="26" t="str">
        <f>IF(OR(Z434&lt;&gt;TRUE,AB434&lt;&gt;TRUE,,ISBLANK(U434)),"",IF(INDEX(codeperskat,MATCH(P434,libperskat,0))=20,IF(OR(U434&lt;Nomen.complète!W$4,U434&gt;Nomen.complète!X$4),FALSE,TRUE),""))</f>
        <v/>
      </c>
      <c r="AH434" s="26" t="str">
        <f t="shared" si="186"/>
        <v/>
      </c>
      <c r="AI434" s="26" t="str">
        <f t="shared" si="187"/>
        <v/>
      </c>
      <c r="AJ434" s="26" t="str">
        <f t="shared" si="180"/>
        <v/>
      </c>
      <c r="AK434" s="58" t="str">
        <f t="shared" si="181"/>
        <v/>
      </c>
      <c r="AL434" s="26" t="str">
        <f t="shared" si="182"/>
        <v/>
      </c>
    </row>
    <row r="435" spans="1:38">
      <c r="A435" s="42" t="str">
        <f t="shared" si="162"/>
        <v/>
      </c>
      <c r="B435" s="42" t="str">
        <f t="shared" si="183"/>
        <v/>
      </c>
      <c r="C435" s="139" t="str">
        <f t="shared" si="163"/>
        <v/>
      </c>
      <c r="D435" s="58" t="str">
        <f t="shared" si="164"/>
        <v/>
      </c>
      <c r="E435" s="58" t="str">
        <f t="shared" si="165"/>
        <v/>
      </c>
      <c r="F435" s="140" t="str">
        <f t="shared" si="166"/>
        <v/>
      </c>
      <c r="G435" s="141" t="str">
        <f t="shared" si="167"/>
        <v/>
      </c>
      <c r="H435" s="58" t="str">
        <f t="shared" si="168"/>
        <v/>
      </c>
      <c r="I435" s="58" t="str">
        <f t="shared" si="169"/>
        <v/>
      </c>
      <c r="J435" s="131" t="str">
        <f t="shared" si="170"/>
        <v/>
      </c>
      <c r="K435" s="65" t="str">
        <f t="shared" si="171"/>
        <v/>
      </c>
      <c r="L435" s="123" t="str">
        <f t="shared" si="172"/>
        <v/>
      </c>
      <c r="M435" s="122" t="str">
        <f t="shared" si="173"/>
        <v/>
      </c>
      <c r="N435" s="137"/>
      <c r="O435" s="118"/>
      <c r="P435" s="118"/>
      <c r="Q435" s="118"/>
      <c r="R435" s="118"/>
      <c r="S435" s="118"/>
      <c r="T435" s="118"/>
      <c r="U435" s="118"/>
      <c r="V435" s="118"/>
      <c r="W435" s="119"/>
      <c r="X435" s="66" t="str">
        <f t="shared" si="188"/>
        <v/>
      </c>
      <c r="Y435" s="26" t="str">
        <f t="shared" si="184"/>
        <v/>
      </c>
      <c r="Z435" s="26" t="str">
        <f t="shared" si="174"/>
        <v/>
      </c>
      <c r="AA435" s="66" t="str">
        <f t="shared" si="175"/>
        <v/>
      </c>
      <c r="AB435" s="26" t="str">
        <f t="shared" si="176"/>
        <v/>
      </c>
      <c r="AC435" s="26" t="str">
        <f t="shared" si="177"/>
        <v/>
      </c>
      <c r="AD435" s="26" t="str">
        <f t="shared" si="185"/>
        <v/>
      </c>
      <c r="AE435" s="26" t="str">
        <f t="shared" si="178"/>
        <v/>
      </c>
      <c r="AF435" s="26" t="str">
        <f t="shared" si="179"/>
        <v/>
      </c>
      <c r="AG435" s="26" t="str">
        <f>IF(OR(Z435&lt;&gt;TRUE,AB435&lt;&gt;TRUE,,ISBLANK(U435)),"",IF(INDEX(codeperskat,MATCH(P435,libperskat,0))=20,IF(OR(U435&lt;Nomen.complète!W$4,U435&gt;Nomen.complète!X$4),FALSE,TRUE),""))</f>
        <v/>
      </c>
      <c r="AH435" s="26" t="str">
        <f t="shared" si="186"/>
        <v/>
      </c>
      <c r="AI435" s="26" t="str">
        <f t="shared" si="187"/>
        <v/>
      </c>
      <c r="AJ435" s="26" t="str">
        <f t="shared" si="180"/>
        <v/>
      </c>
      <c r="AK435" s="58" t="str">
        <f t="shared" si="181"/>
        <v/>
      </c>
      <c r="AL435" s="26" t="str">
        <f t="shared" si="182"/>
        <v/>
      </c>
    </row>
    <row r="436" spans="1:38">
      <c r="A436" s="42" t="str">
        <f t="shared" si="162"/>
        <v/>
      </c>
      <c r="B436" s="42" t="str">
        <f t="shared" si="183"/>
        <v/>
      </c>
      <c r="C436" s="139" t="str">
        <f t="shared" si="163"/>
        <v/>
      </c>
      <c r="D436" s="58" t="str">
        <f t="shared" si="164"/>
        <v/>
      </c>
      <c r="E436" s="58" t="str">
        <f t="shared" si="165"/>
        <v/>
      </c>
      <c r="F436" s="140" t="str">
        <f t="shared" si="166"/>
        <v/>
      </c>
      <c r="G436" s="141" t="str">
        <f t="shared" si="167"/>
        <v/>
      </c>
      <c r="H436" s="58" t="str">
        <f t="shared" si="168"/>
        <v/>
      </c>
      <c r="I436" s="58" t="str">
        <f t="shared" si="169"/>
        <v/>
      </c>
      <c r="J436" s="131" t="str">
        <f t="shared" si="170"/>
        <v/>
      </c>
      <c r="K436" s="65" t="str">
        <f t="shared" si="171"/>
        <v/>
      </c>
      <c r="L436" s="123" t="str">
        <f t="shared" si="172"/>
        <v/>
      </c>
      <c r="M436" s="122" t="str">
        <f t="shared" si="173"/>
        <v/>
      </c>
      <c r="N436" s="137"/>
      <c r="O436" s="118"/>
      <c r="P436" s="118"/>
      <c r="Q436" s="118"/>
      <c r="R436" s="118"/>
      <c r="S436" s="118"/>
      <c r="T436" s="118"/>
      <c r="U436" s="118"/>
      <c r="V436" s="118"/>
      <c r="W436" s="119"/>
      <c r="X436" s="66" t="str">
        <f t="shared" si="188"/>
        <v/>
      </c>
      <c r="Y436" s="26" t="str">
        <f t="shared" si="184"/>
        <v/>
      </c>
      <c r="Z436" s="26" t="str">
        <f t="shared" si="174"/>
        <v/>
      </c>
      <c r="AA436" s="66" t="str">
        <f t="shared" si="175"/>
        <v/>
      </c>
      <c r="AB436" s="26" t="str">
        <f t="shared" si="176"/>
        <v/>
      </c>
      <c r="AC436" s="26" t="str">
        <f t="shared" si="177"/>
        <v/>
      </c>
      <c r="AD436" s="26" t="str">
        <f t="shared" si="185"/>
        <v/>
      </c>
      <c r="AE436" s="26" t="str">
        <f t="shared" si="178"/>
        <v/>
      </c>
      <c r="AF436" s="26" t="str">
        <f t="shared" si="179"/>
        <v/>
      </c>
      <c r="AG436" s="26" t="str">
        <f>IF(OR(Z436&lt;&gt;TRUE,AB436&lt;&gt;TRUE,,ISBLANK(U436)),"",IF(INDEX(codeperskat,MATCH(P436,libperskat,0))=20,IF(OR(U436&lt;Nomen.complète!W$4,U436&gt;Nomen.complète!X$4),FALSE,TRUE),""))</f>
        <v/>
      </c>
      <c r="AH436" s="26" t="str">
        <f t="shared" si="186"/>
        <v/>
      </c>
      <c r="AI436" s="26" t="str">
        <f t="shared" si="187"/>
        <v/>
      </c>
      <c r="AJ436" s="26" t="str">
        <f t="shared" si="180"/>
        <v/>
      </c>
      <c r="AK436" s="58" t="str">
        <f t="shared" si="181"/>
        <v/>
      </c>
      <c r="AL436" s="26" t="str">
        <f t="shared" si="182"/>
        <v/>
      </c>
    </row>
    <row r="437" spans="1:38">
      <c r="A437" s="42" t="str">
        <f t="shared" si="162"/>
        <v/>
      </c>
      <c r="B437" s="42" t="str">
        <f t="shared" si="183"/>
        <v/>
      </c>
      <c r="C437" s="139" t="str">
        <f t="shared" si="163"/>
        <v/>
      </c>
      <c r="D437" s="58" t="str">
        <f t="shared" si="164"/>
        <v/>
      </c>
      <c r="E437" s="58" t="str">
        <f t="shared" si="165"/>
        <v/>
      </c>
      <c r="F437" s="140" t="str">
        <f t="shared" si="166"/>
        <v/>
      </c>
      <c r="G437" s="141" t="str">
        <f t="shared" si="167"/>
        <v/>
      </c>
      <c r="H437" s="58" t="str">
        <f t="shared" si="168"/>
        <v/>
      </c>
      <c r="I437" s="58" t="str">
        <f t="shared" si="169"/>
        <v/>
      </c>
      <c r="J437" s="131" t="str">
        <f t="shared" si="170"/>
        <v/>
      </c>
      <c r="K437" s="65" t="str">
        <f t="shared" si="171"/>
        <v/>
      </c>
      <c r="L437" s="123" t="str">
        <f t="shared" si="172"/>
        <v/>
      </c>
      <c r="M437" s="122" t="str">
        <f t="shared" si="173"/>
        <v/>
      </c>
      <c r="N437" s="137"/>
      <c r="O437" s="118"/>
      <c r="P437" s="118"/>
      <c r="Q437" s="118"/>
      <c r="R437" s="118"/>
      <c r="S437" s="118"/>
      <c r="T437" s="118"/>
      <c r="U437" s="118"/>
      <c r="V437" s="118"/>
      <c r="W437" s="119"/>
      <c r="X437" s="66" t="str">
        <f t="shared" si="188"/>
        <v/>
      </c>
      <c r="Y437" s="26" t="str">
        <f t="shared" si="184"/>
        <v/>
      </c>
      <c r="Z437" s="26" t="str">
        <f t="shared" si="174"/>
        <v/>
      </c>
      <c r="AA437" s="66" t="str">
        <f t="shared" si="175"/>
        <v/>
      </c>
      <c r="AB437" s="26" t="str">
        <f t="shared" si="176"/>
        <v/>
      </c>
      <c r="AC437" s="26" t="str">
        <f t="shared" si="177"/>
        <v/>
      </c>
      <c r="AD437" s="26" t="str">
        <f t="shared" si="185"/>
        <v/>
      </c>
      <c r="AE437" s="26" t="str">
        <f t="shared" si="178"/>
        <v/>
      </c>
      <c r="AF437" s="26" t="str">
        <f t="shared" si="179"/>
        <v/>
      </c>
      <c r="AG437" s="26" t="str">
        <f>IF(OR(Z437&lt;&gt;TRUE,AB437&lt;&gt;TRUE,,ISBLANK(U437)),"",IF(INDEX(codeperskat,MATCH(P437,libperskat,0))=20,IF(OR(U437&lt;Nomen.complète!W$4,U437&gt;Nomen.complète!X$4),FALSE,TRUE),""))</f>
        <v/>
      </c>
      <c r="AH437" s="26" t="str">
        <f t="shared" si="186"/>
        <v/>
      </c>
      <c r="AI437" s="26" t="str">
        <f t="shared" si="187"/>
        <v/>
      </c>
      <c r="AJ437" s="26" t="str">
        <f t="shared" si="180"/>
        <v/>
      </c>
      <c r="AK437" s="58" t="str">
        <f t="shared" si="181"/>
        <v/>
      </c>
      <c r="AL437" s="26" t="str">
        <f t="shared" si="182"/>
        <v/>
      </c>
    </row>
    <row r="438" spans="1:38">
      <c r="A438" s="42" t="str">
        <f t="shared" si="162"/>
        <v/>
      </c>
      <c r="B438" s="42" t="str">
        <f t="shared" si="183"/>
        <v/>
      </c>
      <c r="C438" s="139" t="str">
        <f t="shared" si="163"/>
        <v/>
      </c>
      <c r="D438" s="58" t="str">
        <f t="shared" si="164"/>
        <v/>
      </c>
      <c r="E438" s="58" t="str">
        <f t="shared" si="165"/>
        <v/>
      </c>
      <c r="F438" s="140" t="str">
        <f t="shared" si="166"/>
        <v/>
      </c>
      <c r="G438" s="141" t="str">
        <f t="shared" si="167"/>
        <v/>
      </c>
      <c r="H438" s="58" t="str">
        <f t="shared" si="168"/>
        <v/>
      </c>
      <c r="I438" s="58" t="str">
        <f t="shared" si="169"/>
        <v/>
      </c>
      <c r="J438" s="131" t="str">
        <f t="shared" si="170"/>
        <v/>
      </c>
      <c r="K438" s="65" t="str">
        <f t="shared" si="171"/>
        <v/>
      </c>
      <c r="L438" s="123" t="str">
        <f t="shared" si="172"/>
        <v/>
      </c>
      <c r="M438" s="122" t="str">
        <f t="shared" si="173"/>
        <v/>
      </c>
      <c r="N438" s="137"/>
      <c r="O438" s="118"/>
      <c r="P438" s="118"/>
      <c r="Q438" s="118"/>
      <c r="R438" s="118"/>
      <c r="S438" s="118"/>
      <c r="T438" s="118"/>
      <c r="U438" s="118"/>
      <c r="V438" s="118"/>
      <c r="W438" s="119"/>
      <c r="X438" s="66" t="str">
        <f t="shared" si="188"/>
        <v/>
      </c>
      <c r="Y438" s="26" t="str">
        <f t="shared" si="184"/>
        <v/>
      </c>
      <c r="Z438" s="26" t="str">
        <f t="shared" si="174"/>
        <v/>
      </c>
      <c r="AA438" s="66" t="str">
        <f t="shared" si="175"/>
        <v/>
      </c>
      <c r="AB438" s="26" t="str">
        <f t="shared" si="176"/>
        <v/>
      </c>
      <c r="AC438" s="26" t="str">
        <f t="shared" si="177"/>
        <v/>
      </c>
      <c r="AD438" s="26" t="str">
        <f t="shared" si="185"/>
        <v/>
      </c>
      <c r="AE438" s="26" t="str">
        <f t="shared" si="178"/>
        <v/>
      </c>
      <c r="AF438" s="26" t="str">
        <f t="shared" si="179"/>
        <v/>
      </c>
      <c r="AG438" s="26" t="str">
        <f>IF(OR(Z438&lt;&gt;TRUE,AB438&lt;&gt;TRUE,,ISBLANK(U438)),"",IF(INDEX(codeperskat,MATCH(P438,libperskat,0))=20,IF(OR(U438&lt;Nomen.complète!W$4,U438&gt;Nomen.complète!X$4),FALSE,TRUE),""))</f>
        <v/>
      </c>
      <c r="AH438" s="26" t="str">
        <f t="shared" si="186"/>
        <v/>
      </c>
      <c r="AI438" s="26" t="str">
        <f t="shared" si="187"/>
        <v/>
      </c>
      <c r="AJ438" s="26" t="str">
        <f t="shared" si="180"/>
        <v/>
      </c>
      <c r="AK438" s="58" t="str">
        <f t="shared" si="181"/>
        <v/>
      </c>
      <c r="AL438" s="26" t="str">
        <f t="shared" si="182"/>
        <v/>
      </c>
    </row>
    <row r="439" spans="1:38">
      <c r="A439" s="42" t="str">
        <f t="shared" si="162"/>
        <v/>
      </c>
      <c r="B439" s="42" t="str">
        <f t="shared" si="183"/>
        <v/>
      </c>
      <c r="C439" s="139" t="str">
        <f t="shared" si="163"/>
        <v/>
      </c>
      <c r="D439" s="58" t="str">
        <f t="shared" si="164"/>
        <v/>
      </c>
      <c r="E439" s="58" t="str">
        <f t="shared" si="165"/>
        <v/>
      </c>
      <c r="F439" s="140" t="str">
        <f t="shared" si="166"/>
        <v/>
      </c>
      <c r="G439" s="141" t="str">
        <f t="shared" si="167"/>
        <v/>
      </c>
      <c r="H439" s="58" t="str">
        <f t="shared" si="168"/>
        <v/>
      </c>
      <c r="I439" s="58" t="str">
        <f t="shared" si="169"/>
        <v/>
      </c>
      <c r="J439" s="131" t="str">
        <f t="shared" si="170"/>
        <v/>
      </c>
      <c r="K439" s="65" t="str">
        <f t="shared" si="171"/>
        <v/>
      </c>
      <c r="L439" s="123" t="str">
        <f t="shared" si="172"/>
        <v/>
      </c>
      <c r="M439" s="122" t="str">
        <f t="shared" si="173"/>
        <v/>
      </c>
      <c r="N439" s="137"/>
      <c r="O439" s="118"/>
      <c r="P439" s="118"/>
      <c r="Q439" s="118"/>
      <c r="R439" s="118"/>
      <c r="S439" s="118"/>
      <c r="T439" s="118"/>
      <c r="U439" s="118"/>
      <c r="V439" s="118"/>
      <c r="W439" s="119"/>
      <c r="X439" s="66" t="str">
        <f t="shared" si="188"/>
        <v/>
      </c>
      <c r="Y439" s="26" t="str">
        <f t="shared" si="184"/>
        <v/>
      </c>
      <c r="Z439" s="26" t="str">
        <f t="shared" si="174"/>
        <v/>
      </c>
      <c r="AA439" s="66" t="str">
        <f t="shared" si="175"/>
        <v/>
      </c>
      <c r="AB439" s="26" t="str">
        <f t="shared" si="176"/>
        <v/>
      </c>
      <c r="AC439" s="26" t="str">
        <f t="shared" si="177"/>
        <v/>
      </c>
      <c r="AD439" s="26" t="str">
        <f t="shared" si="185"/>
        <v/>
      </c>
      <c r="AE439" s="26" t="str">
        <f t="shared" si="178"/>
        <v/>
      </c>
      <c r="AF439" s="26" t="str">
        <f t="shared" si="179"/>
        <v/>
      </c>
      <c r="AG439" s="26" t="str">
        <f>IF(OR(Z439&lt;&gt;TRUE,AB439&lt;&gt;TRUE,,ISBLANK(U439)),"",IF(INDEX(codeperskat,MATCH(P439,libperskat,0))=20,IF(OR(U439&lt;Nomen.complète!W$4,U439&gt;Nomen.complète!X$4),FALSE,TRUE),""))</f>
        <v/>
      </c>
      <c r="AH439" s="26" t="str">
        <f t="shared" si="186"/>
        <v/>
      </c>
      <c r="AI439" s="26" t="str">
        <f t="shared" si="187"/>
        <v/>
      </c>
      <c r="AJ439" s="26" t="str">
        <f t="shared" si="180"/>
        <v/>
      </c>
      <c r="AK439" s="58" t="str">
        <f t="shared" si="181"/>
        <v/>
      </c>
      <c r="AL439" s="26" t="str">
        <f t="shared" si="182"/>
        <v/>
      </c>
    </row>
    <row r="440" spans="1:38">
      <c r="A440" s="42" t="str">
        <f t="shared" ref="A440:A503" si="189">IF(ISBLANK(N440),"",IF(ISNA(MATCH(P440,libperskat,0)),"Incomplet",IF((COUNTA(N440:V440)+(INDEX(codeperskat,MATCH(P440,libperskat,0))=20)+AND(U440="",AJ440=TRUE))&lt;9,"Incomplet",IF(OR(COUNTIF(X440:AE440,FALSE)&gt;0,COUNTIF(AH440,FALSE)&gt;0,COUNTIF(X440:AH440,#N/A)&gt;0),"Erreur",IF(AF440=FALSE,"Attention","OK")))))</f>
        <v/>
      </c>
      <c r="B440" s="42" t="str">
        <f t="shared" si="183"/>
        <v/>
      </c>
      <c r="C440" s="139" t="str">
        <f t="shared" ref="C440:C503" si="190">IF(B440&lt;&gt;"",INDEX(pkatid,B440),"")</f>
        <v/>
      </c>
      <c r="D440" s="58" t="str">
        <f t="shared" ref="D440:D503" si="191">IF(B440&lt;&gt;"",IF(INDEX(psex,B440)&lt;&gt;"",INDEX(psex,B440),""),"")</f>
        <v/>
      </c>
      <c r="E440" s="58" t="str">
        <f t="shared" ref="E440:E503" si="192">IF(B440&lt;&gt;"",INDEX(ctrlsex,B440),"")</f>
        <v/>
      </c>
      <c r="F440" s="140" t="str">
        <f t="shared" ref="F440:F503" si="193">IF(B440&lt;&gt;"",IF(INDEX(pgebdat,B440)&lt;&gt;"",INDEX(pgebdat,B440),""),"")</f>
        <v/>
      </c>
      <c r="G440" s="141" t="str">
        <f t="shared" ref="G440:G503" si="194">IF(B440&lt;&gt;"",IF(INDEX(pnat,B440)&gt;0,INDEX(pnat,B440),""),"")</f>
        <v/>
      </c>
      <c r="H440" s="58" t="str">
        <f t="shared" ref="H440:H503" si="195">IF(B440&lt;&gt;"",INDEX(ctrlnat,B440),"")</f>
        <v/>
      </c>
      <c r="I440" s="58" t="str">
        <f t="shared" ref="I440:I503" si="196">IF(B440&lt;&gt;"",IF(INDEX(pjis,B440)&lt;&gt;"",INDEX(pjis,B440),""),"")</f>
        <v/>
      </c>
      <c r="J440" s="131" t="str">
        <f t="shared" ref="J440:J503" si="197">IF(B440&lt;&gt;"",IF(INDEX(pid,B440)&gt;0,INDEX(pid,B440),""),"")</f>
        <v/>
      </c>
      <c r="K440" s="65" t="str">
        <f t="shared" ref="K440:K503" si="198">CONCATENATE(N440,O440)</f>
        <v/>
      </c>
      <c r="L440" s="123" t="str">
        <f t="shared" ref="L440:L503" si="199">IF(B440&lt;&gt;"",IF(INDEX(pname,B440)&gt;0,INDEX(pname,B440),""),"")</f>
        <v/>
      </c>
      <c r="M440" s="122" t="str">
        <f t="shared" ref="M440:M503" si="200">IF(B440&lt;&gt;"",IF(INDEX(psurname,B440)&gt;0,INDEX(psurname,B440),""),"")</f>
        <v/>
      </c>
      <c r="N440" s="137"/>
      <c r="O440" s="118"/>
      <c r="P440" s="118"/>
      <c r="Q440" s="118"/>
      <c r="R440" s="118"/>
      <c r="S440" s="118"/>
      <c r="T440" s="118"/>
      <c r="U440" s="118"/>
      <c r="V440" s="118"/>
      <c r="W440" s="119"/>
      <c r="X440" s="66" t="str">
        <f t="shared" si="188"/>
        <v/>
      </c>
      <c r="Y440" s="26" t="str">
        <f t="shared" si="184"/>
        <v/>
      </c>
      <c r="Z440" s="26" t="str">
        <f t="shared" ref="Z440:Z503" si="201">IF(ISBLANK(P440),"",IF(OR(ISNA(MATCH(P440,libperskat,0)),P440="-"),FALSE,TRUE))</f>
        <v/>
      </c>
      <c r="AA440" s="66" t="str">
        <f t="shared" ref="AA440:AA503" si="202">IF(ISBLANK(Q440),"",IF(OR(ISNA(MATCH(Q440,libaav,0)),Q440="-"),FALSE,TRUE))</f>
        <v/>
      </c>
      <c r="AB440" s="26" t="str">
        <f t="shared" ref="AB440:AB503" si="203">IF(ISBLANK(R440),"",IF(OR(ISNA(MATCH(R440,libdipqual,0)),R440="-"),FALSE,IF(INDEX(codedipqual,MATCH(R440,libdipqual,0))=0,FALSE,TRUE)))</f>
        <v/>
      </c>
      <c r="AC440" s="26" t="str">
        <f t="shared" ref="AC440:AC503" si="204">IF(ISBLANK(S440),"",IF(OR(ISNA(MATCH(S440,libinst,0)),S440="-"),FALSE,TRUE))</f>
        <v/>
      </c>
      <c r="AD440" s="26" t="str">
        <f t="shared" si="185"/>
        <v/>
      </c>
      <c r="AE440" s="26" t="str">
        <f t="shared" ref="AE440:AE503" si="205">IF(OR(ISBLANK(T440),ISBLANK(U440)),"",IF(T440&lt;=U440,TRUE,FALSE))</f>
        <v/>
      </c>
      <c r="AF440" s="26" t="str">
        <f t="shared" ref="AF440:AF503" si="206">IF(OR(AD440&lt;&gt;TRUE,ISBLANK(U440)),"",IF(INDEX(codeperskat,MATCH(P440,libperskat,0))=20,"",IF(OR(INDEX(valbvzmin,MATCH(V440,libschartkla,0))="-",INDEX(valbvzmax,MATCH(V440,libschartkla,0))="-",AND(U440&gt;=INDEX(valbvzmin,MATCH(V440,libschartkla,0)),U440&lt;=INDEX(valbvzmax,MATCH(V440,libschartkla,0)))),TRUE,FALSE)))</f>
        <v/>
      </c>
      <c r="AG440" s="26" t="str">
        <f>IF(OR(Z440&lt;&gt;TRUE,AB440&lt;&gt;TRUE,,ISBLANK(U440)),"",IF(INDEX(codeperskat,MATCH(P440,libperskat,0))=20,IF(OR(U440&lt;Nomen.complète!W$4,U440&gt;Nomen.complète!X$4),FALSE,TRUE),""))</f>
        <v/>
      </c>
      <c r="AH440" s="26" t="str">
        <f t="shared" si="186"/>
        <v/>
      </c>
      <c r="AI440" s="26" t="str">
        <f t="shared" si="187"/>
        <v/>
      </c>
      <c r="AJ440" s="26" t="str">
        <f t="shared" ref="AJ440:AJ503" si="207">IF(V440&lt;&gt;"",IF(NOT(ISNA(V440)),IF(AND(INDEX(codeschartkla,MATCH(V440,libschartkla,0))&gt;=55000000,INDEX(codeschartkla,MATCH(V440,libschartkla,0))&lt;55100000),TRUE,FALSE),""),"")</f>
        <v/>
      </c>
      <c r="AK440" s="58" t="str">
        <f t="shared" ref="AK440:AK503" si="208">IF(A440="","",1)</f>
        <v/>
      </c>
      <c r="AL440" s="26" t="str">
        <f t="shared" ref="AL440:AL503" si="209">IF(AE440&lt;&gt;TRUE,"",T440/U440)</f>
        <v/>
      </c>
    </row>
    <row r="441" spans="1:38">
      <c r="A441" s="42" t="str">
        <f t="shared" si="189"/>
        <v/>
      </c>
      <c r="B441" s="42" t="str">
        <f t="shared" si="183"/>
        <v/>
      </c>
      <c r="C441" s="139" t="str">
        <f t="shared" si="190"/>
        <v/>
      </c>
      <c r="D441" s="58" t="str">
        <f t="shared" si="191"/>
        <v/>
      </c>
      <c r="E441" s="58" t="str">
        <f t="shared" si="192"/>
        <v/>
      </c>
      <c r="F441" s="140" t="str">
        <f t="shared" si="193"/>
        <v/>
      </c>
      <c r="G441" s="141" t="str">
        <f t="shared" si="194"/>
        <v/>
      </c>
      <c r="H441" s="58" t="str">
        <f t="shared" si="195"/>
        <v/>
      </c>
      <c r="I441" s="58" t="str">
        <f t="shared" si="196"/>
        <v/>
      </c>
      <c r="J441" s="131" t="str">
        <f t="shared" si="197"/>
        <v/>
      </c>
      <c r="K441" s="65" t="str">
        <f t="shared" si="198"/>
        <v/>
      </c>
      <c r="L441" s="123" t="str">
        <f t="shared" si="199"/>
        <v/>
      </c>
      <c r="M441" s="122" t="str">
        <f t="shared" si="200"/>
        <v/>
      </c>
      <c r="N441" s="137"/>
      <c r="O441" s="118"/>
      <c r="P441" s="118"/>
      <c r="Q441" s="118"/>
      <c r="R441" s="118"/>
      <c r="S441" s="118"/>
      <c r="T441" s="118"/>
      <c r="U441" s="118"/>
      <c r="V441" s="118"/>
      <c r="W441" s="119"/>
      <c r="X441" s="66" t="str">
        <f t="shared" si="188"/>
        <v/>
      </c>
      <c r="Y441" s="26" t="str">
        <f t="shared" si="184"/>
        <v/>
      </c>
      <c r="Z441" s="26" t="str">
        <f t="shared" si="201"/>
        <v/>
      </c>
      <c r="AA441" s="66" t="str">
        <f t="shared" si="202"/>
        <v/>
      </c>
      <c r="AB441" s="26" t="str">
        <f t="shared" si="203"/>
        <v/>
      </c>
      <c r="AC441" s="26" t="str">
        <f t="shared" si="204"/>
        <v/>
      </c>
      <c r="AD441" s="26" t="str">
        <f t="shared" si="185"/>
        <v/>
      </c>
      <c r="AE441" s="26" t="str">
        <f t="shared" si="205"/>
        <v/>
      </c>
      <c r="AF441" s="26" t="str">
        <f t="shared" si="206"/>
        <v/>
      </c>
      <c r="AG441" s="26" t="str">
        <f>IF(OR(Z441&lt;&gt;TRUE,AB441&lt;&gt;TRUE,,ISBLANK(U441)),"",IF(INDEX(codeperskat,MATCH(P441,libperskat,0))=20,IF(OR(U441&lt;Nomen.complète!W$4,U441&gt;Nomen.complète!X$4),FALSE,TRUE),""))</f>
        <v/>
      </c>
      <c r="AH441" s="26" t="str">
        <f t="shared" si="186"/>
        <v/>
      </c>
      <c r="AI441" s="26" t="str">
        <f t="shared" si="187"/>
        <v/>
      </c>
      <c r="AJ441" s="26" t="str">
        <f t="shared" si="207"/>
        <v/>
      </c>
      <c r="AK441" s="58" t="str">
        <f t="shared" si="208"/>
        <v/>
      </c>
      <c r="AL441" s="26" t="str">
        <f t="shared" si="209"/>
        <v/>
      </c>
    </row>
    <row r="442" spans="1:38">
      <c r="A442" s="42" t="str">
        <f t="shared" si="189"/>
        <v/>
      </c>
      <c r="B442" s="42" t="str">
        <f t="shared" si="183"/>
        <v/>
      </c>
      <c r="C442" s="139" t="str">
        <f t="shared" si="190"/>
        <v/>
      </c>
      <c r="D442" s="58" t="str">
        <f t="shared" si="191"/>
        <v/>
      </c>
      <c r="E442" s="58" t="str">
        <f t="shared" si="192"/>
        <v/>
      </c>
      <c r="F442" s="140" t="str">
        <f t="shared" si="193"/>
        <v/>
      </c>
      <c r="G442" s="141" t="str">
        <f t="shared" si="194"/>
        <v/>
      </c>
      <c r="H442" s="58" t="str">
        <f t="shared" si="195"/>
        <v/>
      </c>
      <c r="I442" s="58" t="str">
        <f t="shared" si="196"/>
        <v/>
      </c>
      <c r="J442" s="131" t="str">
        <f t="shared" si="197"/>
        <v/>
      </c>
      <c r="K442" s="65" t="str">
        <f t="shared" si="198"/>
        <v/>
      </c>
      <c r="L442" s="123" t="str">
        <f t="shared" si="199"/>
        <v/>
      </c>
      <c r="M442" s="122" t="str">
        <f t="shared" si="200"/>
        <v/>
      </c>
      <c r="N442" s="137"/>
      <c r="O442" s="118"/>
      <c r="P442" s="118"/>
      <c r="Q442" s="118"/>
      <c r="R442" s="118"/>
      <c r="S442" s="118"/>
      <c r="T442" s="118"/>
      <c r="U442" s="118"/>
      <c r="V442" s="118"/>
      <c r="W442" s="119"/>
      <c r="X442" s="66" t="str">
        <f t="shared" si="188"/>
        <v/>
      </c>
      <c r="Y442" s="26" t="str">
        <f t="shared" si="184"/>
        <v/>
      </c>
      <c r="Z442" s="26" t="str">
        <f t="shared" si="201"/>
        <v/>
      </c>
      <c r="AA442" s="66" t="str">
        <f t="shared" si="202"/>
        <v/>
      </c>
      <c r="AB442" s="26" t="str">
        <f t="shared" si="203"/>
        <v/>
      </c>
      <c r="AC442" s="26" t="str">
        <f t="shared" si="204"/>
        <v/>
      </c>
      <c r="AD442" s="26" t="str">
        <f t="shared" si="185"/>
        <v/>
      </c>
      <c r="AE442" s="26" t="str">
        <f t="shared" si="205"/>
        <v/>
      </c>
      <c r="AF442" s="26" t="str">
        <f t="shared" si="206"/>
        <v/>
      </c>
      <c r="AG442" s="26" t="str">
        <f>IF(OR(Z442&lt;&gt;TRUE,AB442&lt;&gt;TRUE,,ISBLANK(U442)),"",IF(INDEX(codeperskat,MATCH(P442,libperskat,0))=20,IF(OR(U442&lt;Nomen.complète!W$4,U442&gt;Nomen.complète!X$4),FALSE,TRUE),""))</f>
        <v/>
      </c>
      <c r="AH442" s="26" t="str">
        <f t="shared" si="186"/>
        <v/>
      </c>
      <c r="AI442" s="26" t="str">
        <f t="shared" si="187"/>
        <v/>
      </c>
      <c r="AJ442" s="26" t="str">
        <f t="shared" si="207"/>
        <v/>
      </c>
      <c r="AK442" s="58" t="str">
        <f t="shared" si="208"/>
        <v/>
      </c>
      <c r="AL442" s="26" t="str">
        <f t="shared" si="209"/>
        <v/>
      </c>
    </row>
    <row r="443" spans="1:38">
      <c r="A443" s="42" t="str">
        <f t="shared" si="189"/>
        <v/>
      </c>
      <c r="B443" s="42" t="str">
        <f t="shared" si="183"/>
        <v/>
      </c>
      <c r="C443" s="139" t="str">
        <f t="shared" si="190"/>
        <v/>
      </c>
      <c r="D443" s="58" t="str">
        <f t="shared" si="191"/>
        <v/>
      </c>
      <c r="E443" s="58" t="str">
        <f t="shared" si="192"/>
        <v/>
      </c>
      <c r="F443" s="140" t="str">
        <f t="shared" si="193"/>
        <v/>
      </c>
      <c r="G443" s="141" t="str">
        <f t="shared" si="194"/>
        <v/>
      </c>
      <c r="H443" s="58" t="str">
        <f t="shared" si="195"/>
        <v/>
      </c>
      <c r="I443" s="58" t="str">
        <f t="shared" si="196"/>
        <v/>
      </c>
      <c r="J443" s="131" t="str">
        <f t="shared" si="197"/>
        <v/>
      </c>
      <c r="K443" s="65" t="str">
        <f t="shared" si="198"/>
        <v/>
      </c>
      <c r="L443" s="123" t="str">
        <f t="shared" si="199"/>
        <v/>
      </c>
      <c r="M443" s="122" t="str">
        <f t="shared" si="200"/>
        <v/>
      </c>
      <c r="N443" s="137"/>
      <c r="O443" s="118"/>
      <c r="P443" s="118"/>
      <c r="Q443" s="118"/>
      <c r="R443" s="118"/>
      <c r="S443" s="118"/>
      <c r="T443" s="118"/>
      <c r="U443" s="118"/>
      <c r="V443" s="118"/>
      <c r="W443" s="119"/>
      <c r="X443" s="66" t="str">
        <f t="shared" si="188"/>
        <v/>
      </c>
      <c r="Y443" s="26" t="str">
        <f t="shared" si="184"/>
        <v/>
      </c>
      <c r="Z443" s="26" t="str">
        <f t="shared" si="201"/>
        <v/>
      </c>
      <c r="AA443" s="66" t="str">
        <f t="shared" si="202"/>
        <v/>
      </c>
      <c r="AB443" s="26" t="str">
        <f t="shared" si="203"/>
        <v/>
      </c>
      <c r="AC443" s="26" t="str">
        <f t="shared" si="204"/>
        <v/>
      </c>
      <c r="AD443" s="26" t="str">
        <f t="shared" si="185"/>
        <v/>
      </c>
      <c r="AE443" s="26" t="str">
        <f t="shared" si="205"/>
        <v/>
      </c>
      <c r="AF443" s="26" t="str">
        <f t="shared" si="206"/>
        <v/>
      </c>
      <c r="AG443" s="26" t="str">
        <f>IF(OR(Z443&lt;&gt;TRUE,AB443&lt;&gt;TRUE,,ISBLANK(U443)),"",IF(INDEX(codeperskat,MATCH(P443,libperskat,0))=20,IF(OR(U443&lt;Nomen.complète!W$4,U443&gt;Nomen.complète!X$4),FALSE,TRUE),""))</f>
        <v/>
      </c>
      <c r="AH443" s="26" t="str">
        <f t="shared" si="186"/>
        <v/>
      </c>
      <c r="AI443" s="26" t="str">
        <f t="shared" si="187"/>
        <v/>
      </c>
      <c r="AJ443" s="26" t="str">
        <f t="shared" si="207"/>
        <v/>
      </c>
      <c r="AK443" s="58" t="str">
        <f t="shared" si="208"/>
        <v/>
      </c>
      <c r="AL443" s="26" t="str">
        <f t="shared" si="209"/>
        <v/>
      </c>
    </row>
    <row r="444" spans="1:38">
      <c r="A444" s="42" t="str">
        <f t="shared" si="189"/>
        <v/>
      </c>
      <c r="B444" s="42" t="str">
        <f t="shared" si="183"/>
        <v/>
      </c>
      <c r="C444" s="139" t="str">
        <f t="shared" si="190"/>
        <v/>
      </c>
      <c r="D444" s="58" t="str">
        <f t="shared" si="191"/>
        <v/>
      </c>
      <c r="E444" s="58" t="str">
        <f t="shared" si="192"/>
        <v/>
      </c>
      <c r="F444" s="140" t="str">
        <f t="shared" si="193"/>
        <v/>
      </c>
      <c r="G444" s="141" t="str">
        <f t="shared" si="194"/>
        <v/>
      </c>
      <c r="H444" s="58" t="str">
        <f t="shared" si="195"/>
        <v/>
      </c>
      <c r="I444" s="58" t="str">
        <f t="shared" si="196"/>
        <v/>
      </c>
      <c r="J444" s="131" t="str">
        <f t="shared" si="197"/>
        <v/>
      </c>
      <c r="K444" s="65" t="str">
        <f t="shared" si="198"/>
        <v/>
      </c>
      <c r="L444" s="123" t="str">
        <f t="shared" si="199"/>
        <v/>
      </c>
      <c r="M444" s="122" t="str">
        <f t="shared" si="200"/>
        <v/>
      </c>
      <c r="N444" s="137"/>
      <c r="O444" s="118"/>
      <c r="P444" s="118"/>
      <c r="Q444" s="118"/>
      <c r="R444" s="118"/>
      <c r="S444" s="118"/>
      <c r="T444" s="118"/>
      <c r="U444" s="118"/>
      <c r="V444" s="118"/>
      <c r="W444" s="119"/>
      <c r="X444" s="66" t="str">
        <f t="shared" si="188"/>
        <v/>
      </c>
      <c r="Y444" s="26" t="str">
        <f t="shared" si="184"/>
        <v/>
      </c>
      <c r="Z444" s="26" t="str">
        <f t="shared" si="201"/>
        <v/>
      </c>
      <c r="AA444" s="66" t="str">
        <f t="shared" si="202"/>
        <v/>
      </c>
      <c r="AB444" s="26" t="str">
        <f t="shared" si="203"/>
        <v/>
      </c>
      <c r="AC444" s="26" t="str">
        <f t="shared" si="204"/>
        <v/>
      </c>
      <c r="AD444" s="26" t="str">
        <f t="shared" si="185"/>
        <v/>
      </c>
      <c r="AE444" s="26" t="str">
        <f t="shared" si="205"/>
        <v/>
      </c>
      <c r="AF444" s="26" t="str">
        <f t="shared" si="206"/>
        <v/>
      </c>
      <c r="AG444" s="26" t="str">
        <f>IF(OR(Z444&lt;&gt;TRUE,AB444&lt;&gt;TRUE,,ISBLANK(U444)),"",IF(INDEX(codeperskat,MATCH(P444,libperskat,0))=20,IF(OR(U444&lt;Nomen.complète!W$4,U444&gt;Nomen.complète!X$4),FALSE,TRUE),""))</f>
        <v/>
      </c>
      <c r="AH444" s="26" t="str">
        <f t="shared" si="186"/>
        <v/>
      </c>
      <c r="AI444" s="26" t="str">
        <f t="shared" si="187"/>
        <v/>
      </c>
      <c r="AJ444" s="26" t="str">
        <f t="shared" si="207"/>
        <v/>
      </c>
      <c r="AK444" s="58" t="str">
        <f t="shared" si="208"/>
        <v/>
      </c>
      <c r="AL444" s="26" t="str">
        <f t="shared" si="209"/>
        <v/>
      </c>
    </row>
    <row r="445" spans="1:38">
      <c r="A445" s="42" t="str">
        <f t="shared" si="189"/>
        <v/>
      </c>
      <c r="B445" s="42" t="str">
        <f t="shared" si="183"/>
        <v/>
      </c>
      <c r="C445" s="139" t="str">
        <f t="shared" si="190"/>
        <v/>
      </c>
      <c r="D445" s="58" t="str">
        <f t="shared" si="191"/>
        <v/>
      </c>
      <c r="E445" s="58" t="str">
        <f t="shared" si="192"/>
        <v/>
      </c>
      <c r="F445" s="140" t="str">
        <f t="shared" si="193"/>
        <v/>
      </c>
      <c r="G445" s="141" t="str">
        <f t="shared" si="194"/>
        <v/>
      </c>
      <c r="H445" s="58" t="str">
        <f t="shared" si="195"/>
        <v/>
      </c>
      <c r="I445" s="58" t="str">
        <f t="shared" si="196"/>
        <v/>
      </c>
      <c r="J445" s="131" t="str">
        <f t="shared" si="197"/>
        <v/>
      </c>
      <c r="K445" s="65" t="str">
        <f t="shared" si="198"/>
        <v/>
      </c>
      <c r="L445" s="123" t="str">
        <f t="shared" si="199"/>
        <v/>
      </c>
      <c r="M445" s="122" t="str">
        <f t="shared" si="200"/>
        <v/>
      </c>
      <c r="N445" s="137"/>
      <c r="O445" s="118"/>
      <c r="P445" s="118"/>
      <c r="Q445" s="118"/>
      <c r="R445" s="118"/>
      <c r="S445" s="118"/>
      <c r="T445" s="118"/>
      <c r="U445" s="118"/>
      <c r="V445" s="118"/>
      <c r="W445" s="119"/>
      <c r="X445" s="66" t="str">
        <f t="shared" si="188"/>
        <v/>
      </c>
      <c r="Y445" s="26" t="str">
        <f t="shared" si="184"/>
        <v/>
      </c>
      <c r="Z445" s="26" t="str">
        <f t="shared" si="201"/>
        <v/>
      </c>
      <c r="AA445" s="66" t="str">
        <f t="shared" si="202"/>
        <v/>
      </c>
      <c r="AB445" s="26" t="str">
        <f t="shared" si="203"/>
        <v/>
      </c>
      <c r="AC445" s="26" t="str">
        <f t="shared" si="204"/>
        <v/>
      </c>
      <c r="AD445" s="26" t="str">
        <f t="shared" si="185"/>
        <v/>
      </c>
      <c r="AE445" s="26" t="str">
        <f t="shared" si="205"/>
        <v/>
      </c>
      <c r="AF445" s="26" t="str">
        <f t="shared" si="206"/>
        <v/>
      </c>
      <c r="AG445" s="26" t="str">
        <f>IF(OR(Z445&lt;&gt;TRUE,AB445&lt;&gt;TRUE,,ISBLANK(U445)),"",IF(INDEX(codeperskat,MATCH(P445,libperskat,0))=20,IF(OR(U445&lt;Nomen.complète!W$4,U445&gt;Nomen.complète!X$4),FALSE,TRUE),""))</f>
        <v/>
      </c>
      <c r="AH445" s="26" t="str">
        <f t="shared" si="186"/>
        <v/>
      </c>
      <c r="AI445" s="26" t="str">
        <f t="shared" si="187"/>
        <v/>
      </c>
      <c r="AJ445" s="26" t="str">
        <f t="shared" si="207"/>
        <v/>
      </c>
      <c r="AK445" s="58" t="str">
        <f t="shared" si="208"/>
        <v/>
      </c>
      <c r="AL445" s="26" t="str">
        <f t="shared" si="209"/>
        <v/>
      </c>
    </row>
    <row r="446" spans="1:38">
      <c r="A446" s="42" t="str">
        <f t="shared" si="189"/>
        <v/>
      </c>
      <c r="B446" s="42" t="str">
        <f t="shared" si="183"/>
        <v/>
      </c>
      <c r="C446" s="139" t="str">
        <f t="shared" si="190"/>
        <v/>
      </c>
      <c r="D446" s="58" t="str">
        <f t="shared" si="191"/>
        <v/>
      </c>
      <c r="E446" s="58" t="str">
        <f t="shared" si="192"/>
        <v/>
      </c>
      <c r="F446" s="140" t="str">
        <f t="shared" si="193"/>
        <v/>
      </c>
      <c r="G446" s="141" t="str">
        <f t="shared" si="194"/>
        <v/>
      </c>
      <c r="H446" s="58" t="str">
        <f t="shared" si="195"/>
        <v/>
      </c>
      <c r="I446" s="58" t="str">
        <f t="shared" si="196"/>
        <v/>
      </c>
      <c r="J446" s="131" t="str">
        <f t="shared" si="197"/>
        <v/>
      </c>
      <c r="K446" s="65" t="str">
        <f t="shared" si="198"/>
        <v/>
      </c>
      <c r="L446" s="123" t="str">
        <f t="shared" si="199"/>
        <v/>
      </c>
      <c r="M446" s="122" t="str">
        <f t="shared" si="200"/>
        <v/>
      </c>
      <c r="N446" s="137"/>
      <c r="O446" s="118"/>
      <c r="P446" s="118"/>
      <c r="Q446" s="118"/>
      <c r="R446" s="118"/>
      <c r="S446" s="118"/>
      <c r="T446" s="118"/>
      <c r="U446" s="118"/>
      <c r="V446" s="118"/>
      <c r="W446" s="119"/>
      <c r="X446" s="66" t="str">
        <f t="shared" si="188"/>
        <v/>
      </c>
      <c r="Y446" s="26" t="str">
        <f t="shared" si="184"/>
        <v/>
      </c>
      <c r="Z446" s="26" t="str">
        <f t="shared" si="201"/>
        <v/>
      </c>
      <c r="AA446" s="66" t="str">
        <f t="shared" si="202"/>
        <v/>
      </c>
      <c r="AB446" s="26" t="str">
        <f t="shared" si="203"/>
        <v/>
      </c>
      <c r="AC446" s="26" t="str">
        <f t="shared" si="204"/>
        <v/>
      </c>
      <c r="AD446" s="26" t="str">
        <f t="shared" si="185"/>
        <v/>
      </c>
      <c r="AE446" s="26" t="str">
        <f t="shared" si="205"/>
        <v/>
      </c>
      <c r="AF446" s="26" t="str">
        <f t="shared" si="206"/>
        <v/>
      </c>
      <c r="AG446" s="26" t="str">
        <f>IF(OR(Z446&lt;&gt;TRUE,AB446&lt;&gt;TRUE,,ISBLANK(U446)),"",IF(INDEX(codeperskat,MATCH(P446,libperskat,0))=20,IF(OR(U446&lt;Nomen.complète!W$4,U446&gt;Nomen.complète!X$4),FALSE,TRUE),""))</f>
        <v/>
      </c>
      <c r="AH446" s="26" t="str">
        <f t="shared" si="186"/>
        <v/>
      </c>
      <c r="AI446" s="26" t="str">
        <f t="shared" si="187"/>
        <v/>
      </c>
      <c r="AJ446" s="26" t="str">
        <f t="shared" si="207"/>
        <v/>
      </c>
      <c r="AK446" s="58" t="str">
        <f t="shared" si="208"/>
        <v/>
      </c>
      <c r="AL446" s="26" t="str">
        <f t="shared" si="209"/>
        <v/>
      </c>
    </row>
    <row r="447" spans="1:38">
      <c r="A447" s="42" t="str">
        <f t="shared" si="189"/>
        <v/>
      </c>
      <c r="B447" s="42" t="str">
        <f t="shared" si="183"/>
        <v/>
      </c>
      <c r="C447" s="139" t="str">
        <f t="shared" si="190"/>
        <v/>
      </c>
      <c r="D447" s="58" t="str">
        <f t="shared" si="191"/>
        <v/>
      </c>
      <c r="E447" s="58" t="str">
        <f t="shared" si="192"/>
        <v/>
      </c>
      <c r="F447" s="140" t="str">
        <f t="shared" si="193"/>
        <v/>
      </c>
      <c r="G447" s="141" t="str">
        <f t="shared" si="194"/>
        <v/>
      </c>
      <c r="H447" s="58" t="str">
        <f t="shared" si="195"/>
        <v/>
      </c>
      <c r="I447" s="58" t="str">
        <f t="shared" si="196"/>
        <v/>
      </c>
      <c r="J447" s="131" t="str">
        <f t="shared" si="197"/>
        <v/>
      </c>
      <c r="K447" s="65" t="str">
        <f t="shared" si="198"/>
        <v/>
      </c>
      <c r="L447" s="123" t="str">
        <f t="shared" si="199"/>
        <v/>
      </c>
      <c r="M447" s="122" t="str">
        <f t="shared" si="200"/>
        <v/>
      </c>
      <c r="N447" s="137"/>
      <c r="O447" s="118"/>
      <c r="P447" s="118"/>
      <c r="Q447" s="118"/>
      <c r="R447" s="118"/>
      <c r="S447" s="118"/>
      <c r="T447" s="118"/>
      <c r="U447" s="118"/>
      <c r="V447" s="118"/>
      <c r="W447" s="119"/>
      <c r="X447" s="66" t="str">
        <f t="shared" si="188"/>
        <v/>
      </c>
      <c r="Y447" s="26" t="str">
        <f t="shared" si="184"/>
        <v/>
      </c>
      <c r="Z447" s="26" t="str">
        <f t="shared" si="201"/>
        <v/>
      </c>
      <c r="AA447" s="66" t="str">
        <f t="shared" si="202"/>
        <v/>
      </c>
      <c r="AB447" s="26" t="str">
        <f t="shared" si="203"/>
        <v/>
      </c>
      <c r="AC447" s="26" t="str">
        <f t="shared" si="204"/>
        <v/>
      </c>
      <c r="AD447" s="26" t="str">
        <f t="shared" si="185"/>
        <v/>
      </c>
      <c r="AE447" s="26" t="str">
        <f t="shared" si="205"/>
        <v/>
      </c>
      <c r="AF447" s="26" t="str">
        <f t="shared" si="206"/>
        <v/>
      </c>
      <c r="AG447" s="26" t="str">
        <f>IF(OR(Z447&lt;&gt;TRUE,AB447&lt;&gt;TRUE,,ISBLANK(U447)),"",IF(INDEX(codeperskat,MATCH(P447,libperskat,0))=20,IF(OR(U447&lt;Nomen.complète!W$4,U447&gt;Nomen.complète!X$4),FALSE,TRUE),""))</f>
        <v/>
      </c>
      <c r="AH447" s="26" t="str">
        <f t="shared" si="186"/>
        <v/>
      </c>
      <c r="AI447" s="26" t="str">
        <f t="shared" si="187"/>
        <v/>
      </c>
      <c r="AJ447" s="26" t="str">
        <f t="shared" si="207"/>
        <v/>
      </c>
      <c r="AK447" s="58" t="str">
        <f t="shared" si="208"/>
        <v/>
      </c>
      <c r="AL447" s="26" t="str">
        <f t="shared" si="209"/>
        <v/>
      </c>
    </row>
    <row r="448" spans="1:38">
      <c r="A448" s="42" t="str">
        <f t="shared" si="189"/>
        <v/>
      </c>
      <c r="B448" s="42" t="str">
        <f t="shared" si="183"/>
        <v/>
      </c>
      <c r="C448" s="139" t="str">
        <f t="shared" si="190"/>
        <v/>
      </c>
      <c r="D448" s="58" t="str">
        <f t="shared" si="191"/>
        <v/>
      </c>
      <c r="E448" s="58" t="str">
        <f t="shared" si="192"/>
        <v/>
      </c>
      <c r="F448" s="140" t="str">
        <f t="shared" si="193"/>
        <v/>
      </c>
      <c r="G448" s="141" t="str">
        <f t="shared" si="194"/>
        <v/>
      </c>
      <c r="H448" s="58" t="str">
        <f t="shared" si="195"/>
        <v/>
      </c>
      <c r="I448" s="58" t="str">
        <f t="shared" si="196"/>
        <v/>
      </c>
      <c r="J448" s="131" t="str">
        <f t="shared" si="197"/>
        <v/>
      </c>
      <c r="K448" s="65" t="str">
        <f t="shared" si="198"/>
        <v/>
      </c>
      <c r="L448" s="123" t="str">
        <f t="shared" si="199"/>
        <v/>
      </c>
      <c r="M448" s="122" t="str">
        <f t="shared" si="200"/>
        <v/>
      </c>
      <c r="N448" s="137"/>
      <c r="O448" s="118"/>
      <c r="P448" s="118"/>
      <c r="Q448" s="118"/>
      <c r="R448" s="118"/>
      <c r="S448" s="118"/>
      <c r="T448" s="118"/>
      <c r="U448" s="118"/>
      <c r="V448" s="118"/>
      <c r="W448" s="119"/>
      <c r="X448" s="66" t="str">
        <f t="shared" si="188"/>
        <v/>
      </c>
      <c r="Y448" s="26" t="str">
        <f t="shared" si="184"/>
        <v/>
      </c>
      <c r="Z448" s="26" t="str">
        <f t="shared" si="201"/>
        <v/>
      </c>
      <c r="AA448" s="66" t="str">
        <f t="shared" si="202"/>
        <v/>
      </c>
      <c r="AB448" s="26" t="str">
        <f t="shared" si="203"/>
        <v/>
      </c>
      <c r="AC448" s="26" t="str">
        <f t="shared" si="204"/>
        <v/>
      </c>
      <c r="AD448" s="26" t="str">
        <f t="shared" si="185"/>
        <v/>
      </c>
      <c r="AE448" s="26" t="str">
        <f t="shared" si="205"/>
        <v/>
      </c>
      <c r="AF448" s="26" t="str">
        <f t="shared" si="206"/>
        <v/>
      </c>
      <c r="AG448" s="26" t="str">
        <f>IF(OR(Z448&lt;&gt;TRUE,AB448&lt;&gt;TRUE,,ISBLANK(U448)),"",IF(INDEX(codeperskat,MATCH(P448,libperskat,0))=20,IF(OR(U448&lt;Nomen.complète!W$4,U448&gt;Nomen.complète!X$4),FALSE,TRUE),""))</f>
        <v/>
      </c>
      <c r="AH448" s="26" t="str">
        <f t="shared" si="186"/>
        <v/>
      </c>
      <c r="AI448" s="26" t="str">
        <f t="shared" si="187"/>
        <v/>
      </c>
      <c r="AJ448" s="26" t="str">
        <f t="shared" si="207"/>
        <v/>
      </c>
      <c r="AK448" s="58" t="str">
        <f t="shared" si="208"/>
        <v/>
      </c>
      <c r="AL448" s="26" t="str">
        <f t="shared" si="209"/>
        <v/>
      </c>
    </row>
    <row r="449" spans="1:38">
      <c r="A449" s="42" t="str">
        <f t="shared" si="189"/>
        <v/>
      </c>
      <c r="B449" s="42" t="str">
        <f t="shared" si="183"/>
        <v/>
      </c>
      <c r="C449" s="139" t="str">
        <f t="shared" si="190"/>
        <v/>
      </c>
      <c r="D449" s="58" t="str">
        <f t="shared" si="191"/>
        <v/>
      </c>
      <c r="E449" s="58" t="str">
        <f t="shared" si="192"/>
        <v/>
      </c>
      <c r="F449" s="140" t="str">
        <f t="shared" si="193"/>
        <v/>
      </c>
      <c r="G449" s="141" t="str">
        <f t="shared" si="194"/>
        <v/>
      </c>
      <c r="H449" s="58" t="str">
        <f t="shared" si="195"/>
        <v/>
      </c>
      <c r="I449" s="58" t="str">
        <f t="shared" si="196"/>
        <v/>
      </c>
      <c r="J449" s="131" t="str">
        <f t="shared" si="197"/>
        <v/>
      </c>
      <c r="K449" s="65" t="str">
        <f t="shared" si="198"/>
        <v/>
      </c>
      <c r="L449" s="123" t="str">
        <f t="shared" si="199"/>
        <v/>
      </c>
      <c r="M449" s="122" t="str">
        <f t="shared" si="200"/>
        <v/>
      </c>
      <c r="N449" s="137"/>
      <c r="O449" s="118"/>
      <c r="P449" s="118"/>
      <c r="Q449" s="118"/>
      <c r="R449" s="118"/>
      <c r="S449" s="118"/>
      <c r="T449" s="118"/>
      <c r="U449" s="118"/>
      <c r="V449" s="118"/>
      <c r="W449" s="119"/>
      <c r="X449" s="66" t="str">
        <f t="shared" si="188"/>
        <v/>
      </c>
      <c r="Y449" s="26" t="str">
        <f t="shared" si="184"/>
        <v/>
      </c>
      <c r="Z449" s="26" t="str">
        <f t="shared" si="201"/>
        <v/>
      </c>
      <c r="AA449" s="66" t="str">
        <f t="shared" si="202"/>
        <v/>
      </c>
      <c r="AB449" s="26" t="str">
        <f t="shared" si="203"/>
        <v/>
      </c>
      <c r="AC449" s="26" t="str">
        <f t="shared" si="204"/>
        <v/>
      </c>
      <c r="AD449" s="26" t="str">
        <f t="shared" si="185"/>
        <v/>
      </c>
      <c r="AE449" s="26" t="str">
        <f t="shared" si="205"/>
        <v/>
      </c>
      <c r="AF449" s="26" t="str">
        <f t="shared" si="206"/>
        <v/>
      </c>
      <c r="AG449" s="26" t="str">
        <f>IF(OR(Z449&lt;&gt;TRUE,AB449&lt;&gt;TRUE,,ISBLANK(U449)),"",IF(INDEX(codeperskat,MATCH(P449,libperskat,0))=20,IF(OR(U449&lt;Nomen.complète!W$4,U449&gt;Nomen.complète!X$4),FALSE,TRUE),""))</f>
        <v/>
      </c>
      <c r="AH449" s="26" t="str">
        <f t="shared" si="186"/>
        <v/>
      </c>
      <c r="AI449" s="26" t="str">
        <f t="shared" si="187"/>
        <v/>
      </c>
      <c r="AJ449" s="26" t="str">
        <f t="shared" si="207"/>
        <v/>
      </c>
      <c r="AK449" s="58" t="str">
        <f t="shared" si="208"/>
        <v/>
      </c>
      <c r="AL449" s="26" t="str">
        <f t="shared" si="209"/>
        <v/>
      </c>
    </row>
    <row r="450" spans="1:38">
      <c r="A450" s="42" t="str">
        <f t="shared" si="189"/>
        <v/>
      </c>
      <c r="B450" s="42" t="str">
        <f t="shared" si="183"/>
        <v/>
      </c>
      <c r="C450" s="139" t="str">
        <f t="shared" si="190"/>
        <v/>
      </c>
      <c r="D450" s="58" t="str">
        <f t="shared" si="191"/>
        <v/>
      </c>
      <c r="E450" s="58" t="str">
        <f t="shared" si="192"/>
        <v/>
      </c>
      <c r="F450" s="140" t="str">
        <f t="shared" si="193"/>
        <v/>
      </c>
      <c r="G450" s="141" t="str">
        <f t="shared" si="194"/>
        <v/>
      </c>
      <c r="H450" s="58" t="str">
        <f t="shared" si="195"/>
        <v/>
      </c>
      <c r="I450" s="58" t="str">
        <f t="shared" si="196"/>
        <v/>
      </c>
      <c r="J450" s="131" t="str">
        <f t="shared" si="197"/>
        <v/>
      </c>
      <c r="K450" s="65" t="str">
        <f t="shared" si="198"/>
        <v/>
      </c>
      <c r="L450" s="123" t="str">
        <f t="shared" si="199"/>
        <v/>
      </c>
      <c r="M450" s="122" t="str">
        <f t="shared" si="200"/>
        <v/>
      </c>
      <c r="N450" s="137"/>
      <c r="O450" s="118"/>
      <c r="P450" s="118"/>
      <c r="Q450" s="118"/>
      <c r="R450" s="118"/>
      <c r="S450" s="118"/>
      <c r="T450" s="118"/>
      <c r="U450" s="118"/>
      <c r="V450" s="118"/>
      <c r="W450" s="119"/>
      <c r="X450" s="66" t="str">
        <f t="shared" si="188"/>
        <v/>
      </c>
      <c r="Y450" s="26" t="str">
        <f t="shared" si="184"/>
        <v/>
      </c>
      <c r="Z450" s="26" t="str">
        <f t="shared" si="201"/>
        <v/>
      </c>
      <c r="AA450" s="66" t="str">
        <f t="shared" si="202"/>
        <v/>
      </c>
      <c r="AB450" s="26" t="str">
        <f t="shared" si="203"/>
        <v/>
      </c>
      <c r="AC450" s="26" t="str">
        <f t="shared" si="204"/>
        <v/>
      </c>
      <c r="AD450" s="26" t="str">
        <f t="shared" si="185"/>
        <v/>
      </c>
      <c r="AE450" s="26" t="str">
        <f t="shared" si="205"/>
        <v/>
      </c>
      <c r="AF450" s="26" t="str">
        <f t="shared" si="206"/>
        <v/>
      </c>
      <c r="AG450" s="26" t="str">
        <f>IF(OR(Z450&lt;&gt;TRUE,AB450&lt;&gt;TRUE,,ISBLANK(U450)),"",IF(INDEX(codeperskat,MATCH(P450,libperskat,0))=20,IF(OR(U450&lt;Nomen.complète!W$4,U450&gt;Nomen.complète!X$4),FALSE,TRUE),""))</f>
        <v/>
      </c>
      <c r="AH450" s="26" t="str">
        <f t="shared" si="186"/>
        <v/>
      </c>
      <c r="AI450" s="26" t="str">
        <f t="shared" si="187"/>
        <v/>
      </c>
      <c r="AJ450" s="26" t="str">
        <f t="shared" si="207"/>
        <v/>
      </c>
      <c r="AK450" s="58" t="str">
        <f t="shared" si="208"/>
        <v/>
      </c>
      <c r="AL450" s="26" t="str">
        <f t="shared" si="209"/>
        <v/>
      </c>
    </row>
    <row r="451" spans="1:38">
      <c r="A451" s="42" t="str">
        <f t="shared" si="189"/>
        <v/>
      </c>
      <c r="B451" s="42" t="str">
        <f t="shared" si="183"/>
        <v/>
      </c>
      <c r="C451" s="139" t="str">
        <f t="shared" si="190"/>
        <v/>
      </c>
      <c r="D451" s="58" t="str">
        <f t="shared" si="191"/>
        <v/>
      </c>
      <c r="E451" s="58" t="str">
        <f t="shared" si="192"/>
        <v/>
      </c>
      <c r="F451" s="140" t="str">
        <f t="shared" si="193"/>
        <v/>
      </c>
      <c r="G451" s="141" t="str">
        <f t="shared" si="194"/>
        <v/>
      </c>
      <c r="H451" s="58" t="str">
        <f t="shared" si="195"/>
        <v/>
      </c>
      <c r="I451" s="58" t="str">
        <f t="shared" si="196"/>
        <v/>
      </c>
      <c r="J451" s="131" t="str">
        <f t="shared" si="197"/>
        <v/>
      </c>
      <c r="K451" s="65" t="str">
        <f t="shared" si="198"/>
        <v/>
      </c>
      <c r="L451" s="123" t="str">
        <f t="shared" si="199"/>
        <v/>
      </c>
      <c r="M451" s="122" t="str">
        <f t="shared" si="200"/>
        <v/>
      </c>
      <c r="N451" s="137"/>
      <c r="O451" s="118"/>
      <c r="P451" s="118"/>
      <c r="Q451" s="118"/>
      <c r="R451" s="118"/>
      <c r="S451" s="118"/>
      <c r="T451" s="118"/>
      <c r="U451" s="118"/>
      <c r="V451" s="118"/>
      <c r="W451" s="119"/>
      <c r="X451" s="66" t="str">
        <f t="shared" si="188"/>
        <v/>
      </c>
      <c r="Y451" s="26" t="str">
        <f t="shared" si="184"/>
        <v/>
      </c>
      <c r="Z451" s="26" t="str">
        <f t="shared" si="201"/>
        <v/>
      </c>
      <c r="AA451" s="66" t="str">
        <f t="shared" si="202"/>
        <v/>
      </c>
      <c r="AB451" s="26" t="str">
        <f t="shared" si="203"/>
        <v/>
      </c>
      <c r="AC451" s="26" t="str">
        <f t="shared" si="204"/>
        <v/>
      </c>
      <c r="AD451" s="26" t="str">
        <f t="shared" si="185"/>
        <v/>
      </c>
      <c r="AE451" s="26" t="str">
        <f t="shared" si="205"/>
        <v/>
      </c>
      <c r="AF451" s="26" t="str">
        <f t="shared" si="206"/>
        <v/>
      </c>
      <c r="AG451" s="26" t="str">
        <f>IF(OR(Z451&lt;&gt;TRUE,AB451&lt;&gt;TRUE,,ISBLANK(U451)),"",IF(INDEX(codeperskat,MATCH(P451,libperskat,0))=20,IF(OR(U451&lt;Nomen.complète!W$4,U451&gt;Nomen.complète!X$4),FALSE,TRUE),""))</f>
        <v/>
      </c>
      <c r="AH451" s="26" t="str">
        <f t="shared" si="186"/>
        <v/>
      </c>
      <c r="AI451" s="26" t="str">
        <f t="shared" si="187"/>
        <v/>
      </c>
      <c r="AJ451" s="26" t="str">
        <f t="shared" si="207"/>
        <v/>
      </c>
      <c r="AK451" s="58" t="str">
        <f t="shared" si="208"/>
        <v/>
      </c>
      <c r="AL451" s="26" t="str">
        <f t="shared" si="209"/>
        <v/>
      </c>
    </row>
    <row r="452" spans="1:38">
      <c r="A452" s="42" t="str">
        <f t="shared" si="189"/>
        <v/>
      </c>
      <c r="B452" s="42" t="str">
        <f t="shared" si="183"/>
        <v/>
      </c>
      <c r="C452" s="139" t="str">
        <f t="shared" si="190"/>
        <v/>
      </c>
      <c r="D452" s="58" t="str">
        <f t="shared" si="191"/>
        <v/>
      </c>
      <c r="E452" s="58" t="str">
        <f t="shared" si="192"/>
        <v/>
      </c>
      <c r="F452" s="140" t="str">
        <f t="shared" si="193"/>
        <v/>
      </c>
      <c r="G452" s="141" t="str">
        <f t="shared" si="194"/>
        <v/>
      </c>
      <c r="H452" s="58" t="str">
        <f t="shared" si="195"/>
        <v/>
      </c>
      <c r="I452" s="58" t="str">
        <f t="shared" si="196"/>
        <v/>
      </c>
      <c r="J452" s="131" t="str">
        <f t="shared" si="197"/>
        <v/>
      </c>
      <c r="K452" s="65" t="str">
        <f t="shared" si="198"/>
        <v/>
      </c>
      <c r="L452" s="123" t="str">
        <f t="shared" si="199"/>
        <v/>
      </c>
      <c r="M452" s="122" t="str">
        <f t="shared" si="200"/>
        <v/>
      </c>
      <c r="N452" s="137"/>
      <c r="O452" s="118"/>
      <c r="P452" s="118"/>
      <c r="Q452" s="118"/>
      <c r="R452" s="118"/>
      <c r="S452" s="118"/>
      <c r="T452" s="118"/>
      <c r="U452" s="118"/>
      <c r="V452" s="118"/>
      <c r="W452" s="119"/>
      <c r="X452" s="66" t="str">
        <f t="shared" si="188"/>
        <v/>
      </c>
      <c r="Y452" s="26" t="str">
        <f t="shared" si="184"/>
        <v/>
      </c>
      <c r="Z452" s="26" t="str">
        <f t="shared" si="201"/>
        <v/>
      </c>
      <c r="AA452" s="66" t="str">
        <f t="shared" si="202"/>
        <v/>
      </c>
      <c r="AB452" s="26" t="str">
        <f t="shared" si="203"/>
        <v/>
      </c>
      <c r="AC452" s="26" t="str">
        <f t="shared" si="204"/>
        <v/>
      </c>
      <c r="AD452" s="26" t="str">
        <f t="shared" si="185"/>
        <v/>
      </c>
      <c r="AE452" s="26" t="str">
        <f t="shared" si="205"/>
        <v/>
      </c>
      <c r="AF452" s="26" t="str">
        <f t="shared" si="206"/>
        <v/>
      </c>
      <c r="AG452" s="26" t="str">
        <f>IF(OR(Z452&lt;&gt;TRUE,AB452&lt;&gt;TRUE,,ISBLANK(U452)),"",IF(INDEX(codeperskat,MATCH(P452,libperskat,0))=20,IF(OR(U452&lt;Nomen.complète!W$4,U452&gt;Nomen.complète!X$4),FALSE,TRUE),""))</f>
        <v/>
      </c>
      <c r="AH452" s="26" t="str">
        <f t="shared" si="186"/>
        <v/>
      </c>
      <c r="AI452" s="26" t="str">
        <f t="shared" si="187"/>
        <v/>
      </c>
      <c r="AJ452" s="26" t="str">
        <f t="shared" si="207"/>
        <v/>
      </c>
      <c r="AK452" s="58" t="str">
        <f t="shared" si="208"/>
        <v/>
      </c>
      <c r="AL452" s="26" t="str">
        <f t="shared" si="209"/>
        <v/>
      </c>
    </row>
    <row r="453" spans="1:38">
      <c r="A453" s="42" t="str">
        <f t="shared" si="189"/>
        <v/>
      </c>
      <c r="B453" s="42" t="str">
        <f t="shared" si="183"/>
        <v/>
      </c>
      <c r="C453" s="139" t="str">
        <f t="shared" si="190"/>
        <v/>
      </c>
      <c r="D453" s="58" t="str">
        <f t="shared" si="191"/>
        <v/>
      </c>
      <c r="E453" s="58" t="str">
        <f t="shared" si="192"/>
        <v/>
      </c>
      <c r="F453" s="140" t="str">
        <f t="shared" si="193"/>
        <v/>
      </c>
      <c r="G453" s="141" t="str">
        <f t="shared" si="194"/>
        <v/>
      </c>
      <c r="H453" s="58" t="str">
        <f t="shared" si="195"/>
        <v/>
      </c>
      <c r="I453" s="58" t="str">
        <f t="shared" si="196"/>
        <v/>
      </c>
      <c r="J453" s="131" t="str">
        <f t="shared" si="197"/>
        <v/>
      </c>
      <c r="K453" s="65" t="str">
        <f t="shared" si="198"/>
        <v/>
      </c>
      <c r="L453" s="123" t="str">
        <f t="shared" si="199"/>
        <v/>
      </c>
      <c r="M453" s="122" t="str">
        <f t="shared" si="200"/>
        <v/>
      </c>
      <c r="N453" s="137"/>
      <c r="O453" s="118"/>
      <c r="P453" s="118"/>
      <c r="Q453" s="118"/>
      <c r="R453" s="118"/>
      <c r="S453" s="118"/>
      <c r="T453" s="118"/>
      <c r="U453" s="118"/>
      <c r="V453" s="118"/>
      <c r="W453" s="119"/>
      <c r="X453" s="66" t="str">
        <f t="shared" si="188"/>
        <v/>
      </c>
      <c r="Y453" s="26" t="str">
        <f t="shared" si="184"/>
        <v/>
      </c>
      <c r="Z453" s="26" t="str">
        <f t="shared" si="201"/>
        <v/>
      </c>
      <c r="AA453" s="66" t="str">
        <f t="shared" si="202"/>
        <v/>
      </c>
      <c r="AB453" s="26" t="str">
        <f t="shared" si="203"/>
        <v/>
      </c>
      <c r="AC453" s="26" t="str">
        <f t="shared" si="204"/>
        <v/>
      </c>
      <c r="AD453" s="26" t="str">
        <f t="shared" si="185"/>
        <v/>
      </c>
      <c r="AE453" s="26" t="str">
        <f t="shared" si="205"/>
        <v/>
      </c>
      <c r="AF453" s="26" t="str">
        <f t="shared" si="206"/>
        <v/>
      </c>
      <c r="AG453" s="26" t="str">
        <f>IF(OR(Z453&lt;&gt;TRUE,AB453&lt;&gt;TRUE,,ISBLANK(U453)),"",IF(INDEX(codeperskat,MATCH(P453,libperskat,0))=20,IF(OR(U453&lt;Nomen.complète!W$4,U453&gt;Nomen.complète!X$4),FALSE,TRUE),""))</f>
        <v/>
      </c>
      <c r="AH453" s="26" t="str">
        <f t="shared" si="186"/>
        <v/>
      </c>
      <c r="AI453" s="26" t="str">
        <f t="shared" si="187"/>
        <v/>
      </c>
      <c r="AJ453" s="26" t="str">
        <f t="shared" si="207"/>
        <v/>
      </c>
      <c r="AK453" s="58" t="str">
        <f t="shared" si="208"/>
        <v/>
      </c>
      <c r="AL453" s="26" t="str">
        <f t="shared" si="209"/>
        <v/>
      </c>
    </row>
    <row r="454" spans="1:38">
      <c r="A454" s="42" t="str">
        <f t="shared" si="189"/>
        <v/>
      </c>
      <c r="B454" s="42" t="str">
        <f t="shared" si="183"/>
        <v/>
      </c>
      <c r="C454" s="139" t="str">
        <f t="shared" si="190"/>
        <v/>
      </c>
      <c r="D454" s="58" t="str">
        <f t="shared" si="191"/>
        <v/>
      </c>
      <c r="E454" s="58" t="str">
        <f t="shared" si="192"/>
        <v/>
      </c>
      <c r="F454" s="140" t="str">
        <f t="shared" si="193"/>
        <v/>
      </c>
      <c r="G454" s="141" t="str">
        <f t="shared" si="194"/>
        <v/>
      </c>
      <c r="H454" s="58" t="str">
        <f t="shared" si="195"/>
        <v/>
      </c>
      <c r="I454" s="58" t="str">
        <f t="shared" si="196"/>
        <v/>
      </c>
      <c r="J454" s="131" t="str">
        <f t="shared" si="197"/>
        <v/>
      </c>
      <c r="K454" s="65" t="str">
        <f t="shared" si="198"/>
        <v/>
      </c>
      <c r="L454" s="123" t="str">
        <f t="shared" si="199"/>
        <v/>
      </c>
      <c r="M454" s="122" t="str">
        <f t="shared" si="200"/>
        <v/>
      </c>
      <c r="N454" s="137"/>
      <c r="O454" s="118"/>
      <c r="P454" s="118"/>
      <c r="Q454" s="118"/>
      <c r="R454" s="118"/>
      <c r="S454" s="118"/>
      <c r="T454" s="118"/>
      <c r="U454" s="118"/>
      <c r="V454" s="118"/>
      <c r="W454" s="119"/>
      <c r="X454" s="66" t="str">
        <f t="shared" si="188"/>
        <v/>
      </c>
      <c r="Y454" s="26" t="str">
        <f t="shared" si="184"/>
        <v/>
      </c>
      <c r="Z454" s="26" t="str">
        <f t="shared" si="201"/>
        <v/>
      </c>
      <c r="AA454" s="66" t="str">
        <f t="shared" si="202"/>
        <v/>
      </c>
      <c r="AB454" s="26" t="str">
        <f t="shared" si="203"/>
        <v/>
      </c>
      <c r="AC454" s="26" t="str">
        <f t="shared" si="204"/>
        <v/>
      </c>
      <c r="AD454" s="26" t="str">
        <f t="shared" si="185"/>
        <v/>
      </c>
      <c r="AE454" s="26" t="str">
        <f t="shared" si="205"/>
        <v/>
      </c>
      <c r="AF454" s="26" t="str">
        <f t="shared" si="206"/>
        <v/>
      </c>
      <c r="AG454" s="26" t="str">
        <f>IF(OR(Z454&lt;&gt;TRUE,AB454&lt;&gt;TRUE,,ISBLANK(U454)),"",IF(INDEX(codeperskat,MATCH(P454,libperskat,0))=20,IF(OR(U454&lt;Nomen.complète!W$4,U454&gt;Nomen.complète!X$4),FALSE,TRUE),""))</f>
        <v/>
      </c>
      <c r="AH454" s="26" t="str">
        <f t="shared" si="186"/>
        <v/>
      </c>
      <c r="AI454" s="26" t="str">
        <f t="shared" si="187"/>
        <v/>
      </c>
      <c r="AJ454" s="26" t="str">
        <f t="shared" si="207"/>
        <v/>
      </c>
      <c r="AK454" s="58" t="str">
        <f t="shared" si="208"/>
        <v/>
      </c>
      <c r="AL454" s="26" t="str">
        <f t="shared" si="209"/>
        <v/>
      </c>
    </row>
    <row r="455" spans="1:38">
      <c r="A455" s="42" t="str">
        <f t="shared" si="189"/>
        <v/>
      </c>
      <c r="B455" s="42" t="str">
        <f t="shared" si="183"/>
        <v/>
      </c>
      <c r="C455" s="139" t="str">
        <f t="shared" si="190"/>
        <v/>
      </c>
      <c r="D455" s="58" t="str">
        <f t="shared" si="191"/>
        <v/>
      </c>
      <c r="E455" s="58" t="str">
        <f t="shared" si="192"/>
        <v/>
      </c>
      <c r="F455" s="140" t="str">
        <f t="shared" si="193"/>
        <v/>
      </c>
      <c r="G455" s="141" t="str">
        <f t="shared" si="194"/>
        <v/>
      </c>
      <c r="H455" s="58" t="str">
        <f t="shared" si="195"/>
        <v/>
      </c>
      <c r="I455" s="58" t="str">
        <f t="shared" si="196"/>
        <v/>
      </c>
      <c r="J455" s="131" t="str">
        <f t="shared" si="197"/>
        <v/>
      </c>
      <c r="K455" s="65" t="str">
        <f t="shared" si="198"/>
        <v/>
      </c>
      <c r="L455" s="123" t="str">
        <f t="shared" si="199"/>
        <v/>
      </c>
      <c r="M455" s="122" t="str">
        <f t="shared" si="200"/>
        <v/>
      </c>
      <c r="N455" s="137"/>
      <c r="O455" s="118"/>
      <c r="P455" s="118"/>
      <c r="Q455" s="118"/>
      <c r="R455" s="118"/>
      <c r="S455" s="118"/>
      <c r="T455" s="118"/>
      <c r="U455" s="118"/>
      <c r="V455" s="118"/>
      <c r="W455" s="119"/>
      <c r="X455" s="66" t="str">
        <f t="shared" si="188"/>
        <v/>
      </c>
      <c r="Y455" s="26" t="str">
        <f t="shared" si="184"/>
        <v/>
      </c>
      <c r="Z455" s="26" t="str">
        <f t="shared" si="201"/>
        <v/>
      </c>
      <c r="AA455" s="66" t="str">
        <f t="shared" si="202"/>
        <v/>
      </c>
      <c r="AB455" s="26" t="str">
        <f t="shared" si="203"/>
        <v/>
      </c>
      <c r="AC455" s="26" t="str">
        <f t="shared" si="204"/>
        <v/>
      </c>
      <c r="AD455" s="26" t="str">
        <f t="shared" si="185"/>
        <v/>
      </c>
      <c r="AE455" s="26" t="str">
        <f t="shared" si="205"/>
        <v/>
      </c>
      <c r="AF455" s="26" t="str">
        <f t="shared" si="206"/>
        <v/>
      </c>
      <c r="AG455" s="26" t="str">
        <f>IF(OR(Z455&lt;&gt;TRUE,AB455&lt;&gt;TRUE,,ISBLANK(U455)),"",IF(INDEX(codeperskat,MATCH(P455,libperskat,0))=20,IF(OR(U455&lt;Nomen.complète!W$4,U455&gt;Nomen.complète!X$4),FALSE,TRUE),""))</f>
        <v/>
      </c>
      <c r="AH455" s="26" t="str">
        <f t="shared" si="186"/>
        <v/>
      </c>
      <c r="AI455" s="26" t="str">
        <f t="shared" si="187"/>
        <v/>
      </c>
      <c r="AJ455" s="26" t="str">
        <f t="shared" si="207"/>
        <v/>
      </c>
      <c r="AK455" s="58" t="str">
        <f t="shared" si="208"/>
        <v/>
      </c>
      <c r="AL455" s="26" t="str">
        <f t="shared" si="209"/>
        <v/>
      </c>
    </row>
    <row r="456" spans="1:38">
      <c r="A456" s="42" t="str">
        <f t="shared" si="189"/>
        <v/>
      </c>
      <c r="B456" s="42" t="str">
        <f t="shared" si="183"/>
        <v/>
      </c>
      <c r="C456" s="139" t="str">
        <f t="shared" si="190"/>
        <v/>
      </c>
      <c r="D456" s="58" t="str">
        <f t="shared" si="191"/>
        <v/>
      </c>
      <c r="E456" s="58" t="str">
        <f t="shared" si="192"/>
        <v/>
      </c>
      <c r="F456" s="140" t="str">
        <f t="shared" si="193"/>
        <v/>
      </c>
      <c r="G456" s="141" t="str">
        <f t="shared" si="194"/>
        <v/>
      </c>
      <c r="H456" s="58" t="str">
        <f t="shared" si="195"/>
        <v/>
      </c>
      <c r="I456" s="58" t="str">
        <f t="shared" si="196"/>
        <v/>
      </c>
      <c r="J456" s="131" t="str">
        <f t="shared" si="197"/>
        <v/>
      </c>
      <c r="K456" s="65" t="str">
        <f t="shared" si="198"/>
        <v/>
      </c>
      <c r="L456" s="123" t="str">
        <f t="shared" si="199"/>
        <v/>
      </c>
      <c r="M456" s="122" t="str">
        <f t="shared" si="200"/>
        <v/>
      </c>
      <c r="N456" s="137"/>
      <c r="O456" s="118"/>
      <c r="P456" s="118"/>
      <c r="Q456" s="118"/>
      <c r="R456" s="118"/>
      <c r="S456" s="118"/>
      <c r="T456" s="118"/>
      <c r="U456" s="118"/>
      <c r="V456" s="118"/>
      <c r="W456" s="119"/>
      <c r="X456" s="66" t="str">
        <f t="shared" si="188"/>
        <v/>
      </c>
      <c r="Y456" s="26" t="str">
        <f t="shared" si="184"/>
        <v/>
      </c>
      <c r="Z456" s="26" t="str">
        <f t="shared" si="201"/>
        <v/>
      </c>
      <c r="AA456" s="66" t="str">
        <f t="shared" si="202"/>
        <v/>
      </c>
      <c r="AB456" s="26" t="str">
        <f t="shared" si="203"/>
        <v/>
      </c>
      <c r="AC456" s="26" t="str">
        <f t="shared" si="204"/>
        <v/>
      </c>
      <c r="AD456" s="26" t="str">
        <f t="shared" si="185"/>
        <v/>
      </c>
      <c r="AE456" s="26" t="str">
        <f t="shared" si="205"/>
        <v/>
      </c>
      <c r="AF456" s="26" t="str">
        <f t="shared" si="206"/>
        <v/>
      </c>
      <c r="AG456" s="26" t="str">
        <f>IF(OR(Z456&lt;&gt;TRUE,AB456&lt;&gt;TRUE,,ISBLANK(U456)),"",IF(INDEX(codeperskat,MATCH(P456,libperskat,0))=20,IF(OR(U456&lt;Nomen.complète!W$4,U456&gt;Nomen.complète!X$4),FALSE,TRUE),""))</f>
        <v/>
      </c>
      <c r="AH456" s="26" t="str">
        <f t="shared" si="186"/>
        <v/>
      </c>
      <c r="AI456" s="26" t="str">
        <f t="shared" si="187"/>
        <v/>
      </c>
      <c r="AJ456" s="26" t="str">
        <f t="shared" si="207"/>
        <v/>
      </c>
      <c r="AK456" s="58" t="str">
        <f t="shared" si="208"/>
        <v/>
      </c>
      <c r="AL456" s="26" t="str">
        <f t="shared" si="209"/>
        <v/>
      </c>
    </row>
    <row r="457" spans="1:38">
      <c r="A457" s="42" t="str">
        <f t="shared" si="189"/>
        <v/>
      </c>
      <c r="B457" s="42" t="str">
        <f t="shared" si="183"/>
        <v/>
      </c>
      <c r="C457" s="139" t="str">
        <f t="shared" si="190"/>
        <v/>
      </c>
      <c r="D457" s="58" t="str">
        <f t="shared" si="191"/>
        <v/>
      </c>
      <c r="E457" s="58" t="str">
        <f t="shared" si="192"/>
        <v/>
      </c>
      <c r="F457" s="140" t="str">
        <f t="shared" si="193"/>
        <v/>
      </c>
      <c r="G457" s="141" t="str">
        <f t="shared" si="194"/>
        <v/>
      </c>
      <c r="H457" s="58" t="str">
        <f t="shared" si="195"/>
        <v/>
      </c>
      <c r="I457" s="58" t="str">
        <f t="shared" si="196"/>
        <v/>
      </c>
      <c r="J457" s="131" t="str">
        <f t="shared" si="197"/>
        <v/>
      </c>
      <c r="K457" s="65" t="str">
        <f t="shared" si="198"/>
        <v/>
      </c>
      <c r="L457" s="123" t="str">
        <f t="shared" si="199"/>
        <v/>
      </c>
      <c r="M457" s="122" t="str">
        <f t="shared" si="200"/>
        <v/>
      </c>
      <c r="N457" s="137"/>
      <c r="O457" s="118"/>
      <c r="P457" s="118"/>
      <c r="Q457" s="118"/>
      <c r="R457" s="118"/>
      <c r="S457" s="118"/>
      <c r="T457" s="118"/>
      <c r="U457" s="118"/>
      <c r="V457" s="118"/>
      <c r="W457" s="119"/>
      <c r="X457" s="66" t="str">
        <f t="shared" si="188"/>
        <v/>
      </c>
      <c r="Y457" s="26" t="str">
        <f t="shared" si="184"/>
        <v/>
      </c>
      <c r="Z457" s="26" t="str">
        <f t="shared" si="201"/>
        <v/>
      </c>
      <c r="AA457" s="66" t="str">
        <f t="shared" si="202"/>
        <v/>
      </c>
      <c r="AB457" s="26" t="str">
        <f t="shared" si="203"/>
        <v/>
      </c>
      <c r="AC457" s="26" t="str">
        <f t="shared" si="204"/>
        <v/>
      </c>
      <c r="AD457" s="26" t="str">
        <f t="shared" si="185"/>
        <v/>
      </c>
      <c r="AE457" s="26" t="str">
        <f t="shared" si="205"/>
        <v/>
      </c>
      <c r="AF457" s="26" t="str">
        <f t="shared" si="206"/>
        <v/>
      </c>
      <c r="AG457" s="26" t="str">
        <f>IF(OR(Z457&lt;&gt;TRUE,AB457&lt;&gt;TRUE,,ISBLANK(U457)),"",IF(INDEX(codeperskat,MATCH(P457,libperskat,0))=20,IF(OR(U457&lt;Nomen.complète!W$4,U457&gt;Nomen.complète!X$4),FALSE,TRUE),""))</f>
        <v/>
      </c>
      <c r="AH457" s="26" t="str">
        <f t="shared" si="186"/>
        <v/>
      </c>
      <c r="AI457" s="26" t="str">
        <f t="shared" si="187"/>
        <v/>
      </c>
      <c r="AJ457" s="26" t="str">
        <f t="shared" si="207"/>
        <v/>
      </c>
      <c r="AK457" s="58" t="str">
        <f t="shared" si="208"/>
        <v/>
      </c>
      <c r="AL457" s="26" t="str">
        <f t="shared" si="209"/>
        <v/>
      </c>
    </row>
    <row r="458" spans="1:38">
      <c r="A458" s="42" t="str">
        <f t="shared" si="189"/>
        <v/>
      </c>
      <c r="B458" s="42" t="str">
        <f t="shared" si="183"/>
        <v/>
      </c>
      <c r="C458" s="139" t="str">
        <f t="shared" si="190"/>
        <v/>
      </c>
      <c r="D458" s="58" t="str">
        <f t="shared" si="191"/>
        <v/>
      </c>
      <c r="E458" s="58" t="str">
        <f t="shared" si="192"/>
        <v/>
      </c>
      <c r="F458" s="140" t="str">
        <f t="shared" si="193"/>
        <v/>
      </c>
      <c r="G458" s="141" t="str">
        <f t="shared" si="194"/>
        <v/>
      </c>
      <c r="H458" s="58" t="str">
        <f t="shared" si="195"/>
        <v/>
      </c>
      <c r="I458" s="58" t="str">
        <f t="shared" si="196"/>
        <v/>
      </c>
      <c r="J458" s="131" t="str">
        <f t="shared" si="197"/>
        <v/>
      </c>
      <c r="K458" s="65" t="str">
        <f t="shared" si="198"/>
        <v/>
      </c>
      <c r="L458" s="123" t="str">
        <f t="shared" si="199"/>
        <v/>
      </c>
      <c r="M458" s="122" t="str">
        <f t="shared" si="200"/>
        <v/>
      </c>
      <c r="N458" s="137"/>
      <c r="O458" s="118"/>
      <c r="P458" s="118"/>
      <c r="Q458" s="118"/>
      <c r="R458" s="118"/>
      <c r="S458" s="118"/>
      <c r="T458" s="118"/>
      <c r="U458" s="118"/>
      <c r="V458" s="118"/>
      <c r="W458" s="119"/>
      <c r="X458" s="66" t="str">
        <f t="shared" si="188"/>
        <v/>
      </c>
      <c r="Y458" s="26" t="str">
        <f t="shared" si="184"/>
        <v/>
      </c>
      <c r="Z458" s="26" t="str">
        <f t="shared" si="201"/>
        <v/>
      </c>
      <c r="AA458" s="66" t="str">
        <f t="shared" si="202"/>
        <v/>
      </c>
      <c r="AB458" s="26" t="str">
        <f t="shared" si="203"/>
        <v/>
      </c>
      <c r="AC458" s="26" t="str">
        <f t="shared" si="204"/>
        <v/>
      </c>
      <c r="AD458" s="26" t="str">
        <f t="shared" si="185"/>
        <v/>
      </c>
      <c r="AE458" s="26" t="str">
        <f t="shared" si="205"/>
        <v/>
      </c>
      <c r="AF458" s="26" t="str">
        <f t="shared" si="206"/>
        <v/>
      </c>
      <c r="AG458" s="26" t="str">
        <f>IF(OR(Z458&lt;&gt;TRUE,AB458&lt;&gt;TRUE,,ISBLANK(U458)),"",IF(INDEX(codeperskat,MATCH(P458,libperskat,0))=20,IF(OR(U458&lt;Nomen.complète!W$4,U458&gt;Nomen.complète!X$4),FALSE,TRUE),""))</f>
        <v/>
      </c>
      <c r="AH458" s="26" t="str">
        <f t="shared" si="186"/>
        <v/>
      </c>
      <c r="AI458" s="26" t="str">
        <f t="shared" si="187"/>
        <v/>
      </c>
      <c r="AJ458" s="26" t="str">
        <f t="shared" si="207"/>
        <v/>
      </c>
      <c r="AK458" s="58" t="str">
        <f t="shared" si="208"/>
        <v/>
      </c>
      <c r="AL458" s="26" t="str">
        <f t="shared" si="209"/>
        <v/>
      </c>
    </row>
    <row r="459" spans="1:38">
      <c r="A459" s="42" t="str">
        <f t="shared" si="189"/>
        <v/>
      </c>
      <c r="B459" s="42" t="str">
        <f t="shared" si="183"/>
        <v/>
      </c>
      <c r="C459" s="139" t="str">
        <f t="shared" si="190"/>
        <v/>
      </c>
      <c r="D459" s="58" t="str">
        <f t="shared" si="191"/>
        <v/>
      </c>
      <c r="E459" s="58" t="str">
        <f t="shared" si="192"/>
        <v/>
      </c>
      <c r="F459" s="140" t="str">
        <f t="shared" si="193"/>
        <v/>
      </c>
      <c r="G459" s="141" t="str">
        <f t="shared" si="194"/>
        <v/>
      </c>
      <c r="H459" s="58" t="str">
        <f t="shared" si="195"/>
        <v/>
      </c>
      <c r="I459" s="58" t="str">
        <f t="shared" si="196"/>
        <v/>
      </c>
      <c r="J459" s="131" t="str">
        <f t="shared" si="197"/>
        <v/>
      </c>
      <c r="K459" s="65" t="str">
        <f t="shared" si="198"/>
        <v/>
      </c>
      <c r="L459" s="123" t="str">
        <f t="shared" si="199"/>
        <v/>
      </c>
      <c r="M459" s="122" t="str">
        <f t="shared" si="200"/>
        <v/>
      </c>
      <c r="N459" s="137"/>
      <c r="O459" s="118"/>
      <c r="P459" s="118"/>
      <c r="Q459" s="118"/>
      <c r="R459" s="118"/>
      <c r="S459" s="118"/>
      <c r="T459" s="118"/>
      <c r="U459" s="118"/>
      <c r="V459" s="118"/>
      <c r="W459" s="119"/>
      <c r="X459" s="66" t="str">
        <f t="shared" si="188"/>
        <v/>
      </c>
      <c r="Y459" s="26" t="str">
        <f t="shared" si="184"/>
        <v/>
      </c>
      <c r="Z459" s="26" t="str">
        <f t="shared" si="201"/>
        <v/>
      </c>
      <c r="AA459" s="66" t="str">
        <f t="shared" si="202"/>
        <v/>
      </c>
      <c r="AB459" s="26" t="str">
        <f t="shared" si="203"/>
        <v/>
      </c>
      <c r="AC459" s="26" t="str">
        <f t="shared" si="204"/>
        <v/>
      </c>
      <c r="AD459" s="26" t="str">
        <f t="shared" si="185"/>
        <v/>
      </c>
      <c r="AE459" s="26" t="str">
        <f t="shared" si="205"/>
        <v/>
      </c>
      <c r="AF459" s="26" t="str">
        <f t="shared" si="206"/>
        <v/>
      </c>
      <c r="AG459" s="26" t="str">
        <f>IF(OR(Z459&lt;&gt;TRUE,AB459&lt;&gt;TRUE,,ISBLANK(U459)),"",IF(INDEX(codeperskat,MATCH(P459,libperskat,0))=20,IF(OR(U459&lt;Nomen.complète!W$4,U459&gt;Nomen.complète!X$4),FALSE,TRUE),""))</f>
        <v/>
      </c>
      <c r="AH459" s="26" t="str">
        <f t="shared" si="186"/>
        <v/>
      </c>
      <c r="AI459" s="26" t="str">
        <f t="shared" si="187"/>
        <v/>
      </c>
      <c r="AJ459" s="26" t="str">
        <f t="shared" si="207"/>
        <v/>
      </c>
      <c r="AK459" s="58" t="str">
        <f t="shared" si="208"/>
        <v/>
      </c>
      <c r="AL459" s="26" t="str">
        <f t="shared" si="209"/>
        <v/>
      </c>
    </row>
    <row r="460" spans="1:38">
      <c r="A460" s="42" t="str">
        <f t="shared" si="189"/>
        <v/>
      </c>
      <c r="B460" s="42" t="str">
        <f t="shared" ref="B460:B523" si="210">IF(N460&lt;&gt;"",IF(ISNA(MATCH(N460,pid,0)),"",IF(MATCH(N460,pid,0)=0,"",MATCH(N460,pid,0))),"")</f>
        <v/>
      </c>
      <c r="C460" s="139" t="str">
        <f t="shared" si="190"/>
        <v/>
      </c>
      <c r="D460" s="58" t="str">
        <f t="shared" si="191"/>
        <v/>
      </c>
      <c r="E460" s="58" t="str">
        <f t="shared" si="192"/>
        <v/>
      </c>
      <c r="F460" s="140" t="str">
        <f t="shared" si="193"/>
        <v/>
      </c>
      <c r="G460" s="141" t="str">
        <f t="shared" si="194"/>
        <v/>
      </c>
      <c r="H460" s="58" t="str">
        <f t="shared" si="195"/>
        <v/>
      </c>
      <c r="I460" s="58" t="str">
        <f t="shared" si="196"/>
        <v/>
      </c>
      <c r="J460" s="131" t="str">
        <f t="shared" si="197"/>
        <v/>
      </c>
      <c r="K460" s="65" t="str">
        <f t="shared" si="198"/>
        <v/>
      </c>
      <c r="L460" s="123" t="str">
        <f t="shared" si="199"/>
        <v/>
      </c>
      <c r="M460" s="122" t="str">
        <f t="shared" si="200"/>
        <v/>
      </c>
      <c r="N460" s="137"/>
      <c r="O460" s="118"/>
      <c r="P460" s="118"/>
      <c r="Q460" s="118"/>
      <c r="R460" s="118"/>
      <c r="S460" s="118"/>
      <c r="T460" s="118"/>
      <c r="U460" s="118"/>
      <c r="V460" s="118"/>
      <c r="W460" s="119"/>
      <c r="X460" s="66" t="str">
        <f t="shared" si="188"/>
        <v/>
      </c>
      <c r="Y460" s="26" t="str">
        <f t="shared" ref="Y460:Y523" si="211">IF(ISBLANK(N460),"",IF(OR(ISNA(MATCH(N460,pid,0)),N460="-"),FALSE,TRUE))</f>
        <v/>
      </c>
      <c r="Z460" s="26" t="str">
        <f t="shared" si="201"/>
        <v/>
      </c>
      <c r="AA460" s="66" t="str">
        <f t="shared" si="202"/>
        <v/>
      </c>
      <c r="AB460" s="26" t="str">
        <f t="shared" si="203"/>
        <v/>
      </c>
      <c r="AC460" s="26" t="str">
        <f t="shared" si="204"/>
        <v/>
      </c>
      <c r="AD460" s="26" t="str">
        <f t="shared" ref="AD460:AD523" si="212">IF(ISBLANK(V460),"",IF(OR(ISNA(MATCH(V460,libschartkla,0)),V460="-",INDEX(codeschartkla,MATCH(V460,libschartkla,0))=0),FALSE,TRUE))</f>
        <v/>
      </c>
      <c r="AE460" s="26" t="str">
        <f t="shared" si="205"/>
        <v/>
      </c>
      <c r="AF460" s="26" t="str">
        <f t="shared" si="206"/>
        <v/>
      </c>
      <c r="AG460" s="26" t="str">
        <f>IF(OR(Z460&lt;&gt;TRUE,AB460&lt;&gt;TRUE,,ISBLANK(U460)),"",IF(INDEX(codeperskat,MATCH(P460,libperskat,0))=20,IF(OR(U460&lt;Nomen.complète!W$4,U460&gt;Nomen.complète!X$4),FALSE,TRUE),""))</f>
        <v/>
      </c>
      <c r="AH460" s="26" t="str">
        <f t="shared" ref="AH460:AH523" si="213">IF(Z460=TRUE,IF(ISLOGICAL(AD460),IF(OR(AD460=FALSE,AND(INDEX(codeperskat,MATCH(P460,libperskat,0))&gt;=31,INDEX(codeperskat,MATCH(P460,libperskat,0))&lt;=43,AND(INDEX(codeschartkla,MATCH(V460,libschartkla,0))&lt;&gt;10090000,INDEX(codeschartkla,MATCH(V460,libschartkla,0))&lt;&gt;10090500,INDEX(codeschartkla,MATCH(V460,libschartkla,0))&lt;&gt;10190000,INDEX(codeschartkla,MATCH(V460,libschartkla,0))&lt;&gt;10190500,INDEX(codeschartkla,MATCH(V460,libschartkla,0))&lt;&gt;10290000,INDEX(codeschartkla,MATCH(V460,libschartkla,0))&lt;&gt;10290500)),INDEX(codeperskat,MATCH(P460,libperskat,0))=20),FALSE,TRUE),IF(INDEX(codeperskat,MATCH(P460,libperskat,0))=20,TRUE,FALSE)),"")</f>
        <v/>
      </c>
      <c r="AI460" s="26" t="str">
        <f t="shared" ref="AI460:AI523" si="214">IF(OR(Z460&lt;&gt;TRUE,AB460&lt;&gt;TRUE),"",IF(OR(AND(OR(INDEX(codeperskat,MATCH(P460,libperskat,0))=10,INDEX(codeperskat,MATCH(P460,libperskat,0))=31,INDEX(codeperskat,MATCH(P460,libperskat,0))=32),OR(INDEX(codedipqual,MATCH(R460,libdipqual,0))&lt;11,INDEX(codedipqual,MATCH(R460,libdipqual,0))&gt;15)),AND(INDEX(codeperskat,MATCH(P460,libperskat,0))=20,OR(INDEX(codedipqual,MATCH(R460,libdipqual,0))&lt;21,INDEX(codedipqual,MATCH(R460,libdipqual,0))&gt;24)),AND(INDEX(codeperskat,MATCH(P460,libperskat,0))&gt;=41,INDEX(codeperskat,MATCH(P460,libperskat,0))&lt;=43,OR(INDEX(codedipqual,MATCH(R460,libdipqual,0))&lt;31,INDEX(codedipqual,MATCH(R460,libdipqual,0))&gt;32)),),FALSE,TRUE))</f>
        <v/>
      </c>
      <c r="AJ460" s="26" t="str">
        <f t="shared" si="207"/>
        <v/>
      </c>
      <c r="AK460" s="58" t="str">
        <f t="shared" si="208"/>
        <v/>
      </c>
      <c r="AL460" s="26" t="str">
        <f t="shared" si="209"/>
        <v/>
      </c>
    </row>
    <row r="461" spans="1:38">
      <c r="A461" s="42" t="str">
        <f t="shared" si="189"/>
        <v/>
      </c>
      <c r="B461" s="42" t="str">
        <f t="shared" si="210"/>
        <v/>
      </c>
      <c r="C461" s="139" t="str">
        <f t="shared" si="190"/>
        <v/>
      </c>
      <c r="D461" s="58" t="str">
        <f t="shared" si="191"/>
        <v/>
      </c>
      <c r="E461" s="58" t="str">
        <f t="shared" si="192"/>
        <v/>
      </c>
      <c r="F461" s="140" t="str">
        <f t="shared" si="193"/>
        <v/>
      </c>
      <c r="G461" s="141" t="str">
        <f t="shared" si="194"/>
        <v/>
      </c>
      <c r="H461" s="58" t="str">
        <f t="shared" si="195"/>
        <v/>
      </c>
      <c r="I461" s="58" t="str">
        <f t="shared" si="196"/>
        <v/>
      </c>
      <c r="J461" s="131" t="str">
        <f t="shared" si="197"/>
        <v/>
      </c>
      <c r="K461" s="65" t="str">
        <f t="shared" si="198"/>
        <v/>
      </c>
      <c r="L461" s="123" t="str">
        <f t="shared" si="199"/>
        <v/>
      </c>
      <c r="M461" s="122" t="str">
        <f t="shared" si="200"/>
        <v/>
      </c>
      <c r="N461" s="137"/>
      <c r="O461" s="118"/>
      <c r="P461" s="118"/>
      <c r="Q461" s="118"/>
      <c r="R461" s="118"/>
      <c r="S461" s="118"/>
      <c r="T461" s="118"/>
      <c r="U461" s="118"/>
      <c r="V461" s="118"/>
      <c r="W461" s="119"/>
      <c r="X461" s="66" t="str">
        <f t="shared" ref="X461:X524" si="215">IF(K461="","",NOT(COUNTIF($K$12:$K$611,$K461)&gt;1))</f>
        <v/>
      </c>
      <c r="Y461" s="26" t="str">
        <f t="shared" si="211"/>
        <v/>
      </c>
      <c r="Z461" s="26" t="str">
        <f t="shared" si="201"/>
        <v/>
      </c>
      <c r="AA461" s="66" t="str">
        <f t="shared" si="202"/>
        <v/>
      </c>
      <c r="AB461" s="26" t="str">
        <f t="shared" si="203"/>
        <v/>
      </c>
      <c r="AC461" s="26" t="str">
        <f t="shared" si="204"/>
        <v/>
      </c>
      <c r="AD461" s="26" t="str">
        <f t="shared" si="212"/>
        <v/>
      </c>
      <c r="AE461" s="26" t="str">
        <f t="shared" si="205"/>
        <v/>
      </c>
      <c r="AF461" s="26" t="str">
        <f t="shared" si="206"/>
        <v/>
      </c>
      <c r="AG461" s="26" t="str">
        <f>IF(OR(Z461&lt;&gt;TRUE,AB461&lt;&gt;TRUE,,ISBLANK(U461)),"",IF(INDEX(codeperskat,MATCH(P461,libperskat,0))=20,IF(OR(U461&lt;Nomen.complète!W$4,U461&gt;Nomen.complète!X$4),FALSE,TRUE),""))</f>
        <v/>
      </c>
      <c r="AH461" s="26" t="str">
        <f t="shared" si="213"/>
        <v/>
      </c>
      <c r="AI461" s="26" t="str">
        <f t="shared" si="214"/>
        <v/>
      </c>
      <c r="AJ461" s="26" t="str">
        <f t="shared" si="207"/>
        <v/>
      </c>
      <c r="AK461" s="58" t="str">
        <f t="shared" si="208"/>
        <v/>
      </c>
      <c r="AL461" s="26" t="str">
        <f t="shared" si="209"/>
        <v/>
      </c>
    </row>
    <row r="462" spans="1:38">
      <c r="A462" s="42" t="str">
        <f t="shared" si="189"/>
        <v/>
      </c>
      <c r="B462" s="42" t="str">
        <f t="shared" si="210"/>
        <v/>
      </c>
      <c r="C462" s="139" t="str">
        <f t="shared" si="190"/>
        <v/>
      </c>
      <c r="D462" s="58" t="str">
        <f t="shared" si="191"/>
        <v/>
      </c>
      <c r="E462" s="58" t="str">
        <f t="shared" si="192"/>
        <v/>
      </c>
      <c r="F462" s="140" t="str">
        <f t="shared" si="193"/>
        <v/>
      </c>
      <c r="G462" s="141" t="str">
        <f t="shared" si="194"/>
        <v/>
      </c>
      <c r="H462" s="58" t="str">
        <f t="shared" si="195"/>
        <v/>
      </c>
      <c r="I462" s="58" t="str">
        <f t="shared" si="196"/>
        <v/>
      </c>
      <c r="J462" s="131" t="str">
        <f t="shared" si="197"/>
        <v/>
      </c>
      <c r="K462" s="65" t="str">
        <f t="shared" si="198"/>
        <v/>
      </c>
      <c r="L462" s="123" t="str">
        <f t="shared" si="199"/>
        <v/>
      </c>
      <c r="M462" s="122" t="str">
        <f t="shared" si="200"/>
        <v/>
      </c>
      <c r="N462" s="137"/>
      <c r="O462" s="118"/>
      <c r="P462" s="118"/>
      <c r="Q462" s="118"/>
      <c r="R462" s="118"/>
      <c r="S462" s="118"/>
      <c r="T462" s="118"/>
      <c r="U462" s="118"/>
      <c r="V462" s="118"/>
      <c r="W462" s="119"/>
      <c r="X462" s="66" t="str">
        <f t="shared" si="215"/>
        <v/>
      </c>
      <c r="Y462" s="26" t="str">
        <f t="shared" si="211"/>
        <v/>
      </c>
      <c r="Z462" s="26" t="str">
        <f t="shared" si="201"/>
        <v/>
      </c>
      <c r="AA462" s="66" t="str">
        <f t="shared" si="202"/>
        <v/>
      </c>
      <c r="AB462" s="26" t="str">
        <f t="shared" si="203"/>
        <v/>
      </c>
      <c r="AC462" s="26" t="str">
        <f t="shared" si="204"/>
        <v/>
      </c>
      <c r="AD462" s="26" t="str">
        <f t="shared" si="212"/>
        <v/>
      </c>
      <c r="AE462" s="26" t="str">
        <f t="shared" si="205"/>
        <v/>
      </c>
      <c r="AF462" s="26" t="str">
        <f t="shared" si="206"/>
        <v/>
      </c>
      <c r="AG462" s="26" t="str">
        <f>IF(OR(Z462&lt;&gt;TRUE,AB462&lt;&gt;TRUE,,ISBLANK(U462)),"",IF(INDEX(codeperskat,MATCH(P462,libperskat,0))=20,IF(OR(U462&lt;Nomen.complète!W$4,U462&gt;Nomen.complète!X$4),FALSE,TRUE),""))</f>
        <v/>
      </c>
      <c r="AH462" s="26" t="str">
        <f t="shared" si="213"/>
        <v/>
      </c>
      <c r="AI462" s="26" t="str">
        <f t="shared" si="214"/>
        <v/>
      </c>
      <c r="AJ462" s="26" t="str">
        <f t="shared" si="207"/>
        <v/>
      </c>
      <c r="AK462" s="58" t="str">
        <f t="shared" si="208"/>
        <v/>
      </c>
      <c r="AL462" s="26" t="str">
        <f t="shared" si="209"/>
        <v/>
      </c>
    </row>
    <row r="463" spans="1:38">
      <c r="A463" s="42" t="str">
        <f t="shared" si="189"/>
        <v/>
      </c>
      <c r="B463" s="42" t="str">
        <f t="shared" si="210"/>
        <v/>
      </c>
      <c r="C463" s="139" t="str">
        <f t="shared" si="190"/>
        <v/>
      </c>
      <c r="D463" s="58" t="str">
        <f t="shared" si="191"/>
        <v/>
      </c>
      <c r="E463" s="58" t="str">
        <f t="shared" si="192"/>
        <v/>
      </c>
      <c r="F463" s="140" t="str">
        <f t="shared" si="193"/>
        <v/>
      </c>
      <c r="G463" s="141" t="str">
        <f t="shared" si="194"/>
        <v/>
      </c>
      <c r="H463" s="58" t="str">
        <f t="shared" si="195"/>
        <v/>
      </c>
      <c r="I463" s="58" t="str">
        <f t="shared" si="196"/>
        <v/>
      </c>
      <c r="J463" s="131" t="str">
        <f t="shared" si="197"/>
        <v/>
      </c>
      <c r="K463" s="65" t="str">
        <f t="shared" si="198"/>
        <v/>
      </c>
      <c r="L463" s="123" t="str">
        <f t="shared" si="199"/>
        <v/>
      </c>
      <c r="M463" s="122" t="str">
        <f t="shared" si="200"/>
        <v/>
      </c>
      <c r="N463" s="137"/>
      <c r="O463" s="118"/>
      <c r="P463" s="118"/>
      <c r="Q463" s="118"/>
      <c r="R463" s="118"/>
      <c r="S463" s="118"/>
      <c r="T463" s="118"/>
      <c r="U463" s="118"/>
      <c r="V463" s="118"/>
      <c r="W463" s="119"/>
      <c r="X463" s="66" t="str">
        <f t="shared" si="215"/>
        <v/>
      </c>
      <c r="Y463" s="26" t="str">
        <f t="shared" si="211"/>
        <v/>
      </c>
      <c r="Z463" s="26" t="str">
        <f t="shared" si="201"/>
        <v/>
      </c>
      <c r="AA463" s="66" t="str">
        <f t="shared" si="202"/>
        <v/>
      </c>
      <c r="AB463" s="26" t="str">
        <f t="shared" si="203"/>
        <v/>
      </c>
      <c r="AC463" s="26" t="str">
        <f t="shared" si="204"/>
        <v/>
      </c>
      <c r="AD463" s="26" t="str">
        <f t="shared" si="212"/>
        <v/>
      </c>
      <c r="AE463" s="26" t="str">
        <f t="shared" si="205"/>
        <v/>
      </c>
      <c r="AF463" s="26" t="str">
        <f t="shared" si="206"/>
        <v/>
      </c>
      <c r="AG463" s="26" t="str">
        <f>IF(OR(Z463&lt;&gt;TRUE,AB463&lt;&gt;TRUE,,ISBLANK(U463)),"",IF(INDEX(codeperskat,MATCH(P463,libperskat,0))=20,IF(OR(U463&lt;Nomen.complète!W$4,U463&gt;Nomen.complète!X$4),FALSE,TRUE),""))</f>
        <v/>
      </c>
      <c r="AH463" s="26" t="str">
        <f t="shared" si="213"/>
        <v/>
      </c>
      <c r="AI463" s="26" t="str">
        <f t="shared" si="214"/>
        <v/>
      </c>
      <c r="AJ463" s="26" t="str">
        <f t="shared" si="207"/>
        <v/>
      </c>
      <c r="AK463" s="58" t="str">
        <f t="shared" si="208"/>
        <v/>
      </c>
      <c r="AL463" s="26" t="str">
        <f t="shared" si="209"/>
        <v/>
      </c>
    </row>
    <row r="464" spans="1:38">
      <c r="A464" s="42" t="str">
        <f t="shared" si="189"/>
        <v/>
      </c>
      <c r="B464" s="42" t="str">
        <f t="shared" si="210"/>
        <v/>
      </c>
      <c r="C464" s="139" t="str">
        <f t="shared" si="190"/>
        <v/>
      </c>
      <c r="D464" s="58" t="str">
        <f t="shared" si="191"/>
        <v/>
      </c>
      <c r="E464" s="58" t="str">
        <f t="shared" si="192"/>
        <v/>
      </c>
      <c r="F464" s="140" t="str">
        <f t="shared" si="193"/>
        <v/>
      </c>
      <c r="G464" s="141" t="str">
        <f t="shared" si="194"/>
        <v/>
      </c>
      <c r="H464" s="58" t="str">
        <f t="shared" si="195"/>
        <v/>
      </c>
      <c r="I464" s="58" t="str">
        <f t="shared" si="196"/>
        <v/>
      </c>
      <c r="J464" s="131" t="str">
        <f t="shared" si="197"/>
        <v/>
      </c>
      <c r="K464" s="65" t="str">
        <f t="shared" si="198"/>
        <v/>
      </c>
      <c r="L464" s="123" t="str">
        <f t="shared" si="199"/>
        <v/>
      </c>
      <c r="M464" s="122" t="str">
        <f t="shared" si="200"/>
        <v/>
      </c>
      <c r="N464" s="137"/>
      <c r="O464" s="118"/>
      <c r="P464" s="118"/>
      <c r="Q464" s="118"/>
      <c r="R464" s="118"/>
      <c r="S464" s="118"/>
      <c r="T464" s="118"/>
      <c r="U464" s="118"/>
      <c r="V464" s="118"/>
      <c r="W464" s="119"/>
      <c r="X464" s="66" t="str">
        <f t="shared" si="215"/>
        <v/>
      </c>
      <c r="Y464" s="26" t="str">
        <f t="shared" si="211"/>
        <v/>
      </c>
      <c r="Z464" s="26" t="str">
        <f t="shared" si="201"/>
        <v/>
      </c>
      <c r="AA464" s="66" t="str">
        <f t="shared" si="202"/>
        <v/>
      </c>
      <c r="AB464" s="26" t="str">
        <f t="shared" si="203"/>
        <v/>
      </c>
      <c r="AC464" s="26" t="str">
        <f t="shared" si="204"/>
        <v/>
      </c>
      <c r="AD464" s="26" t="str">
        <f t="shared" si="212"/>
        <v/>
      </c>
      <c r="AE464" s="26" t="str">
        <f t="shared" si="205"/>
        <v/>
      </c>
      <c r="AF464" s="26" t="str">
        <f t="shared" si="206"/>
        <v/>
      </c>
      <c r="AG464" s="26" t="str">
        <f>IF(OR(Z464&lt;&gt;TRUE,AB464&lt;&gt;TRUE,,ISBLANK(U464)),"",IF(INDEX(codeperskat,MATCH(P464,libperskat,0))=20,IF(OR(U464&lt;Nomen.complète!W$4,U464&gt;Nomen.complète!X$4),FALSE,TRUE),""))</f>
        <v/>
      </c>
      <c r="AH464" s="26" t="str">
        <f t="shared" si="213"/>
        <v/>
      </c>
      <c r="AI464" s="26" t="str">
        <f t="shared" si="214"/>
        <v/>
      </c>
      <c r="AJ464" s="26" t="str">
        <f t="shared" si="207"/>
        <v/>
      </c>
      <c r="AK464" s="58" t="str">
        <f t="shared" si="208"/>
        <v/>
      </c>
      <c r="AL464" s="26" t="str">
        <f t="shared" si="209"/>
        <v/>
      </c>
    </row>
    <row r="465" spans="1:38">
      <c r="A465" s="42" t="str">
        <f t="shared" si="189"/>
        <v/>
      </c>
      <c r="B465" s="42" t="str">
        <f t="shared" si="210"/>
        <v/>
      </c>
      <c r="C465" s="139" t="str">
        <f t="shared" si="190"/>
        <v/>
      </c>
      <c r="D465" s="58" t="str">
        <f t="shared" si="191"/>
        <v/>
      </c>
      <c r="E465" s="58" t="str">
        <f t="shared" si="192"/>
        <v/>
      </c>
      <c r="F465" s="140" t="str">
        <f t="shared" si="193"/>
        <v/>
      </c>
      <c r="G465" s="141" t="str">
        <f t="shared" si="194"/>
        <v/>
      </c>
      <c r="H465" s="58" t="str">
        <f t="shared" si="195"/>
        <v/>
      </c>
      <c r="I465" s="58" t="str">
        <f t="shared" si="196"/>
        <v/>
      </c>
      <c r="J465" s="131" t="str">
        <f t="shared" si="197"/>
        <v/>
      </c>
      <c r="K465" s="65" t="str">
        <f t="shared" si="198"/>
        <v/>
      </c>
      <c r="L465" s="123" t="str">
        <f t="shared" si="199"/>
        <v/>
      </c>
      <c r="M465" s="122" t="str">
        <f t="shared" si="200"/>
        <v/>
      </c>
      <c r="N465" s="137"/>
      <c r="O465" s="118"/>
      <c r="P465" s="118"/>
      <c r="Q465" s="118"/>
      <c r="R465" s="118"/>
      <c r="S465" s="118"/>
      <c r="T465" s="118"/>
      <c r="U465" s="118"/>
      <c r="V465" s="118"/>
      <c r="W465" s="119"/>
      <c r="X465" s="66" t="str">
        <f t="shared" si="215"/>
        <v/>
      </c>
      <c r="Y465" s="26" t="str">
        <f t="shared" si="211"/>
        <v/>
      </c>
      <c r="Z465" s="26" t="str">
        <f t="shared" si="201"/>
        <v/>
      </c>
      <c r="AA465" s="66" t="str">
        <f t="shared" si="202"/>
        <v/>
      </c>
      <c r="AB465" s="26" t="str">
        <f t="shared" si="203"/>
        <v/>
      </c>
      <c r="AC465" s="26" t="str">
        <f t="shared" si="204"/>
        <v/>
      </c>
      <c r="AD465" s="26" t="str">
        <f t="shared" si="212"/>
        <v/>
      </c>
      <c r="AE465" s="26" t="str">
        <f t="shared" si="205"/>
        <v/>
      </c>
      <c r="AF465" s="26" t="str">
        <f t="shared" si="206"/>
        <v/>
      </c>
      <c r="AG465" s="26" t="str">
        <f>IF(OR(Z465&lt;&gt;TRUE,AB465&lt;&gt;TRUE,,ISBLANK(U465)),"",IF(INDEX(codeperskat,MATCH(P465,libperskat,0))=20,IF(OR(U465&lt;Nomen.complète!W$4,U465&gt;Nomen.complète!X$4),FALSE,TRUE),""))</f>
        <v/>
      </c>
      <c r="AH465" s="26" t="str">
        <f t="shared" si="213"/>
        <v/>
      </c>
      <c r="AI465" s="26" t="str">
        <f t="shared" si="214"/>
        <v/>
      </c>
      <c r="AJ465" s="26" t="str">
        <f t="shared" si="207"/>
        <v/>
      </c>
      <c r="AK465" s="58" t="str">
        <f t="shared" si="208"/>
        <v/>
      </c>
      <c r="AL465" s="26" t="str">
        <f t="shared" si="209"/>
        <v/>
      </c>
    </row>
    <row r="466" spans="1:38">
      <c r="A466" s="42" t="str">
        <f t="shared" si="189"/>
        <v/>
      </c>
      <c r="B466" s="42" t="str">
        <f t="shared" si="210"/>
        <v/>
      </c>
      <c r="C466" s="139" t="str">
        <f t="shared" si="190"/>
        <v/>
      </c>
      <c r="D466" s="58" t="str">
        <f t="shared" si="191"/>
        <v/>
      </c>
      <c r="E466" s="58" t="str">
        <f t="shared" si="192"/>
        <v/>
      </c>
      <c r="F466" s="140" t="str">
        <f t="shared" si="193"/>
        <v/>
      </c>
      <c r="G466" s="141" t="str">
        <f t="shared" si="194"/>
        <v/>
      </c>
      <c r="H466" s="58" t="str">
        <f t="shared" si="195"/>
        <v/>
      </c>
      <c r="I466" s="58" t="str">
        <f t="shared" si="196"/>
        <v/>
      </c>
      <c r="J466" s="131" t="str">
        <f t="shared" si="197"/>
        <v/>
      </c>
      <c r="K466" s="65" t="str">
        <f t="shared" si="198"/>
        <v/>
      </c>
      <c r="L466" s="123" t="str">
        <f t="shared" si="199"/>
        <v/>
      </c>
      <c r="M466" s="122" t="str">
        <f t="shared" si="200"/>
        <v/>
      </c>
      <c r="N466" s="137"/>
      <c r="O466" s="118"/>
      <c r="P466" s="118"/>
      <c r="Q466" s="118"/>
      <c r="R466" s="118"/>
      <c r="S466" s="118"/>
      <c r="T466" s="118"/>
      <c r="U466" s="118"/>
      <c r="V466" s="118"/>
      <c r="W466" s="119"/>
      <c r="X466" s="66" t="str">
        <f t="shared" si="215"/>
        <v/>
      </c>
      <c r="Y466" s="26" t="str">
        <f t="shared" si="211"/>
        <v/>
      </c>
      <c r="Z466" s="26" t="str">
        <f t="shared" si="201"/>
        <v/>
      </c>
      <c r="AA466" s="66" t="str">
        <f t="shared" si="202"/>
        <v/>
      </c>
      <c r="AB466" s="26" t="str">
        <f t="shared" si="203"/>
        <v/>
      </c>
      <c r="AC466" s="26" t="str">
        <f t="shared" si="204"/>
        <v/>
      </c>
      <c r="AD466" s="26" t="str">
        <f t="shared" si="212"/>
        <v/>
      </c>
      <c r="AE466" s="26" t="str">
        <f t="shared" si="205"/>
        <v/>
      </c>
      <c r="AF466" s="26" t="str">
        <f t="shared" si="206"/>
        <v/>
      </c>
      <c r="AG466" s="26" t="str">
        <f>IF(OR(Z466&lt;&gt;TRUE,AB466&lt;&gt;TRUE,,ISBLANK(U466)),"",IF(INDEX(codeperskat,MATCH(P466,libperskat,0))=20,IF(OR(U466&lt;Nomen.complète!W$4,U466&gt;Nomen.complète!X$4),FALSE,TRUE),""))</f>
        <v/>
      </c>
      <c r="AH466" s="26" t="str">
        <f t="shared" si="213"/>
        <v/>
      </c>
      <c r="AI466" s="26" t="str">
        <f t="shared" si="214"/>
        <v/>
      </c>
      <c r="AJ466" s="26" t="str">
        <f t="shared" si="207"/>
        <v/>
      </c>
      <c r="AK466" s="58" t="str">
        <f t="shared" si="208"/>
        <v/>
      </c>
      <c r="AL466" s="26" t="str">
        <f t="shared" si="209"/>
        <v/>
      </c>
    </row>
    <row r="467" spans="1:38">
      <c r="A467" s="42" t="str">
        <f t="shared" si="189"/>
        <v/>
      </c>
      <c r="B467" s="42" t="str">
        <f t="shared" si="210"/>
        <v/>
      </c>
      <c r="C467" s="139" t="str">
        <f t="shared" si="190"/>
        <v/>
      </c>
      <c r="D467" s="58" t="str">
        <f t="shared" si="191"/>
        <v/>
      </c>
      <c r="E467" s="58" t="str">
        <f t="shared" si="192"/>
        <v/>
      </c>
      <c r="F467" s="140" t="str">
        <f t="shared" si="193"/>
        <v/>
      </c>
      <c r="G467" s="141" t="str">
        <f t="shared" si="194"/>
        <v/>
      </c>
      <c r="H467" s="58" t="str">
        <f t="shared" si="195"/>
        <v/>
      </c>
      <c r="I467" s="58" t="str">
        <f t="shared" si="196"/>
        <v/>
      </c>
      <c r="J467" s="131" t="str">
        <f t="shared" si="197"/>
        <v/>
      </c>
      <c r="K467" s="65" t="str">
        <f t="shared" si="198"/>
        <v/>
      </c>
      <c r="L467" s="123" t="str">
        <f t="shared" si="199"/>
        <v/>
      </c>
      <c r="M467" s="122" t="str">
        <f t="shared" si="200"/>
        <v/>
      </c>
      <c r="N467" s="137"/>
      <c r="O467" s="118"/>
      <c r="P467" s="118"/>
      <c r="Q467" s="118"/>
      <c r="R467" s="118"/>
      <c r="S467" s="118"/>
      <c r="T467" s="118"/>
      <c r="U467" s="118"/>
      <c r="V467" s="118"/>
      <c r="W467" s="119"/>
      <c r="X467" s="66" t="str">
        <f t="shared" si="215"/>
        <v/>
      </c>
      <c r="Y467" s="26" t="str">
        <f t="shared" si="211"/>
        <v/>
      </c>
      <c r="Z467" s="26" t="str">
        <f t="shared" si="201"/>
        <v/>
      </c>
      <c r="AA467" s="66" t="str">
        <f t="shared" si="202"/>
        <v/>
      </c>
      <c r="AB467" s="26" t="str">
        <f t="shared" si="203"/>
        <v/>
      </c>
      <c r="AC467" s="26" t="str">
        <f t="shared" si="204"/>
        <v/>
      </c>
      <c r="AD467" s="26" t="str">
        <f t="shared" si="212"/>
        <v/>
      </c>
      <c r="AE467" s="26" t="str">
        <f t="shared" si="205"/>
        <v/>
      </c>
      <c r="AF467" s="26" t="str">
        <f t="shared" si="206"/>
        <v/>
      </c>
      <c r="AG467" s="26" t="str">
        <f>IF(OR(Z467&lt;&gt;TRUE,AB467&lt;&gt;TRUE,,ISBLANK(U467)),"",IF(INDEX(codeperskat,MATCH(P467,libperskat,0))=20,IF(OR(U467&lt;Nomen.complète!W$4,U467&gt;Nomen.complète!X$4),FALSE,TRUE),""))</f>
        <v/>
      </c>
      <c r="AH467" s="26" t="str">
        <f t="shared" si="213"/>
        <v/>
      </c>
      <c r="AI467" s="26" t="str">
        <f t="shared" si="214"/>
        <v/>
      </c>
      <c r="AJ467" s="26" t="str">
        <f t="shared" si="207"/>
        <v/>
      </c>
      <c r="AK467" s="58" t="str">
        <f t="shared" si="208"/>
        <v/>
      </c>
      <c r="AL467" s="26" t="str">
        <f t="shared" si="209"/>
        <v/>
      </c>
    </row>
    <row r="468" spans="1:38">
      <c r="A468" s="42" t="str">
        <f t="shared" si="189"/>
        <v/>
      </c>
      <c r="B468" s="42" t="str">
        <f t="shared" si="210"/>
        <v/>
      </c>
      <c r="C468" s="139" t="str">
        <f t="shared" si="190"/>
        <v/>
      </c>
      <c r="D468" s="58" t="str">
        <f t="shared" si="191"/>
        <v/>
      </c>
      <c r="E468" s="58" t="str">
        <f t="shared" si="192"/>
        <v/>
      </c>
      <c r="F468" s="140" t="str">
        <f t="shared" si="193"/>
        <v/>
      </c>
      <c r="G468" s="141" t="str">
        <f t="shared" si="194"/>
        <v/>
      </c>
      <c r="H468" s="58" t="str">
        <f t="shared" si="195"/>
        <v/>
      </c>
      <c r="I468" s="58" t="str">
        <f t="shared" si="196"/>
        <v/>
      </c>
      <c r="J468" s="131" t="str">
        <f t="shared" si="197"/>
        <v/>
      </c>
      <c r="K468" s="65" t="str">
        <f t="shared" si="198"/>
        <v/>
      </c>
      <c r="L468" s="123" t="str">
        <f t="shared" si="199"/>
        <v/>
      </c>
      <c r="M468" s="122" t="str">
        <f t="shared" si="200"/>
        <v/>
      </c>
      <c r="N468" s="137"/>
      <c r="O468" s="118"/>
      <c r="P468" s="118"/>
      <c r="Q468" s="118"/>
      <c r="R468" s="118"/>
      <c r="S468" s="118"/>
      <c r="T468" s="118"/>
      <c r="U468" s="118"/>
      <c r="V468" s="118"/>
      <c r="W468" s="119"/>
      <c r="X468" s="66" t="str">
        <f t="shared" si="215"/>
        <v/>
      </c>
      <c r="Y468" s="26" t="str">
        <f t="shared" si="211"/>
        <v/>
      </c>
      <c r="Z468" s="26" t="str">
        <f t="shared" si="201"/>
        <v/>
      </c>
      <c r="AA468" s="66" t="str">
        <f t="shared" si="202"/>
        <v/>
      </c>
      <c r="AB468" s="26" t="str">
        <f t="shared" si="203"/>
        <v/>
      </c>
      <c r="AC468" s="26" t="str">
        <f t="shared" si="204"/>
        <v/>
      </c>
      <c r="AD468" s="26" t="str">
        <f t="shared" si="212"/>
        <v/>
      </c>
      <c r="AE468" s="26" t="str">
        <f t="shared" si="205"/>
        <v/>
      </c>
      <c r="AF468" s="26" t="str">
        <f t="shared" si="206"/>
        <v/>
      </c>
      <c r="AG468" s="26" t="str">
        <f>IF(OR(Z468&lt;&gt;TRUE,AB468&lt;&gt;TRUE,,ISBLANK(U468)),"",IF(INDEX(codeperskat,MATCH(P468,libperskat,0))=20,IF(OR(U468&lt;Nomen.complète!W$4,U468&gt;Nomen.complète!X$4),FALSE,TRUE),""))</f>
        <v/>
      </c>
      <c r="AH468" s="26" t="str">
        <f t="shared" si="213"/>
        <v/>
      </c>
      <c r="AI468" s="26" t="str">
        <f t="shared" si="214"/>
        <v/>
      </c>
      <c r="AJ468" s="26" t="str">
        <f t="shared" si="207"/>
        <v/>
      </c>
      <c r="AK468" s="58" t="str">
        <f t="shared" si="208"/>
        <v/>
      </c>
      <c r="AL468" s="26" t="str">
        <f t="shared" si="209"/>
        <v/>
      </c>
    </row>
    <row r="469" spans="1:38">
      <c r="A469" s="42" t="str">
        <f t="shared" si="189"/>
        <v/>
      </c>
      <c r="B469" s="42" t="str">
        <f t="shared" si="210"/>
        <v/>
      </c>
      <c r="C469" s="139" t="str">
        <f t="shared" si="190"/>
        <v/>
      </c>
      <c r="D469" s="58" t="str">
        <f t="shared" si="191"/>
        <v/>
      </c>
      <c r="E469" s="58" t="str">
        <f t="shared" si="192"/>
        <v/>
      </c>
      <c r="F469" s="140" t="str">
        <f t="shared" si="193"/>
        <v/>
      </c>
      <c r="G469" s="141" t="str">
        <f t="shared" si="194"/>
        <v/>
      </c>
      <c r="H469" s="58" t="str">
        <f t="shared" si="195"/>
        <v/>
      </c>
      <c r="I469" s="58" t="str">
        <f t="shared" si="196"/>
        <v/>
      </c>
      <c r="J469" s="131" t="str">
        <f t="shared" si="197"/>
        <v/>
      </c>
      <c r="K469" s="65" t="str">
        <f t="shared" si="198"/>
        <v/>
      </c>
      <c r="L469" s="123" t="str">
        <f t="shared" si="199"/>
        <v/>
      </c>
      <c r="M469" s="122" t="str">
        <f t="shared" si="200"/>
        <v/>
      </c>
      <c r="N469" s="137"/>
      <c r="O469" s="118"/>
      <c r="P469" s="118"/>
      <c r="Q469" s="118"/>
      <c r="R469" s="118"/>
      <c r="S469" s="118"/>
      <c r="T469" s="118"/>
      <c r="U469" s="118"/>
      <c r="V469" s="118"/>
      <c r="W469" s="119"/>
      <c r="X469" s="66" t="str">
        <f t="shared" si="215"/>
        <v/>
      </c>
      <c r="Y469" s="26" t="str">
        <f t="shared" si="211"/>
        <v/>
      </c>
      <c r="Z469" s="26" t="str">
        <f t="shared" si="201"/>
        <v/>
      </c>
      <c r="AA469" s="66" t="str">
        <f t="shared" si="202"/>
        <v/>
      </c>
      <c r="AB469" s="26" t="str">
        <f t="shared" si="203"/>
        <v/>
      </c>
      <c r="AC469" s="26" t="str">
        <f t="shared" si="204"/>
        <v/>
      </c>
      <c r="AD469" s="26" t="str">
        <f t="shared" si="212"/>
        <v/>
      </c>
      <c r="AE469" s="26" t="str">
        <f t="shared" si="205"/>
        <v/>
      </c>
      <c r="AF469" s="26" t="str">
        <f t="shared" si="206"/>
        <v/>
      </c>
      <c r="AG469" s="26" t="str">
        <f>IF(OR(Z469&lt;&gt;TRUE,AB469&lt;&gt;TRUE,,ISBLANK(U469)),"",IF(INDEX(codeperskat,MATCH(P469,libperskat,0))=20,IF(OR(U469&lt;Nomen.complète!W$4,U469&gt;Nomen.complète!X$4),FALSE,TRUE),""))</f>
        <v/>
      </c>
      <c r="AH469" s="26" t="str">
        <f t="shared" si="213"/>
        <v/>
      </c>
      <c r="AI469" s="26" t="str">
        <f t="shared" si="214"/>
        <v/>
      </c>
      <c r="AJ469" s="26" t="str">
        <f t="shared" si="207"/>
        <v/>
      </c>
      <c r="AK469" s="58" t="str">
        <f t="shared" si="208"/>
        <v/>
      </c>
      <c r="AL469" s="26" t="str">
        <f t="shared" si="209"/>
        <v/>
      </c>
    </row>
    <row r="470" spans="1:38">
      <c r="A470" s="42" t="str">
        <f t="shared" si="189"/>
        <v/>
      </c>
      <c r="B470" s="42" t="str">
        <f t="shared" si="210"/>
        <v/>
      </c>
      <c r="C470" s="139" t="str">
        <f t="shared" si="190"/>
        <v/>
      </c>
      <c r="D470" s="58" t="str">
        <f t="shared" si="191"/>
        <v/>
      </c>
      <c r="E470" s="58" t="str">
        <f t="shared" si="192"/>
        <v/>
      </c>
      <c r="F470" s="140" t="str">
        <f t="shared" si="193"/>
        <v/>
      </c>
      <c r="G470" s="141" t="str">
        <f t="shared" si="194"/>
        <v/>
      </c>
      <c r="H470" s="58" t="str">
        <f t="shared" si="195"/>
        <v/>
      </c>
      <c r="I470" s="58" t="str">
        <f t="shared" si="196"/>
        <v/>
      </c>
      <c r="J470" s="131" t="str">
        <f t="shared" si="197"/>
        <v/>
      </c>
      <c r="K470" s="65" t="str">
        <f t="shared" si="198"/>
        <v/>
      </c>
      <c r="L470" s="123" t="str">
        <f t="shared" si="199"/>
        <v/>
      </c>
      <c r="M470" s="122" t="str">
        <f t="shared" si="200"/>
        <v/>
      </c>
      <c r="N470" s="137"/>
      <c r="O470" s="118"/>
      <c r="P470" s="118"/>
      <c r="Q470" s="118"/>
      <c r="R470" s="118"/>
      <c r="S470" s="118"/>
      <c r="T470" s="118"/>
      <c r="U470" s="118"/>
      <c r="V470" s="118"/>
      <c r="W470" s="119"/>
      <c r="X470" s="66" t="str">
        <f t="shared" si="215"/>
        <v/>
      </c>
      <c r="Y470" s="26" t="str">
        <f t="shared" si="211"/>
        <v/>
      </c>
      <c r="Z470" s="26" t="str">
        <f t="shared" si="201"/>
        <v/>
      </c>
      <c r="AA470" s="66" t="str">
        <f t="shared" si="202"/>
        <v/>
      </c>
      <c r="AB470" s="26" t="str">
        <f t="shared" si="203"/>
        <v/>
      </c>
      <c r="AC470" s="26" t="str">
        <f t="shared" si="204"/>
        <v/>
      </c>
      <c r="AD470" s="26" t="str">
        <f t="shared" si="212"/>
        <v/>
      </c>
      <c r="AE470" s="26" t="str">
        <f t="shared" si="205"/>
        <v/>
      </c>
      <c r="AF470" s="26" t="str">
        <f t="shared" si="206"/>
        <v/>
      </c>
      <c r="AG470" s="26" t="str">
        <f>IF(OR(Z470&lt;&gt;TRUE,AB470&lt;&gt;TRUE,,ISBLANK(U470)),"",IF(INDEX(codeperskat,MATCH(P470,libperskat,0))=20,IF(OR(U470&lt;Nomen.complète!W$4,U470&gt;Nomen.complète!X$4),FALSE,TRUE),""))</f>
        <v/>
      </c>
      <c r="AH470" s="26" t="str">
        <f t="shared" si="213"/>
        <v/>
      </c>
      <c r="AI470" s="26" t="str">
        <f t="shared" si="214"/>
        <v/>
      </c>
      <c r="AJ470" s="26" t="str">
        <f t="shared" si="207"/>
        <v/>
      </c>
      <c r="AK470" s="58" t="str">
        <f t="shared" si="208"/>
        <v/>
      </c>
      <c r="AL470" s="26" t="str">
        <f t="shared" si="209"/>
        <v/>
      </c>
    </row>
    <row r="471" spans="1:38">
      <c r="A471" s="42" t="str">
        <f t="shared" si="189"/>
        <v/>
      </c>
      <c r="B471" s="42" t="str">
        <f t="shared" si="210"/>
        <v/>
      </c>
      <c r="C471" s="139" t="str">
        <f t="shared" si="190"/>
        <v/>
      </c>
      <c r="D471" s="58" t="str">
        <f t="shared" si="191"/>
        <v/>
      </c>
      <c r="E471" s="58" t="str">
        <f t="shared" si="192"/>
        <v/>
      </c>
      <c r="F471" s="140" t="str">
        <f t="shared" si="193"/>
        <v/>
      </c>
      <c r="G471" s="141" t="str">
        <f t="shared" si="194"/>
        <v/>
      </c>
      <c r="H471" s="58" t="str">
        <f t="shared" si="195"/>
        <v/>
      </c>
      <c r="I471" s="58" t="str">
        <f t="shared" si="196"/>
        <v/>
      </c>
      <c r="J471" s="131" t="str">
        <f t="shared" si="197"/>
        <v/>
      </c>
      <c r="K471" s="65" t="str">
        <f t="shared" si="198"/>
        <v/>
      </c>
      <c r="L471" s="123" t="str">
        <f t="shared" si="199"/>
        <v/>
      </c>
      <c r="M471" s="122" t="str">
        <f t="shared" si="200"/>
        <v/>
      </c>
      <c r="N471" s="137"/>
      <c r="O471" s="118"/>
      <c r="P471" s="118"/>
      <c r="Q471" s="118"/>
      <c r="R471" s="118"/>
      <c r="S471" s="118"/>
      <c r="T471" s="118"/>
      <c r="U471" s="118"/>
      <c r="V471" s="118"/>
      <c r="W471" s="119"/>
      <c r="X471" s="66" t="str">
        <f t="shared" si="215"/>
        <v/>
      </c>
      <c r="Y471" s="26" t="str">
        <f t="shared" si="211"/>
        <v/>
      </c>
      <c r="Z471" s="26" t="str">
        <f t="shared" si="201"/>
        <v/>
      </c>
      <c r="AA471" s="66" t="str">
        <f t="shared" si="202"/>
        <v/>
      </c>
      <c r="AB471" s="26" t="str">
        <f t="shared" si="203"/>
        <v/>
      </c>
      <c r="AC471" s="26" t="str">
        <f t="shared" si="204"/>
        <v/>
      </c>
      <c r="AD471" s="26" t="str">
        <f t="shared" si="212"/>
        <v/>
      </c>
      <c r="AE471" s="26" t="str">
        <f t="shared" si="205"/>
        <v/>
      </c>
      <c r="AF471" s="26" t="str">
        <f t="shared" si="206"/>
        <v/>
      </c>
      <c r="AG471" s="26" t="str">
        <f>IF(OR(Z471&lt;&gt;TRUE,AB471&lt;&gt;TRUE,,ISBLANK(U471)),"",IF(INDEX(codeperskat,MATCH(P471,libperskat,0))=20,IF(OR(U471&lt;Nomen.complète!W$4,U471&gt;Nomen.complète!X$4),FALSE,TRUE),""))</f>
        <v/>
      </c>
      <c r="AH471" s="26" t="str">
        <f t="shared" si="213"/>
        <v/>
      </c>
      <c r="AI471" s="26" t="str">
        <f t="shared" si="214"/>
        <v/>
      </c>
      <c r="AJ471" s="26" t="str">
        <f t="shared" si="207"/>
        <v/>
      </c>
      <c r="AK471" s="58" t="str">
        <f t="shared" si="208"/>
        <v/>
      </c>
      <c r="AL471" s="26" t="str">
        <f t="shared" si="209"/>
        <v/>
      </c>
    </row>
    <row r="472" spans="1:38">
      <c r="A472" s="42" t="str">
        <f t="shared" si="189"/>
        <v/>
      </c>
      <c r="B472" s="42" t="str">
        <f t="shared" si="210"/>
        <v/>
      </c>
      <c r="C472" s="139" t="str">
        <f t="shared" si="190"/>
        <v/>
      </c>
      <c r="D472" s="58" t="str">
        <f t="shared" si="191"/>
        <v/>
      </c>
      <c r="E472" s="58" t="str">
        <f t="shared" si="192"/>
        <v/>
      </c>
      <c r="F472" s="140" t="str">
        <f t="shared" si="193"/>
        <v/>
      </c>
      <c r="G472" s="141" t="str">
        <f t="shared" si="194"/>
        <v/>
      </c>
      <c r="H472" s="58" t="str">
        <f t="shared" si="195"/>
        <v/>
      </c>
      <c r="I472" s="58" t="str">
        <f t="shared" si="196"/>
        <v/>
      </c>
      <c r="J472" s="131" t="str">
        <f t="shared" si="197"/>
        <v/>
      </c>
      <c r="K472" s="65" t="str">
        <f t="shared" si="198"/>
        <v/>
      </c>
      <c r="L472" s="123" t="str">
        <f t="shared" si="199"/>
        <v/>
      </c>
      <c r="M472" s="122" t="str">
        <f t="shared" si="200"/>
        <v/>
      </c>
      <c r="N472" s="137"/>
      <c r="O472" s="118"/>
      <c r="P472" s="118"/>
      <c r="Q472" s="118"/>
      <c r="R472" s="118"/>
      <c r="S472" s="118"/>
      <c r="T472" s="118"/>
      <c r="U472" s="118"/>
      <c r="V472" s="118"/>
      <c r="W472" s="119"/>
      <c r="X472" s="66" t="str">
        <f t="shared" si="215"/>
        <v/>
      </c>
      <c r="Y472" s="26" t="str">
        <f t="shared" si="211"/>
        <v/>
      </c>
      <c r="Z472" s="26" t="str">
        <f t="shared" si="201"/>
        <v/>
      </c>
      <c r="AA472" s="66" t="str">
        <f t="shared" si="202"/>
        <v/>
      </c>
      <c r="AB472" s="26" t="str">
        <f t="shared" si="203"/>
        <v/>
      </c>
      <c r="AC472" s="26" t="str">
        <f t="shared" si="204"/>
        <v/>
      </c>
      <c r="AD472" s="26" t="str">
        <f t="shared" si="212"/>
        <v/>
      </c>
      <c r="AE472" s="26" t="str">
        <f t="shared" si="205"/>
        <v/>
      </c>
      <c r="AF472" s="26" t="str">
        <f t="shared" si="206"/>
        <v/>
      </c>
      <c r="AG472" s="26" t="str">
        <f>IF(OR(Z472&lt;&gt;TRUE,AB472&lt;&gt;TRUE,,ISBLANK(U472)),"",IF(INDEX(codeperskat,MATCH(P472,libperskat,0))=20,IF(OR(U472&lt;Nomen.complète!W$4,U472&gt;Nomen.complète!X$4),FALSE,TRUE),""))</f>
        <v/>
      </c>
      <c r="AH472" s="26" t="str">
        <f t="shared" si="213"/>
        <v/>
      </c>
      <c r="AI472" s="26" t="str">
        <f t="shared" si="214"/>
        <v/>
      </c>
      <c r="AJ472" s="26" t="str">
        <f t="shared" si="207"/>
        <v/>
      </c>
      <c r="AK472" s="58" t="str">
        <f t="shared" si="208"/>
        <v/>
      </c>
      <c r="AL472" s="26" t="str">
        <f t="shared" si="209"/>
        <v/>
      </c>
    </row>
    <row r="473" spans="1:38">
      <c r="A473" s="42" t="str">
        <f t="shared" si="189"/>
        <v/>
      </c>
      <c r="B473" s="42" t="str">
        <f t="shared" si="210"/>
        <v/>
      </c>
      <c r="C473" s="139" t="str">
        <f t="shared" si="190"/>
        <v/>
      </c>
      <c r="D473" s="58" t="str">
        <f t="shared" si="191"/>
        <v/>
      </c>
      <c r="E473" s="58" t="str">
        <f t="shared" si="192"/>
        <v/>
      </c>
      <c r="F473" s="140" t="str">
        <f t="shared" si="193"/>
        <v/>
      </c>
      <c r="G473" s="141" t="str">
        <f t="shared" si="194"/>
        <v/>
      </c>
      <c r="H473" s="58" t="str">
        <f t="shared" si="195"/>
        <v/>
      </c>
      <c r="I473" s="58" t="str">
        <f t="shared" si="196"/>
        <v/>
      </c>
      <c r="J473" s="131" t="str">
        <f t="shared" si="197"/>
        <v/>
      </c>
      <c r="K473" s="65" t="str">
        <f t="shared" si="198"/>
        <v/>
      </c>
      <c r="L473" s="123" t="str">
        <f t="shared" si="199"/>
        <v/>
      </c>
      <c r="M473" s="122" t="str">
        <f t="shared" si="200"/>
        <v/>
      </c>
      <c r="N473" s="137"/>
      <c r="O473" s="118"/>
      <c r="P473" s="118"/>
      <c r="Q473" s="118"/>
      <c r="R473" s="118"/>
      <c r="S473" s="118"/>
      <c r="T473" s="118"/>
      <c r="U473" s="118"/>
      <c r="V473" s="118"/>
      <c r="W473" s="119"/>
      <c r="X473" s="66" t="str">
        <f t="shared" si="215"/>
        <v/>
      </c>
      <c r="Y473" s="26" t="str">
        <f t="shared" si="211"/>
        <v/>
      </c>
      <c r="Z473" s="26" t="str">
        <f t="shared" si="201"/>
        <v/>
      </c>
      <c r="AA473" s="66" t="str">
        <f t="shared" si="202"/>
        <v/>
      </c>
      <c r="AB473" s="26" t="str">
        <f t="shared" si="203"/>
        <v/>
      </c>
      <c r="AC473" s="26" t="str">
        <f t="shared" si="204"/>
        <v/>
      </c>
      <c r="AD473" s="26" t="str">
        <f t="shared" si="212"/>
        <v/>
      </c>
      <c r="AE473" s="26" t="str">
        <f t="shared" si="205"/>
        <v/>
      </c>
      <c r="AF473" s="26" t="str">
        <f t="shared" si="206"/>
        <v/>
      </c>
      <c r="AG473" s="26" t="str">
        <f>IF(OR(Z473&lt;&gt;TRUE,AB473&lt;&gt;TRUE,,ISBLANK(U473)),"",IF(INDEX(codeperskat,MATCH(P473,libperskat,0))=20,IF(OR(U473&lt;Nomen.complète!W$4,U473&gt;Nomen.complète!X$4),FALSE,TRUE),""))</f>
        <v/>
      </c>
      <c r="AH473" s="26" t="str">
        <f t="shared" si="213"/>
        <v/>
      </c>
      <c r="AI473" s="26" t="str">
        <f t="shared" si="214"/>
        <v/>
      </c>
      <c r="AJ473" s="26" t="str">
        <f t="shared" si="207"/>
        <v/>
      </c>
      <c r="AK473" s="58" t="str">
        <f t="shared" si="208"/>
        <v/>
      </c>
      <c r="AL473" s="26" t="str">
        <f t="shared" si="209"/>
        <v/>
      </c>
    </row>
    <row r="474" spans="1:38">
      <c r="A474" s="42" t="str">
        <f t="shared" si="189"/>
        <v/>
      </c>
      <c r="B474" s="42" t="str">
        <f t="shared" si="210"/>
        <v/>
      </c>
      <c r="C474" s="139" t="str">
        <f t="shared" si="190"/>
        <v/>
      </c>
      <c r="D474" s="58" t="str">
        <f t="shared" si="191"/>
        <v/>
      </c>
      <c r="E474" s="58" t="str">
        <f t="shared" si="192"/>
        <v/>
      </c>
      <c r="F474" s="140" t="str">
        <f t="shared" si="193"/>
        <v/>
      </c>
      <c r="G474" s="141" t="str">
        <f t="shared" si="194"/>
        <v/>
      </c>
      <c r="H474" s="58" t="str">
        <f t="shared" si="195"/>
        <v/>
      </c>
      <c r="I474" s="58" t="str">
        <f t="shared" si="196"/>
        <v/>
      </c>
      <c r="J474" s="131" t="str">
        <f t="shared" si="197"/>
        <v/>
      </c>
      <c r="K474" s="65" t="str">
        <f t="shared" si="198"/>
        <v/>
      </c>
      <c r="L474" s="123" t="str">
        <f t="shared" si="199"/>
        <v/>
      </c>
      <c r="M474" s="122" t="str">
        <f t="shared" si="200"/>
        <v/>
      </c>
      <c r="N474" s="137"/>
      <c r="O474" s="118"/>
      <c r="P474" s="118"/>
      <c r="Q474" s="118"/>
      <c r="R474" s="118"/>
      <c r="S474" s="118"/>
      <c r="T474" s="118"/>
      <c r="U474" s="118"/>
      <c r="V474" s="118"/>
      <c r="W474" s="119"/>
      <c r="X474" s="66" t="str">
        <f t="shared" si="215"/>
        <v/>
      </c>
      <c r="Y474" s="26" t="str">
        <f t="shared" si="211"/>
        <v/>
      </c>
      <c r="Z474" s="26" t="str">
        <f t="shared" si="201"/>
        <v/>
      </c>
      <c r="AA474" s="66" t="str">
        <f t="shared" si="202"/>
        <v/>
      </c>
      <c r="AB474" s="26" t="str">
        <f t="shared" si="203"/>
        <v/>
      </c>
      <c r="AC474" s="26" t="str">
        <f t="shared" si="204"/>
        <v/>
      </c>
      <c r="AD474" s="26" t="str">
        <f t="shared" si="212"/>
        <v/>
      </c>
      <c r="AE474" s="26" t="str">
        <f t="shared" si="205"/>
        <v/>
      </c>
      <c r="AF474" s="26" t="str">
        <f t="shared" si="206"/>
        <v/>
      </c>
      <c r="AG474" s="26" t="str">
        <f>IF(OR(Z474&lt;&gt;TRUE,AB474&lt;&gt;TRUE,,ISBLANK(U474)),"",IF(INDEX(codeperskat,MATCH(P474,libperskat,0))=20,IF(OR(U474&lt;Nomen.complète!W$4,U474&gt;Nomen.complète!X$4),FALSE,TRUE),""))</f>
        <v/>
      </c>
      <c r="AH474" s="26" t="str">
        <f t="shared" si="213"/>
        <v/>
      </c>
      <c r="AI474" s="26" t="str">
        <f t="shared" si="214"/>
        <v/>
      </c>
      <c r="AJ474" s="26" t="str">
        <f t="shared" si="207"/>
        <v/>
      </c>
      <c r="AK474" s="58" t="str">
        <f t="shared" si="208"/>
        <v/>
      </c>
      <c r="AL474" s="26" t="str">
        <f t="shared" si="209"/>
        <v/>
      </c>
    </row>
    <row r="475" spans="1:38">
      <c r="A475" s="42" t="str">
        <f t="shared" si="189"/>
        <v/>
      </c>
      <c r="B475" s="42" t="str">
        <f t="shared" si="210"/>
        <v/>
      </c>
      <c r="C475" s="139" t="str">
        <f t="shared" si="190"/>
        <v/>
      </c>
      <c r="D475" s="58" t="str">
        <f t="shared" si="191"/>
        <v/>
      </c>
      <c r="E475" s="58" t="str">
        <f t="shared" si="192"/>
        <v/>
      </c>
      <c r="F475" s="140" t="str">
        <f t="shared" si="193"/>
        <v/>
      </c>
      <c r="G475" s="141" t="str">
        <f t="shared" si="194"/>
        <v/>
      </c>
      <c r="H475" s="58" t="str">
        <f t="shared" si="195"/>
        <v/>
      </c>
      <c r="I475" s="58" t="str">
        <f t="shared" si="196"/>
        <v/>
      </c>
      <c r="J475" s="131" t="str">
        <f t="shared" si="197"/>
        <v/>
      </c>
      <c r="K475" s="65" t="str">
        <f t="shared" si="198"/>
        <v/>
      </c>
      <c r="L475" s="123" t="str">
        <f t="shared" si="199"/>
        <v/>
      </c>
      <c r="M475" s="122" t="str">
        <f t="shared" si="200"/>
        <v/>
      </c>
      <c r="N475" s="137"/>
      <c r="O475" s="118"/>
      <c r="P475" s="118"/>
      <c r="Q475" s="118"/>
      <c r="R475" s="118"/>
      <c r="S475" s="118"/>
      <c r="T475" s="118"/>
      <c r="U475" s="118"/>
      <c r="V475" s="118"/>
      <c r="W475" s="119"/>
      <c r="X475" s="66" t="str">
        <f t="shared" si="215"/>
        <v/>
      </c>
      <c r="Y475" s="26" t="str">
        <f t="shared" si="211"/>
        <v/>
      </c>
      <c r="Z475" s="26" t="str">
        <f t="shared" si="201"/>
        <v/>
      </c>
      <c r="AA475" s="66" t="str">
        <f t="shared" si="202"/>
        <v/>
      </c>
      <c r="AB475" s="26" t="str">
        <f t="shared" si="203"/>
        <v/>
      </c>
      <c r="AC475" s="26" t="str">
        <f t="shared" si="204"/>
        <v/>
      </c>
      <c r="AD475" s="26" t="str">
        <f t="shared" si="212"/>
        <v/>
      </c>
      <c r="AE475" s="26" t="str">
        <f t="shared" si="205"/>
        <v/>
      </c>
      <c r="AF475" s="26" t="str">
        <f t="shared" si="206"/>
        <v/>
      </c>
      <c r="AG475" s="26" t="str">
        <f>IF(OR(Z475&lt;&gt;TRUE,AB475&lt;&gt;TRUE,,ISBLANK(U475)),"",IF(INDEX(codeperskat,MATCH(P475,libperskat,0))=20,IF(OR(U475&lt;Nomen.complète!W$4,U475&gt;Nomen.complète!X$4),FALSE,TRUE),""))</f>
        <v/>
      </c>
      <c r="AH475" s="26" t="str">
        <f t="shared" si="213"/>
        <v/>
      </c>
      <c r="AI475" s="26" t="str">
        <f t="shared" si="214"/>
        <v/>
      </c>
      <c r="AJ475" s="26" t="str">
        <f t="shared" si="207"/>
        <v/>
      </c>
      <c r="AK475" s="58" t="str">
        <f t="shared" si="208"/>
        <v/>
      </c>
      <c r="AL475" s="26" t="str">
        <f t="shared" si="209"/>
        <v/>
      </c>
    </row>
    <row r="476" spans="1:38">
      <c r="A476" s="42" t="str">
        <f t="shared" si="189"/>
        <v/>
      </c>
      <c r="B476" s="42" t="str">
        <f t="shared" si="210"/>
        <v/>
      </c>
      <c r="C476" s="139" t="str">
        <f t="shared" si="190"/>
        <v/>
      </c>
      <c r="D476" s="58" t="str">
        <f t="shared" si="191"/>
        <v/>
      </c>
      <c r="E476" s="58" t="str">
        <f t="shared" si="192"/>
        <v/>
      </c>
      <c r="F476" s="140" t="str">
        <f t="shared" si="193"/>
        <v/>
      </c>
      <c r="G476" s="141" t="str">
        <f t="shared" si="194"/>
        <v/>
      </c>
      <c r="H476" s="58" t="str">
        <f t="shared" si="195"/>
        <v/>
      </c>
      <c r="I476" s="58" t="str">
        <f t="shared" si="196"/>
        <v/>
      </c>
      <c r="J476" s="131" t="str">
        <f t="shared" si="197"/>
        <v/>
      </c>
      <c r="K476" s="65" t="str">
        <f t="shared" si="198"/>
        <v/>
      </c>
      <c r="L476" s="123" t="str">
        <f t="shared" si="199"/>
        <v/>
      </c>
      <c r="M476" s="122" t="str">
        <f t="shared" si="200"/>
        <v/>
      </c>
      <c r="N476" s="137"/>
      <c r="O476" s="118"/>
      <c r="P476" s="118"/>
      <c r="Q476" s="118"/>
      <c r="R476" s="118"/>
      <c r="S476" s="118"/>
      <c r="T476" s="118"/>
      <c r="U476" s="118"/>
      <c r="V476" s="118"/>
      <c r="W476" s="119"/>
      <c r="X476" s="66" t="str">
        <f t="shared" si="215"/>
        <v/>
      </c>
      <c r="Y476" s="26" t="str">
        <f t="shared" si="211"/>
        <v/>
      </c>
      <c r="Z476" s="26" t="str">
        <f t="shared" si="201"/>
        <v/>
      </c>
      <c r="AA476" s="66" t="str">
        <f t="shared" si="202"/>
        <v/>
      </c>
      <c r="AB476" s="26" t="str">
        <f t="shared" si="203"/>
        <v/>
      </c>
      <c r="AC476" s="26" t="str">
        <f t="shared" si="204"/>
        <v/>
      </c>
      <c r="AD476" s="26" t="str">
        <f t="shared" si="212"/>
        <v/>
      </c>
      <c r="AE476" s="26" t="str">
        <f t="shared" si="205"/>
        <v/>
      </c>
      <c r="AF476" s="26" t="str">
        <f t="shared" si="206"/>
        <v/>
      </c>
      <c r="AG476" s="26" t="str">
        <f>IF(OR(Z476&lt;&gt;TRUE,AB476&lt;&gt;TRUE,,ISBLANK(U476)),"",IF(INDEX(codeperskat,MATCH(P476,libperskat,0))=20,IF(OR(U476&lt;Nomen.complète!W$4,U476&gt;Nomen.complète!X$4),FALSE,TRUE),""))</f>
        <v/>
      </c>
      <c r="AH476" s="26" t="str">
        <f t="shared" si="213"/>
        <v/>
      </c>
      <c r="AI476" s="26" t="str">
        <f t="shared" si="214"/>
        <v/>
      </c>
      <c r="AJ476" s="26" t="str">
        <f t="shared" si="207"/>
        <v/>
      </c>
      <c r="AK476" s="58" t="str">
        <f t="shared" si="208"/>
        <v/>
      </c>
      <c r="AL476" s="26" t="str">
        <f t="shared" si="209"/>
        <v/>
      </c>
    </row>
    <row r="477" spans="1:38">
      <c r="A477" s="42" t="str">
        <f t="shared" si="189"/>
        <v/>
      </c>
      <c r="B477" s="42" t="str">
        <f t="shared" si="210"/>
        <v/>
      </c>
      <c r="C477" s="139" t="str">
        <f t="shared" si="190"/>
        <v/>
      </c>
      <c r="D477" s="58" t="str">
        <f t="shared" si="191"/>
        <v/>
      </c>
      <c r="E477" s="58" t="str">
        <f t="shared" si="192"/>
        <v/>
      </c>
      <c r="F477" s="140" t="str">
        <f t="shared" si="193"/>
        <v/>
      </c>
      <c r="G477" s="141" t="str">
        <f t="shared" si="194"/>
        <v/>
      </c>
      <c r="H477" s="58" t="str">
        <f t="shared" si="195"/>
        <v/>
      </c>
      <c r="I477" s="58" t="str">
        <f t="shared" si="196"/>
        <v/>
      </c>
      <c r="J477" s="131" t="str">
        <f t="shared" si="197"/>
        <v/>
      </c>
      <c r="K477" s="65" t="str">
        <f t="shared" si="198"/>
        <v/>
      </c>
      <c r="L477" s="123" t="str">
        <f t="shared" si="199"/>
        <v/>
      </c>
      <c r="M477" s="122" t="str">
        <f t="shared" si="200"/>
        <v/>
      </c>
      <c r="N477" s="137"/>
      <c r="O477" s="118"/>
      <c r="P477" s="118"/>
      <c r="Q477" s="118"/>
      <c r="R477" s="118"/>
      <c r="S477" s="118"/>
      <c r="T477" s="118"/>
      <c r="U477" s="118"/>
      <c r="V477" s="118"/>
      <c r="W477" s="119"/>
      <c r="X477" s="66" t="str">
        <f t="shared" si="215"/>
        <v/>
      </c>
      <c r="Y477" s="26" t="str">
        <f t="shared" si="211"/>
        <v/>
      </c>
      <c r="Z477" s="26" t="str">
        <f t="shared" si="201"/>
        <v/>
      </c>
      <c r="AA477" s="66" t="str">
        <f t="shared" si="202"/>
        <v/>
      </c>
      <c r="AB477" s="26" t="str">
        <f t="shared" si="203"/>
        <v/>
      </c>
      <c r="AC477" s="26" t="str">
        <f t="shared" si="204"/>
        <v/>
      </c>
      <c r="AD477" s="26" t="str">
        <f t="shared" si="212"/>
        <v/>
      </c>
      <c r="AE477" s="26" t="str">
        <f t="shared" si="205"/>
        <v/>
      </c>
      <c r="AF477" s="26" t="str">
        <f t="shared" si="206"/>
        <v/>
      </c>
      <c r="AG477" s="26" t="str">
        <f>IF(OR(Z477&lt;&gt;TRUE,AB477&lt;&gt;TRUE,,ISBLANK(U477)),"",IF(INDEX(codeperskat,MATCH(P477,libperskat,0))=20,IF(OR(U477&lt;Nomen.complète!W$4,U477&gt;Nomen.complète!X$4),FALSE,TRUE),""))</f>
        <v/>
      </c>
      <c r="AH477" s="26" t="str">
        <f t="shared" si="213"/>
        <v/>
      </c>
      <c r="AI477" s="26" t="str">
        <f t="shared" si="214"/>
        <v/>
      </c>
      <c r="AJ477" s="26" t="str">
        <f t="shared" si="207"/>
        <v/>
      </c>
      <c r="AK477" s="58" t="str">
        <f t="shared" si="208"/>
        <v/>
      </c>
      <c r="AL477" s="26" t="str">
        <f t="shared" si="209"/>
        <v/>
      </c>
    </row>
    <row r="478" spans="1:38">
      <c r="A478" s="42" t="str">
        <f t="shared" si="189"/>
        <v/>
      </c>
      <c r="B478" s="42" t="str">
        <f t="shared" si="210"/>
        <v/>
      </c>
      <c r="C478" s="139" t="str">
        <f t="shared" si="190"/>
        <v/>
      </c>
      <c r="D478" s="58" t="str">
        <f t="shared" si="191"/>
        <v/>
      </c>
      <c r="E478" s="58" t="str">
        <f t="shared" si="192"/>
        <v/>
      </c>
      <c r="F478" s="140" t="str">
        <f t="shared" si="193"/>
        <v/>
      </c>
      <c r="G478" s="141" t="str">
        <f t="shared" si="194"/>
        <v/>
      </c>
      <c r="H478" s="58" t="str">
        <f t="shared" si="195"/>
        <v/>
      </c>
      <c r="I478" s="58" t="str">
        <f t="shared" si="196"/>
        <v/>
      </c>
      <c r="J478" s="131" t="str">
        <f t="shared" si="197"/>
        <v/>
      </c>
      <c r="K478" s="65" t="str">
        <f t="shared" si="198"/>
        <v/>
      </c>
      <c r="L478" s="123" t="str">
        <f t="shared" si="199"/>
        <v/>
      </c>
      <c r="M478" s="122" t="str">
        <f t="shared" si="200"/>
        <v/>
      </c>
      <c r="N478" s="137"/>
      <c r="O478" s="118"/>
      <c r="P478" s="118"/>
      <c r="Q478" s="118"/>
      <c r="R478" s="118"/>
      <c r="S478" s="118"/>
      <c r="T478" s="118"/>
      <c r="U478" s="118"/>
      <c r="V478" s="118"/>
      <c r="W478" s="119"/>
      <c r="X478" s="66" t="str">
        <f t="shared" si="215"/>
        <v/>
      </c>
      <c r="Y478" s="26" t="str">
        <f t="shared" si="211"/>
        <v/>
      </c>
      <c r="Z478" s="26" t="str">
        <f t="shared" si="201"/>
        <v/>
      </c>
      <c r="AA478" s="66" t="str">
        <f t="shared" si="202"/>
        <v/>
      </c>
      <c r="AB478" s="26" t="str">
        <f t="shared" si="203"/>
        <v/>
      </c>
      <c r="AC478" s="26" t="str">
        <f t="shared" si="204"/>
        <v/>
      </c>
      <c r="AD478" s="26" t="str">
        <f t="shared" si="212"/>
        <v/>
      </c>
      <c r="AE478" s="26" t="str">
        <f t="shared" si="205"/>
        <v/>
      </c>
      <c r="AF478" s="26" t="str">
        <f t="shared" si="206"/>
        <v/>
      </c>
      <c r="AG478" s="26" t="str">
        <f>IF(OR(Z478&lt;&gt;TRUE,AB478&lt;&gt;TRUE,,ISBLANK(U478)),"",IF(INDEX(codeperskat,MATCH(P478,libperskat,0))=20,IF(OR(U478&lt;Nomen.complète!W$4,U478&gt;Nomen.complète!X$4),FALSE,TRUE),""))</f>
        <v/>
      </c>
      <c r="AH478" s="26" t="str">
        <f t="shared" si="213"/>
        <v/>
      </c>
      <c r="AI478" s="26" t="str">
        <f t="shared" si="214"/>
        <v/>
      </c>
      <c r="AJ478" s="26" t="str">
        <f t="shared" si="207"/>
        <v/>
      </c>
      <c r="AK478" s="58" t="str">
        <f t="shared" si="208"/>
        <v/>
      </c>
      <c r="AL478" s="26" t="str">
        <f t="shared" si="209"/>
        <v/>
      </c>
    </row>
    <row r="479" spans="1:38">
      <c r="A479" s="42" t="str">
        <f t="shared" si="189"/>
        <v/>
      </c>
      <c r="B479" s="42" t="str">
        <f t="shared" si="210"/>
        <v/>
      </c>
      <c r="C479" s="139" t="str">
        <f t="shared" si="190"/>
        <v/>
      </c>
      <c r="D479" s="58" t="str">
        <f t="shared" si="191"/>
        <v/>
      </c>
      <c r="E479" s="58" t="str">
        <f t="shared" si="192"/>
        <v/>
      </c>
      <c r="F479" s="140" t="str">
        <f t="shared" si="193"/>
        <v/>
      </c>
      <c r="G479" s="141" t="str">
        <f t="shared" si="194"/>
        <v/>
      </c>
      <c r="H479" s="58" t="str">
        <f t="shared" si="195"/>
        <v/>
      </c>
      <c r="I479" s="58" t="str">
        <f t="shared" si="196"/>
        <v/>
      </c>
      <c r="J479" s="131" t="str">
        <f t="shared" si="197"/>
        <v/>
      </c>
      <c r="K479" s="65" t="str">
        <f t="shared" si="198"/>
        <v/>
      </c>
      <c r="L479" s="123" t="str">
        <f t="shared" si="199"/>
        <v/>
      </c>
      <c r="M479" s="122" t="str">
        <f t="shared" si="200"/>
        <v/>
      </c>
      <c r="N479" s="137"/>
      <c r="O479" s="118"/>
      <c r="P479" s="118"/>
      <c r="Q479" s="118"/>
      <c r="R479" s="118"/>
      <c r="S479" s="118"/>
      <c r="T479" s="118"/>
      <c r="U479" s="118"/>
      <c r="V479" s="118"/>
      <c r="W479" s="119"/>
      <c r="X479" s="66" t="str">
        <f t="shared" si="215"/>
        <v/>
      </c>
      <c r="Y479" s="26" t="str">
        <f t="shared" si="211"/>
        <v/>
      </c>
      <c r="Z479" s="26" t="str">
        <f t="shared" si="201"/>
        <v/>
      </c>
      <c r="AA479" s="66" t="str">
        <f t="shared" si="202"/>
        <v/>
      </c>
      <c r="AB479" s="26" t="str">
        <f t="shared" si="203"/>
        <v/>
      </c>
      <c r="AC479" s="26" t="str">
        <f t="shared" si="204"/>
        <v/>
      </c>
      <c r="AD479" s="26" t="str">
        <f t="shared" si="212"/>
        <v/>
      </c>
      <c r="AE479" s="26" t="str">
        <f t="shared" si="205"/>
        <v/>
      </c>
      <c r="AF479" s="26" t="str">
        <f t="shared" si="206"/>
        <v/>
      </c>
      <c r="AG479" s="26" t="str">
        <f>IF(OR(Z479&lt;&gt;TRUE,AB479&lt;&gt;TRUE,,ISBLANK(U479)),"",IF(INDEX(codeperskat,MATCH(P479,libperskat,0))=20,IF(OR(U479&lt;Nomen.complète!W$4,U479&gt;Nomen.complète!X$4),FALSE,TRUE),""))</f>
        <v/>
      </c>
      <c r="AH479" s="26" t="str">
        <f t="shared" si="213"/>
        <v/>
      </c>
      <c r="AI479" s="26" t="str">
        <f t="shared" si="214"/>
        <v/>
      </c>
      <c r="AJ479" s="26" t="str">
        <f t="shared" si="207"/>
        <v/>
      </c>
      <c r="AK479" s="58" t="str">
        <f t="shared" si="208"/>
        <v/>
      </c>
      <c r="AL479" s="26" t="str">
        <f t="shared" si="209"/>
        <v/>
      </c>
    </row>
    <row r="480" spans="1:38">
      <c r="A480" s="42" t="str">
        <f t="shared" si="189"/>
        <v/>
      </c>
      <c r="B480" s="42" t="str">
        <f t="shared" si="210"/>
        <v/>
      </c>
      <c r="C480" s="139" t="str">
        <f t="shared" si="190"/>
        <v/>
      </c>
      <c r="D480" s="58" t="str">
        <f t="shared" si="191"/>
        <v/>
      </c>
      <c r="E480" s="58" t="str">
        <f t="shared" si="192"/>
        <v/>
      </c>
      <c r="F480" s="140" t="str">
        <f t="shared" si="193"/>
        <v/>
      </c>
      <c r="G480" s="141" t="str">
        <f t="shared" si="194"/>
        <v/>
      </c>
      <c r="H480" s="58" t="str">
        <f t="shared" si="195"/>
        <v/>
      </c>
      <c r="I480" s="58" t="str">
        <f t="shared" si="196"/>
        <v/>
      </c>
      <c r="J480" s="131" t="str">
        <f t="shared" si="197"/>
        <v/>
      </c>
      <c r="K480" s="65" t="str">
        <f t="shared" si="198"/>
        <v/>
      </c>
      <c r="L480" s="123" t="str">
        <f t="shared" si="199"/>
        <v/>
      </c>
      <c r="M480" s="122" t="str">
        <f t="shared" si="200"/>
        <v/>
      </c>
      <c r="N480" s="137"/>
      <c r="O480" s="118"/>
      <c r="P480" s="118"/>
      <c r="Q480" s="118"/>
      <c r="R480" s="118"/>
      <c r="S480" s="118"/>
      <c r="T480" s="118"/>
      <c r="U480" s="118"/>
      <c r="V480" s="118"/>
      <c r="W480" s="119"/>
      <c r="X480" s="66" t="str">
        <f t="shared" si="215"/>
        <v/>
      </c>
      <c r="Y480" s="26" t="str">
        <f t="shared" si="211"/>
        <v/>
      </c>
      <c r="Z480" s="26" t="str">
        <f t="shared" si="201"/>
        <v/>
      </c>
      <c r="AA480" s="66" t="str">
        <f t="shared" si="202"/>
        <v/>
      </c>
      <c r="AB480" s="26" t="str">
        <f t="shared" si="203"/>
        <v/>
      </c>
      <c r="AC480" s="26" t="str">
        <f t="shared" si="204"/>
        <v/>
      </c>
      <c r="AD480" s="26" t="str">
        <f t="shared" si="212"/>
        <v/>
      </c>
      <c r="AE480" s="26" t="str">
        <f t="shared" si="205"/>
        <v/>
      </c>
      <c r="AF480" s="26" t="str">
        <f t="shared" si="206"/>
        <v/>
      </c>
      <c r="AG480" s="26" t="str">
        <f>IF(OR(Z480&lt;&gt;TRUE,AB480&lt;&gt;TRUE,,ISBLANK(U480)),"",IF(INDEX(codeperskat,MATCH(P480,libperskat,0))=20,IF(OR(U480&lt;Nomen.complète!W$4,U480&gt;Nomen.complète!X$4),FALSE,TRUE),""))</f>
        <v/>
      </c>
      <c r="AH480" s="26" t="str">
        <f t="shared" si="213"/>
        <v/>
      </c>
      <c r="AI480" s="26" t="str">
        <f t="shared" si="214"/>
        <v/>
      </c>
      <c r="AJ480" s="26" t="str">
        <f t="shared" si="207"/>
        <v/>
      </c>
      <c r="AK480" s="58" t="str">
        <f t="shared" si="208"/>
        <v/>
      </c>
      <c r="AL480" s="26" t="str">
        <f t="shared" si="209"/>
        <v/>
      </c>
    </row>
    <row r="481" spans="1:38">
      <c r="A481" s="42" t="str">
        <f t="shared" si="189"/>
        <v/>
      </c>
      <c r="B481" s="42" t="str">
        <f t="shared" si="210"/>
        <v/>
      </c>
      <c r="C481" s="139" t="str">
        <f t="shared" si="190"/>
        <v/>
      </c>
      <c r="D481" s="58" t="str">
        <f t="shared" si="191"/>
        <v/>
      </c>
      <c r="E481" s="58" t="str">
        <f t="shared" si="192"/>
        <v/>
      </c>
      <c r="F481" s="140" t="str">
        <f t="shared" si="193"/>
        <v/>
      </c>
      <c r="G481" s="141" t="str">
        <f t="shared" si="194"/>
        <v/>
      </c>
      <c r="H481" s="58" t="str">
        <f t="shared" si="195"/>
        <v/>
      </c>
      <c r="I481" s="58" t="str">
        <f t="shared" si="196"/>
        <v/>
      </c>
      <c r="J481" s="131" t="str">
        <f t="shared" si="197"/>
        <v/>
      </c>
      <c r="K481" s="65" t="str">
        <f t="shared" si="198"/>
        <v/>
      </c>
      <c r="L481" s="123" t="str">
        <f t="shared" si="199"/>
        <v/>
      </c>
      <c r="M481" s="122" t="str">
        <f t="shared" si="200"/>
        <v/>
      </c>
      <c r="N481" s="137"/>
      <c r="O481" s="118"/>
      <c r="P481" s="118"/>
      <c r="Q481" s="118"/>
      <c r="R481" s="118"/>
      <c r="S481" s="118"/>
      <c r="T481" s="118"/>
      <c r="U481" s="118"/>
      <c r="V481" s="118"/>
      <c r="W481" s="119"/>
      <c r="X481" s="66" t="str">
        <f t="shared" si="215"/>
        <v/>
      </c>
      <c r="Y481" s="26" t="str">
        <f t="shared" si="211"/>
        <v/>
      </c>
      <c r="Z481" s="26" t="str">
        <f t="shared" si="201"/>
        <v/>
      </c>
      <c r="AA481" s="66" t="str">
        <f t="shared" si="202"/>
        <v/>
      </c>
      <c r="AB481" s="26" t="str">
        <f t="shared" si="203"/>
        <v/>
      </c>
      <c r="AC481" s="26" t="str">
        <f t="shared" si="204"/>
        <v/>
      </c>
      <c r="AD481" s="26" t="str">
        <f t="shared" si="212"/>
        <v/>
      </c>
      <c r="AE481" s="26" t="str">
        <f t="shared" si="205"/>
        <v/>
      </c>
      <c r="AF481" s="26" t="str">
        <f t="shared" si="206"/>
        <v/>
      </c>
      <c r="AG481" s="26" t="str">
        <f>IF(OR(Z481&lt;&gt;TRUE,AB481&lt;&gt;TRUE,,ISBLANK(U481)),"",IF(INDEX(codeperskat,MATCH(P481,libperskat,0))=20,IF(OR(U481&lt;Nomen.complète!W$4,U481&gt;Nomen.complète!X$4),FALSE,TRUE),""))</f>
        <v/>
      </c>
      <c r="AH481" s="26" t="str">
        <f t="shared" si="213"/>
        <v/>
      </c>
      <c r="AI481" s="26" t="str">
        <f t="shared" si="214"/>
        <v/>
      </c>
      <c r="AJ481" s="26" t="str">
        <f t="shared" si="207"/>
        <v/>
      </c>
      <c r="AK481" s="58" t="str">
        <f t="shared" si="208"/>
        <v/>
      </c>
      <c r="AL481" s="26" t="str">
        <f t="shared" si="209"/>
        <v/>
      </c>
    </row>
    <row r="482" spans="1:38">
      <c r="A482" s="42" t="str">
        <f t="shared" si="189"/>
        <v/>
      </c>
      <c r="B482" s="42" t="str">
        <f t="shared" si="210"/>
        <v/>
      </c>
      <c r="C482" s="139" t="str">
        <f t="shared" si="190"/>
        <v/>
      </c>
      <c r="D482" s="58" t="str">
        <f t="shared" si="191"/>
        <v/>
      </c>
      <c r="E482" s="58" t="str">
        <f t="shared" si="192"/>
        <v/>
      </c>
      <c r="F482" s="140" t="str">
        <f t="shared" si="193"/>
        <v/>
      </c>
      <c r="G482" s="141" t="str">
        <f t="shared" si="194"/>
        <v/>
      </c>
      <c r="H482" s="58" t="str">
        <f t="shared" si="195"/>
        <v/>
      </c>
      <c r="I482" s="58" t="str">
        <f t="shared" si="196"/>
        <v/>
      </c>
      <c r="J482" s="131" t="str">
        <f t="shared" si="197"/>
        <v/>
      </c>
      <c r="K482" s="65" t="str">
        <f t="shared" si="198"/>
        <v/>
      </c>
      <c r="L482" s="123" t="str">
        <f t="shared" si="199"/>
        <v/>
      </c>
      <c r="M482" s="122" t="str">
        <f t="shared" si="200"/>
        <v/>
      </c>
      <c r="N482" s="137"/>
      <c r="O482" s="118"/>
      <c r="P482" s="118"/>
      <c r="Q482" s="118"/>
      <c r="R482" s="118"/>
      <c r="S482" s="118"/>
      <c r="T482" s="118"/>
      <c r="U482" s="118"/>
      <c r="V482" s="118"/>
      <c r="W482" s="119"/>
      <c r="X482" s="66" t="str">
        <f t="shared" si="215"/>
        <v/>
      </c>
      <c r="Y482" s="26" t="str">
        <f t="shared" si="211"/>
        <v/>
      </c>
      <c r="Z482" s="26" t="str">
        <f t="shared" si="201"/>
        <v/>
      </c>
      <c r="AA482" s="66" t="str">
        <f t="shared" si="202"/>
        <v/>
      </c>
      <c r="AB482" s="26" t="str">
        <f t="shared" si="203"/>
        <v/>
      </c>
      <c r="AC482" s="26" t="str">
        <f t="shared" si="204"/>
        <v/>
      </c>
      <c r="AD482" s="26" t="str">
        <f t="shared" si="212"/>
        <v/>
      </c>
      <c r="AE482" s="26" t="str">
        <f t="shared" si="205"/>
        <v/>
      </c>
      <c r="AF482" s="26" t="str">
        <f t="shared" si="206"/>
        <v/>
      </c>
      <c r="AG482" s="26" t="str">
        <f>IF(OR(Z482&lt;&gt;TRUE,AB482&lt;&gt;TRUE,,ISBLANK(U482)),"",IF(INDEX(codeperskat,MATCH(P482,libperskat,0))=20,IF(OR(U482&lt;Nomen.complète!W$4,U482&gt;Nomen.complète!X$4),FALSE,TRUE),""))</f>
        <v/>
      </c>
      <c r="AH482" s="26" t="str">
        <f t="shared" si="213"/>
        <v/>
      </c>
      <c r="AI482" s="26" t="str">
        <f t="shared" si="214"/>
        <v/>
      </c>
      <c r="AJ482" s="26" t="str">
        <f t="shared" si="207"/>
        <v/>
      </c>
      <c r="AK482" s="58" t="str">
        <f t="shared" si="208"/>
        <v/>
      </c>
      <c r="AL482" s="26" t="str">
        <f t="shared" si="209"/>
        <v/>
      </c>
    </row>
    <row r="483" spans="1:38">
      <c r="A483" s="42" t="str">
        <f t="shared" si="189"/>
        <v/>
      </c>
      <c r="B483" s="42" t="str">
        <f t="shared" si="210"/>
        <v/>
      </c>
      <c r="C483" s="139" t="str">
        <f t="shared" si="190"/>
        <v/>
      </c>
      <c r="D483" s="58" t="str">
        <f t="shared" si="191"/>
        <v/>
      </c>
      <c r="E483" s="58" t="str">
        <f t="shared" si="192"/>
        <v/>
      </c>
      <c r="F483" s="140" t="str">
        <f t="shared" si="193"/>
        <v/>
      </c>
      <c r="G483" s="141" t="str">
        <f t="shared" si="194"/>
        <v/>
      </c>
      <c r="H483" s="58" t="str">
        <f t="shared" si="195"/>
        <v/>
      </c>
      <c r="I483" s="58" t="str">
        <f t="shared" si="196"/>
        <v/>
      </c>
      <c r="J483" s="131" t="str">
        <f t="shared" si="197"/>
        <v/>
      </c>
      <c r="K483" s="65" t="str">
        <f t="shared" si="198"/>
        <v/>
      </c>
      <c r="L483" s="123" t="str">
        <f t="shared" si="199"/>
        <v/>
      </c>
      <c r="M483" s="122" t="str">
        <f t="shared" si="200"/>
        <v/>
      </c>
      <c r="N483" s="137"/>
      <c r="O483" s="118"/>
      <c r="P483" s="118"/>
      <c r="Q483" s="118"/>
      <c r="R483" s="118"/>
      <c r="S483" s="118"/>
      <c r="T483" s="118"/>
      <c r="U483" s="118"/>
      <c r="V483" s="118"/>
      <c r="W483" s="119"/>
      <c r="X483" s="66" t="str">
        <f t="shared" si="215"/>
        <v/>
      </c>
      <c r="Y483" s="26" t="str">
        <f t="shared" si="211"/>
        <v/>
      </c>
      <c r="Z483" s="26" t="str">
        <f t="shared" si="201"/>
        <v/>
      </c>
      <c r="AA483" s="66" t="str">
        <f t="shared" si="202"/>
        <v/>
      </c>
      <c r="AB483" s="26" t="str">
        <f t="shared" si="203"/>
        <v/>
      </c>
      <c r="AC483" s="26" t="str">
        <f t="shared" si="204"/>
        <v/>
      </c>
      <c r="AD483" s="26" t="str">
        <f t="shared" si="212"/>
        <v/>
      </c>
      <c r="AE483" s="26" t="str">
        <f t="shared" si="205"/>
        <v/>
      </c>
      <c r="AF483" s="26" t="str">
        <f t="shared" si="206"/>
        <v/>
      </c>
      <c r="AG483" s="26" t="str">
        <f>IF(OR(Z483&lt;&gt;TRUE,AB483&lt;&gt;TRUE,,ISBLANK(U483)),"",IF(INDEX(codeperskat,MATCH(P483,libperskat,0))=20,IF(OR(U483&lt;Nomen.complète!W$4,U483&gt;Nomen.complète!X$4),FALSE,TRUE),""))</f>
        <v/>
      </c>
      <c r="AH483" s="26" t="str">
        <f t="shared" si="213"/>
        <v/>
      </c>
      <c r="AI483" s="26" t="str">
        <f t="shared" si="214"/>
        <v/>
      </c>
      <c r="AJ483" s="26" t="str">
        <f t="shared" si="207"/>
        <v/>
      </c>
      <c r="AK483" s="58" t="str">
        <f t="shared" si="208"/>
        <v/>
      </c>
      <c r="AL483" s="26" t="str">
        <f t="shared" si="209"/>
        <v/>
      </c>
    </row>
    <row r="484" spans="1:38">
      <c r="A484" s="42" t="str">
        <f t="shared" si="189"/>
        <v/>
      </c>
      <c r="B484" s="42" t="str">
        <f t="shared" si="210"/>
        <v/>
      </c>
      <c r="C484" s="139" t="str">
        <f t="shared" si="190"/>
        <v/>
      </c>
      <c r="D484" s="58" t="str">
        <f t="shared" si="191"/>
        <v/>
      </c>
      <c r="E484" s="58" t="str">
        <f t="shared" si="192"/>
        <v/>
      </c>
      <c r="F484" s="140" t="str">
        <f t="shared" si="193"/>
        <v/>
      </c>
      <c r="G484" s="141" t="str">
        <f t="shared" si="194"/>
        <v/>
      </c>
      <c r="H484" s="58" t="str">
        <f t="shared" si="195"/>
        <v/>
      </c>
      <c r="I484" s="58" t="str">
        <f t="shared" si="196"/>
        <v/>
      </c>
      <c r="J484" s="131" t="str">
        <f t="shared" si="197"/>
        <v/>
      </c>
      <c r="K484" s="65" t="str">
        <f t="shared" si="198"/>
        <v/>
      </c>
      <c r="L484" s="123" t="str">
        <f t="shared" si="199"/>
        <v/>
      </c>
      <c r="M484" s="122" t="str">
        <f t="shared" si="200"/>
        <v/>
      </c>
      <c r="N484" s="137"/>
      <c r="O484" s="118"/>
      <c r="P484" s="118"/>
      <c r="Q484" s="118"/>
      <c r="R484" s="118"/>
      <c r="S484" s="118"/>
      <c r="T484" s="118"/>
      <c r="U484" s="118"/>
      <c r="V484" s="118"/>
      <c r="W484" s="119"/>
      <c r="X484" s="66" t="str">
        <f t="shared" si="215"/>
        <v/>
      </c>
      <c r="Y484" s="26" t="str">
        <f t="shared" si="211"/>
        <v/>
      </c>
      <c r="Z484" s="26" t="str">
        <f t="shared" si="201"/>
        <v/>
      </c>
      <c r="AA484" s="66" t="str">
        <f t="shared" si="202"/>
        <v/>
      </c>
      <c r="AB484" s="26" t="str">
        <f t="shared" si="203"/>
        <v/>
      </c>
      <c r="AC484" s="26" t="str">
        <f t="shared" si="204"/>
        <v/>
      </c>
      <c r="AD484" s="26" t="str">
        <f t="shared" si="212"/>
        <v/>
      </c>
      <c r="AE484" s="26" t="str">
        <f t="shared" si="205"/>
        <v/>
      </c>
      <c r="AF484" s="26" t="str">
        <f t="shared" si="206"/>
        <v/>
      </c>
      <c r="AG484" s="26" t="str">
        <f>IF(OR(Z484&lt;&gt;TRUE,AB484&lt;&gt;TRUE,,ISBLANK(U484)),"",IF(INDEX(codeperskat,MATCH(P484,libperskat,0))=20,IF(OR(U484&lt;Nomen.complète!W$4,U484&gt;Nomen.complète!X$4),FALSE,TRUE),""))</f>
        <v/>
      </c>
      <c r="AH484" s="26" t="str">
        <f t="shared" si="213"/>
        <v/>
      </c>
      <c r="AI484" s="26" t="str">
        <f t="shared" si="214"/>
        <v/>
      </c>
      <c r="AJ484" s="26" t="str">
        <f t="shared" si="207"/>
        <v/>
      </c>
      <c r="AK484" s="58" t="str">
        <f t="shared" si="208"/>
        <v/>
      </c>
      <c r="AL484" s="26" t="str">
        <f t="shared" si="209"/>
        <v/>
      </c>
    </row>
    <row r="485" spans="1:38">
      <c r="A485" s="42" t="str">
        <f t="shared" si="189"/>
        <v/>
      </c>
      <c r="B485" s="42" t="str">
        <f t="shared" si="210"/>
        <v/>
      </c>
      <c r="C485" s="139" t="str">
        <f t="shared" si="190"/>
        <v/>
      </c>
      <c r="D485" s="58" t="str">
        <f t="shared" si="191"/>
        <v/>
      </c>
      <c r="E485" s="58" t="str">
        <f t="shared" si="192"/>
        <v/>
      </c>
      <c r="F485" s="140" t="str">
        <f t="shared" si="193"/>
        <v/>
      </c>
      <c r="G485" s="141" t="str">
        <f t="shared" si="194"/>
        <v/>
      </c>
      <c r="H485" s="58" t="str">
        <f t="shared" si="195"/>
        <v/>
      </c>
      <c r="I485" s="58" t="str">
        <f t="shared" si="196"/>
        <v/>
      </c>
      <c r="J485" s="131" t="str">
        <f t="shared" si="197"/>
        <v/>
      </c>
      <c r="K485" s="65" t="str">
        <f t="shared" si="198"/>
        <v/>
      </c>
      <c r="L485" s="123" t="str">
        <f t="shared" si="199"/>
        <v/>
      </c>
      <c r="M485" s="122" t="str">
        <f t="shared" si="200"/>
        <v/>
      </c>
      <c r="N485" s="137"/>
      <c r="O485" s="118"/>
      <c r="P485" s="118"/>
      <c r="Q485" s="118"/>
      <c r="R485" s="118"/>
      <c r="S485" s="118"/>
      <c r="T485" s="118"/>
      <c r="U485" s="118"/>
      <c r="V485" s="118"/>
      <c r="W485" s="119"/>
      <c r="X485" s="66" t="str">
        <f t="shared" si="215"/>
        <v/>
      </c>
      <c r="Y485" s="26" t="str">
        <f t="shared" si="211"/>
        <v/>
      </c>
      <c r="Z485" s="26" t="str">
        <f t="shared" si="201"/>
        <v/>
      </c>
      <c r="AA485" s="66" t="str">
        <f t="shared" si="202"/>
        <v/>
      </c>
      <c r="AB485" s="26" t="str">
        <f t="shared" si="203"/>
        <v/>
      </c>
      <c r="AC485" s="26" t="str">
        <f t="shared" si="204"/>
        <v/>
      </c>
      <c r="AD485" s="26" t="str">
        <f t="shared" si="212"/>
        <v/>
      </c>
      <c r="AE485" s="26" t="str">
        <f t="shared" si="205"/>
        <v/>
      </c>
      <c r="AF485" s="26" t="str">
        <f t="shared" si="206"/>
        <v/>
      </c>
      <c r="AG485" s="26" t="str">
        <f>IF(OR(Z485&lt;&gt;TRUE,AB485&lt;&gt;TRUE,,ISBLANK(U485)),"",IF(INDEX(codeperskat,MATCH(P485,libperskat,0))=20,IF(OR(U485&lt;Nomen.complète!W$4,U485&gt;Nomen.complète!X$4),FALSE,TRUE),""))</f>
        <v/>
      </c>
      <c r="AH485" s="26" t="str">
        <f t="shared" si="213"/>
        <v/>
      </c>
      <c r="AI485" s="26" t="str">
        <f t="shared" si="214"/>
        <v/>
      </c>
      <c r="AJ485" s="26" t="str">
        <f t="shared" si="207"/>
        <v/>
      </c>
      <c r="AK485" s="58" t="str">
        <f t="shared" si="208"/>
        <v/>
      </c>
      <c r="AL485" s="26" t="str">
        <f t="shared" si="209"/>
        <v/>
      </c>
    </row>
    <row r="486" spans="1:38">
      <c r="A486" s="42" t="str">
        <f t="shared" si="189"/>
        <v/>
      </c>
      <c r="B486" s="42" t="str">
        <f t="shared" si="210"/>
        <v/>
      </c>
      <c r="C486" s="139" t="str">
        <f t="shared" si="190"/>
        <v/>
      </c>
      <c r="D486" s="58" t="str">
        <f t="shared" si="191"/>
        <v/>
      </c>
      <c r="E486" s="58" t="str">
        <f t="shared" si="192"/>
        <v/>
      </c>
      <c r="F486" s="140" t="str">
        <f t="shared" si="193"/>
        <v/>
      </c>
      <c r="G486" s="141" t="str">
        <f t="shared" si="194"/>
        <v/>
      </c>
      <c r="H486" s="58" t="str">
        <f t="shared" si="195"/>
        <v/>
      </c>
      <c r="I486" s="58" t="str">
        <f t="shared" si="196"/>
        <v/>
      </c>
      <c r="J486" s="131" t="str">
        <f t="shared" si="197"/>
        <v/>
      </c>
      <c r="K486" s="65" t="str">
        <f t="shared" si="198"/>
        <v/>
      </c>
      <c r="L486" s="123" t="str">
        <f t="shared" si="199"/>
        <v/>
      </c>
      <c r="M486" s="122" t="str">
        <f t="shared" si="200"/>
        <v/>
      </c>
      <c r="N486" s="137"/>
      <c r="O486" s="118"/>
      <c r="P486" s="118"/>
      <c r="Q486" s="118"/>
      <c r="R486" s="118"/>
      <c r="S486" s="118"/>
      <c r="T486" s="118"/>
      <c r="U486" s="118"/>
      <c r="V486" s="118"/>
      <c r="W486" s="119"/>
      <c r="X486" s="66" t="str">
        <f t="shared" si="215"/>
        <v/>
      </c>
      <c r="Y486" s="26" t="str">
        <f t="shared" si="211"/>
        <v/>
      </c>
      <c r="Z486" s="26" t="str">
        <f t="shared" si="201"/>
        <v/>
      </c>
      <c r="AA486" s="66" t="str">
        <f t="shared" si="202"/>
        <v/>
      </c>
      <c r="AB486" s="26" t="str">
        <f t="shared" si="203"/>
        <v/>
      </c>
      <c r="AC486" s="26" t="str">
        <f t="shared" si="204"/>
        <v/>
      </c>
      <c r="AD486" s="26" t="str">
        <f t="shared" si="212"/>
        <v/>
      </c>
      <c r="AE486" s="26" t="str">
        <f t="shared" si="205"/>
        <v/>
      </c>
      <c r="AF486" s="26" t="str">
        <f t="shared" si="206"/>
        <v/>
      </c>
      <c r="AG486" s="26" t="str">
        <f>IF(OR(Z486&lt;&gt;TRUE,AB486&lt;&gt;TRUE,,ISBLANK(U486)),"",IF(INDEX(codeperskat,MATCH(P486,libperskat,0))=20,IF(OR(U486&lt;Nomen.complète!W$4,U486&gt;Nomen.complète!X$4),FALSE,TRUE),""))</f>
        <v/>
      </c>
      <c r="AH486" s="26" t="str">
        <f t="shared" si="213"/>
        <v/>
      </c>
      <c r="AI486" s="26" t="str">
        <f t="shared" si="214"/>
        <v/>
      </c>
      <c r="AJ486" s="26" t="str">
        <f t="shared" si="207"/>
        <v/>
      </c>
      <c r="AK486" s="58" t="str">
        <f t="shared" si="208"/>
        <v/>
      </c>
      <c r="AL486" s="26" t="str">
        <f t="shared" si="209"/>
        <v/>
      </c>
    </row>
    <row r="487" spans="1:38">
      <c r="A487" s="42" t="str">
        <f t="shared" si="189"/>
        <v/>
      </c>
      <c r="B487" s="42" t="str">
        <f t="shared" si="210"/>
        <v/>
      </c>
      <c r="C487" s="139" t="str">
        <f t="shared" si="190"/>
        <v/>
      </c>
      <c r="D487" s="58" t="str">
        <f t="shared" si="191"/>
        <v/>
      </c>
      <c r="E487" s="58" t="str">
        <f t="shared" si="192"/>
        <v/>
      </c>
      <c r="F487" s="140" t="str">
        <f t="shared" si="193"/>
        <v/>
      </c>
      <c r="G487" s="141" t="str">
        <f t="shared" si="194"/>
        <v/>
      </c>
      <c r="H487" s="58" t="str">
        <f t="shared" si="195"/>
        <v/>
      </c>
      <c r="I487" s="58" t="str">
        <f t="shared" si="196"/>
        <v/>
      </c>
      <c r="J487" s="131" t="str">
        <f t="shared" si="197"/>
        <v/>
      </c>
      <c r="K487" s="65" t="str">
        <f t="shared" si="198"/>
        <v/>
      </c>
      <c r="L487" s="123" t="str">
        <f t="shared" si="199"/>
        <v/>
      </c>
      <c r="M487" s="122" t="str">
        <f t="shared" si="200"/>
        <v/>
      </c>
      <c r="N487" s="137"/>
      <c r="O487" s="118"/>
      <c r="P487" s="118"/>
      <c r="Q487" s="118"/>
      <c r="R487" s="118"/>
      <c r="S487" s="118"/>
      <c r="T487" s="118"/>
      <c r="U487" s="118"/>
      <c r="V487" s="118"/>
      <c r="W487" s="119"/>
      <c r="X487" s="66" t="str">
        <f t="shared" si="215"/>
        <v/>
      </c>
      <c r="Y487" s="26" t="str">
        <f t="shared" si="211"/>
        <v/>
      </c>
      <c r="Z487" s="26" t="str">
        <f t="shared" si="201"/>
        <v/>
      </c>
      <c r="AA487" s="66" t="str">
        <f t="shared" si="202"/>
        <v/>
      </c>
      <c r="AB487" s="26" t="str">
        <f t="shared" si="203"/>
        <v/>
      </c>
      <c r="AC487" s="26" t="str">
        <f t="shared" si="204"/>
        <v/>
      </c>
      <c r="AD487" s="26" t="str">
        <f t="shared" si="212"/>
        <v/>
      </c>
      <c r="AE487" s="26" t="str">
        <f t="shared" si="205"/>
        <v/>
      </c>
      <c r="AF487" s="26" t="str">
        <f t="shared" si="206"/>
        <v/>
      </c>
      <c r="AG487" s="26" t="str">
        <f>IF(OR(Z487&lt;&gt;TRUE,AB487&lt;&gt;TRUE,,ISBLANK(U487)),"",IF(INDEX(codeperskat,MATCH(P487,libperskat,0))=20,IF(OR(U487&lt;Nomen.complète!W$4,U487&gt;Nomen.complète!X$4),FALSE,TRUE),""))</f>
        <v/>
      </c>
      <c r="AH487" s="26" t="str">
        <f t="shared" si="213"/>
        <v/>
      </c>
      <c r="AI487" s="26" t="str">
        <f t="shared" si="214"/>
        <v/>
      </c>
      <c r="AJ487" s="26" t="str">
        <f t="shared" si="207"/>
        <v/>
      </c>
      <c r="AK487" s="58" t="str">
        <f t="shared" si="208"/>
        <v/>
      </c>
      <c r="AL487" s="26" t="str">
        <f t="shared" si="209"/>
        <v/>
      </c>
    </row>
    <row r="488" spans="1:38">
      <c r="A488" s="42" t="str">
        <f t="shared" si="189"/>
        <v/>
      </c>
      <c r="B488" s="42" t="str">
        <f t="shared" si="210"/>
        <v/>
      </c>
      <c r="C488" s="139" t="str">
        <f t="shared" si="190"/>
        <v/>
      </c>
      <c r="D488" s="58" t="str">
        <f t="shared" si="191"/>
        <v/>
      </c>
      <c r="E488" s="58" t="str">
        <f t="shared" si="192"/>
        <v/>
      </c>
      <c r="F488" s="140" t="str">
        <f t="shared" si="193"/>
        <v/>
      </c>
      <c r="G488" s="141" t="str">
        <f t="shared" si="194"/>
        <v/>
      </c>
      <c r="H488" s="58" t="str">
        <f t="shared" si="195"/>
        <v/>
      </c>
      <c r="I488" s="58" t="str">
        <f t="shared" si="196"/>
        <v/>
      </c>
      <c r="J488" s="131" t="str">
        <f t="shared" si="197"/>
        <v/>
      </c>
      <c r="K488" s="65" t="str">
        <f t="shared" si="198"/>
        <v/>
      </c>
      <c r="L488" s="123" t="str">
        <f t="shared" si="199"/>
        <v/>
      </c>
      <c r="M488" s="122" t="str">
        <f t="shared" si="200"/>
        <v/>
      </c>
      <c r="N488" s="137"/>
      <c r="O488" s="118"/>
      <c r="P488" s="118"/>
      <c r="Q488" s="118"/>
      <c r="R488" s="118"/>
      <c r="S488" s="118"/>
      <c r="T488" s="118"/>
      <c r="U488" s="118"/>
      <c r="V488" s="118"/>
      <c r="W488" s="119"/>
      <c r="X488" s="66" t="str">
        <f t="shared" si="215"/>
        <v/>
      </c>
      <c r="Y488" s="26" t="str">
        <f t="shared" si="211"/>
        <v/>
      </c>
      <c r="Z488" s="26" t="str">
        <f t="shared" si="201"/>
        <v/>
      </c>
      <c r="AA488" s="66" t="str">
        <f t="shared" si="202"/>
        <v/>
      </c>
      <c r="AB488" s="26" t="str">
        <f t="shared" si="203"/>
        <v/>
      </c>
      <c r="AC488" s="26" t="str">
        <f t="shared" si="204"/>
        <v/>
      </c>
      <c r="AD488" s="26" t="str">
        <f t="shared" si="212"/>
        <v/>
      </c>
      <c r="AE488" s="26" t="str">
        <f t="shared" si="205"/>
        <v/>
      </c>
      <c r="AF488" s="26" t="str">
        <f t="shared" si="206"/>
        <v/>
      </c>
      <c r="AG488" s="26" t="str">
        <f>IF(OR(Z488&lt;&gt;TRUE,AB488&lt;&gt;TRUE,,ISBLANK(U488)),"",IF(INDEX(codeperskat,MATCH(P488,libperskat,0))=20,IF(OR(U488&lt;Nomen.complète!W$4,U488&gt;Nomen.complète!X$4),FALSE,TRUE),""))</f>
        <v/>
      </c>
      <c r="AH488" s="26" t="str">
        <f t="shared" si="213"/>
        <v/>
      </c>
      <c r="AI488" s="26" t="str">
        <f t="shared" si="214"/>
        <v/>
      </c>
      <c r="AJ488" s="26" t="str">
        <f t="shared" si="207"/>
        <v/>
      </c>
      <c r="AK488" s="58" t="str">
        <f t="shared" si="208"/>
        <v/>
      </c>
      <c r="AL488" s="26" t="str">
        <f t="shared" si="209"/>
        <v/>
      </c>
    </row>
    <row r="489" spans="1:38">
      <c r="A489" s="42" t="str">
        <f t="shared" si="189"/>
        <v/>
      </c>
      <c r="B489" s="42" t="str">
        <f t="shared" si="210"/>
        <v/>
      </c>
      <c r="C489" s="139" t="str">
        <f t="shared" si="190"/>
        <v/>
      </c>
      <c r="D489" s="58" t="str">
        <f t="shared" si="191"/>
        <v/>
      </c>
      <c r="E489" s="58" t="str">
        <f t="shared" si="192"/>
        <v/>
      </c>
      <c r="F489" s="140" t="str">
        <f t="shared" si="193"/>
        <v/>
      </c>
      <c r="G489" s="141" t="str">
        <f t="shared" si="194"/>
        <v/>
      </c>
      <c r="H489" s="58" t="str">
        <f t="shared" si="195"/>
        <v/>
      </c>
      <c r="I489" s="58" t="str">
        <f t="shared" si="196"/>
        <v/>
      </c>
      <c r="J489" s="131" t="str">
        <f t="shared" si="197"/>
        <v/>
      </c>
      <c r="K489" s="65" t="str">
        <f t="shared" si="198"/>
        <v/>
      </c>
      <c r="L489" s="123" t="str">
        <f t="shared" si="199"/>
        <v/>
      </c>
      <c r="M489" s="122" t="str">
        <f t="shared" si="200"/>
        <v/>
      </c>
      <c r="N489" s="137"/>
      <c r="O489" s="118"/>
      <c r="P489" s="118"/>
      <c r="Q489" s="118"/>
      <c r="R489" s="118"/>
      <c r="S489" s="118"/>
      <c r="T489" s="118"/>
      <c r="U489" s="118"/>
      <c r="V489" s="118"/>
      <c r="W489" s="119"/>
      <c r="X489" s="66" t="str">
        <f t="shared" si="215"/>
        <v/>
      </c>
      <c r="Y489" s="26" t="str">
        <f t="shared" si="211"/>
        <v/>
      </c>
      <c r="Z489" s="26" t="str">
        <f t="shared" si="201"/>
        <v/>
      </c>
      <c r="AA489" s="66" t="str">
        <f t="shared" si="202"/>
        <v/>
      </c>
      <c r="AB489" s="26" t="str">
        <f t="shared" si="203"/>
        <v/>
      </c>
      <c r="AC489" s="26" t="str">
        <f t="shared" si="204"/>
        <v/>
      </c>
      <c r="AD489" s="26" t="str">
        <f t="shared" si="212"/>
        <v/>
      </c>
      <c r="AE489" s="26" t="str">
        <f t="shared" si="205"/>
        <v/>
      </c>
      <c r="AF489" s="26" t="str">
        <f t="shared" si="206"/>
        <v/>
      </c>
      <c r="AG489" s="26" t="str">
        <f>IF(OR(Z489&lt;&gt;TRUE,AB489&lt;&gt;TRUE,,ISBLANK(U489)),"",IF(INDEX(codeperskat,MATCH(P489,libperskat,0))=20,IF(OR(U489&lt;Nomen.complète!W$4,U489&gt;Nomen.complète!X$4),FALSE,TRUE),""))</f>
        <v/>
      </c>
      <c r="AH489" s="26" t="str">
        <f t="shared" si="213"/>
        <v/>
      </c>
      <c r="AI489" s="26" t="str">
        <f t="shared" si="214"/>
        <v/>
      </c>
      <c r="AJ489" s="26" t="str">
        <f t="shared" si="207"/>
        <v/>
      </c>
      <c r="AK489" s="58" t="str">
        <f t="shared" si="208"/>
        <v/>
      </c>
      <c r="AL489" s="26" t="str">
        <f t="shared" si="209"/>
        <v/>
      </c>
    </row>
    <row r="490" spans="1:38">
      <c r="A490" s="42" t="str">
        <f t="shared" si="189"/>
        <v/>
      </c>
      <c r="B490" s="42" t="str">
        <f t="shared" si="210"/>
        <v/>
      </c>
      <c r="C490" s="139" t="str">
        <f t="shared" si="190"/>
        <v/>
      </c>
      <c r="D490" s="58" t="str">
        <f t="shared" si="191"/>
        <v/>
      </c>
      <c r="E490" s="58" t="str">
        <f t="shared" si="192"/>
        <v/>
      </c>
      <c r="F490" s="140" t="str">
        <f t="shared" si="193"/>
        <v/>
      </c>
      <c r="G490" s="141" t="str">
        <f t="shared" si="194"/>
        <v/>
      </c>
      <c r="H490" s="58" t="str">
        <f t="shared" si="195"/>
        <v/>
      </c>
      <c r="I490" s="58" t="str">
        <f t="shared" si="196"/>
        <v/>
      </c>
      <c r="J490" s="131" t="str">
        <f t="shared" si="197"/>
        <v/>
      </c>
      <c r="K490" s="65" t="str">
        <f t="shared" si="198"/>
        <v/>
      </c>
      <c r="L490" s="123" t="str">
        <f t="shared" si="199"/>
        <v/>
      </c>
      <c r="M490" s="122" t="str">
        <f t="shared" si="200"/>
        <v/>
      </c>
      <c r="N490" s="137"/>
      <c r="O490" s="118"/>
      <c r="P490" s="118"/>
      <c r="Q490" s="118"/>
      <c r="R490" s="118"/>
      <c r="S490" s="118"/>
      <c r="T490" s="118"/>
      <c r="U490" s="118"/>
      <c r="V490" s="118"/>
      <c r="W490" s="119"/>
      <c r="X490" s="66" t="str">
        <f t="shared" si="215"/>
        <v/>
      </c>
      <c r="Y490" s="26" t="str">
        <f t="shared" si="211"/>
        <v/>
      </c>
      <c r="Z490" s="26" t="str">
        <f t="shared" si="201"/>
        <v/>
      </c>
      <c r="AA490" s="66" t="str">
        <f t="shared" si="202"/>
        <v/>
      </c>
      <c r="AB490" s="26" t="str">
        <f t="shared" si="203"/>
        <v/>
      </c>
      <c r="AC490" s="26" t="str">
        <f t="shared" si="204"/>
        <v/>
      </c>
      <c r="AD490" s="26" t="str">
        <f t="shared" si="212"/>
        <v/>
      </c>
      <c r="AE490" s="26" t="str">
        <f t="shared" si="205"/>
        <v/>
      </c>
      <c r="AF490" s="26" t="str">
        <f t="shared" si="206"/>
        <v/>
      </c>
      <c r="AG490" s="26" t="str">
        <f>IF(OR(Z490&lt;&gt;TRUE,AB490&lt;&gt;TRUE,,ISBLANK(U490)),"",IF(INDEX(codeperskat,MATCH(P490,libperskat,0))=20,IF(OR(U490&lt;Nomen.complète!W$4,U490&gt;Nomen.complète!X$4),FALSE,TRUE),""))</f>
        <v/>
      </c>
      <c r="AH490" s="26" t="str">
        <f t="shared" si="213"/>
        <v/>
      </c>
      <c r="AI490" s="26" t="str">
        <f t="shared" si="214"/>
        <v/>
      </c>
      <c r="AJ490" s="26" t="str">
        <f t="shared" si="207"/>
        <v/>
      </c>
      <c r="AK490" s="58" t="str">
        <f t="shared" si="208"/>
        <v/>
      </c>
      <c r="AL490" s="26" t="str">
        <f t="shared" si="209"/>
        <v/>
      </c>
    </row>
    <row r="491" spans="1:38">
      <c r="A491" s="42" t="str">
        <f t="shared" si="189"/>
        <v/>
      </c>
      <c r="B491" s="42" t="str">
        <f t="shared" si="210"/>
        <v/>
      </c>
      <c r="C491" s="139" t="str">
        <f t="shared" si="190"/>
        <v/>
      </c>
      <c r="D491" s="58" t="str">
        <f t="shared" si="191"/>
        <v/>
      </c>
      <c r="E491" s="58" t="str">
        <f t="shared" si="192"/>
        <v/>
      </c>
      <c r="F491" s="140" t="str">
        <f t="shared" si="193"/>
        <v/>
      </c>
      <c r="G491" s="141" t="str">
        <f t="shared" si="194"/>
        <v/>
      </c>
      <c r="H491" s="58" t="str">
        <f t="shared" si="195"/>
        <v/>
      </c>
      <c r="I491" s="58" t="str">
        <f t="shared" si="196"/>
        <v/>
      </c>
      <c r="J491" s="131" t="str">
        <f t="shared" si="197"/>
        <v/>
      </c>
      <c r="K491" s="65" t="str">
        <f t="shared" si="198"/>
        <v/>
      </c>
      <c r="L491" s="123" t="str">
        <f t="shared" si="199"/>
        <v/>
      </c>
      <c r="M491" s="122" t="str">
        <f t="shared" si="200"/>
        <v/>
      </c>
      <c r="N491" s="137"/>
      <c r="O491" s="118"/>
      <c r="P491" s="118"/>
      <c r="Q491" s="118"/>
      <c r="R491" s="118"/>
      <c r="S491" s="118"/>
      <c r="T491" s="118"/>
      <c r="U491" s="118"/>
      <c r="V491" s="118"/>
      <c r="W491" s="119"/>
      <c r="X491" s="66" t="str">
        <f t="shared" si="215"/>
        <v/>
      </c>
      <c r="Y491" s="26" t="str">
        <f t="shared" si="211"/>
        <v/>
      </c>
      <c r="Z491" s="26" t="str">
        <f t="shared" si="201"/>
        <v/>
      </c>
      <c r="AA491" s="66" t="str">
        <f t="shared" si="202"/>
        <v/>
      </c>
      <c r="AB491" s="26" t="str">
        <f t="shared" si="203"/>
        <v/>
      </c>
      <c r="AC491" s="26" t="str">
        <f t="shared" si="204"/>
        <v/>
      </c>
      <c r="AD491" s="26" t="str">
        <f t="shared" si="212"/>
        <v/>
      </c>
      <c r="AE491" s="26" t="str">
        <f t="shared" si="205"/>
        <v/>
      </c>
      <c r="AF491" s="26" t="str">
        <f t="shared" si="206"/>
        <v/>
      </c>
      <c r="AG491" s="26" t="str">
        <f>IF(OR(Z491&lt;&gt;TRUE,AB491&lt;&gt;TRUE,,ISBLANK(U491)),"",IF(INDEX(codeperskat,MATCH(P491,libperskat,0))=20,IF(OR(U491&lt;Nomen.complète!W$4,U491&gt;Nomen.complète!X$4),FALSE,TRUE),""))</f>
        <v/>
      </c>
      <c r="AH491" s="26" t="str">
        <f t="shared" si="213"/>
        <v/>
      </c>
      <c r="AI491" s="26" t="str">
        <f t="shared" si="214"/>
        <v/>
      </c>
      <c r="AJ491" s="26" t="str">
        <f t="shared" si="207"/>
        <v/>
      </c>
      <c r="AK491" s="58" t="str">
        <f t="shared" si="208"/>
        <v/>
      </c>
      <c r="AL491" s="26" t="str">
        <f t="shared" si="209"/>
        <v/>
      </c>
    </row>
    <row r="492" spans="1:38">
      <c r="A492" s="42" t="str">
        <f t="shared" si="189"/>
        <v/>
      </c>
      <c r="B492" s="42" t="str">
        <f t="shared" si="210"/>
        <v/>
      </c>
      <c r="C492" s="139" t="str">
        <f t="shared" si="190"/>
        <v/>
      </c>
      <c r="D492" s="58" t="str">
        <f t="shared" si="191"/>
        <v/>
      </c>
      <c r="E492" s="58" t="str">
        <f t="shared" si="192"/>
        <v/>
      </c>
      <c r="F492" s="140" t="str">
        <f t="shared" si="193"/>
        <v/>
      </c>
      <c r="G492" s="141" t="str">
        <f t="shared" si="194"/>
        <v/>
      </c>
      <c r="H492" s="58" t="str">
        <f t="shared" si="195"/>
        <v/>
      </c>
      <c r="I492" s="58" t="str">
        <f t="shared" si="196"/>
        <v/>
      </c>
      <c r="J492" s="131" t="str">
        <f t="shared" si="197"/>
        <v/>
      </c>
      <c r="K492" s="65" t="str">
        <f t="shared" si="198"/>
        <v/>
      </c>
      <c r="L492" s="123" t="str">
        <f t="shared" si="199"/>
        <v/>
      </c>
      <c r="M492" s="122" t="str">
        <f t="shared" si="200"/>
        <v/>
      </c>
      <c r="N492" s="137"/>
      <c r="O492" s="118"/>
      <c r="P492" s="118"/>
      <c r="Q492" s="118"/>
      <c r="R492" s="118"/>
      <c r="S492" s="118"/>
      <c r="T492" s="118"/>
      <c r="U492" s="118"/>
      <c r="V492" s="118"/>
      <c r="W492" s="119"/>
      <c r="X492" s="66" t="str">
        <f t="shared" si="215"/>
        <v/>
      </c>
      <c r="Y492" s="26" t="str">
        <f t="shared" si="211"/>
        <v/>
      </c>
      <c r="Z492" s="26" t="str">
        <f t="shared" si="201"/>
        <v/>
      </c>
      <c r="AA492" s="66" t="str">
        <f t="shared" si="202"/>
        <v/>
      </c>
      <c r="AB492" s="26" t="str">
        <f t="shared" si="203"/>
        <v/>
      </c>
      <c r="AC492" s="26" t="str">
        <f t="shared" si="204"/>
        <v/>
      </c>
      <c r="AD492" s="26" t="str">
        <f t="shared" si="212"/>
        <v/>
      </c>
      <c r="AE492" s="26" t="str">
        <f t="shared" si="205"/>
        <v/>
      </c>
      <c r="AF492" s="26" t="str">
        <f t="shared" si="206"/>
        <v/>
      </c>
      <c r="AG492" s="26" t="str">
        <f>IF(OR(Z492&lt;&gt;TRUE,AB492&lt;&gt;TRUE,,ISBLANK(U492)),"",IF(INDEX(codeperskat,MATCH(P492,libperskat,0))=20,IF(OR(U492&lt;Nomen.complète!W$4,U492&gt;Nomen.complète!X$4),FALSE,TRUE),""))</f>
        <v/>
      </c>
      <c r="AH492" s="26" t="str">
        <f t="shared" si="213"/>
        <v/>
      </c>
      <c r="AI492" s="26" t="str">
        <f t="shared" si="214"/>
        <v/>
      </c>
      <c r="AJ492" s="26" t="str">
        <f t="shared" si="207"/>
        <v/>
      </c>
      <c r="AK492" s="58" t="str">
        <f t="shared" si="208"/>
        <v/>
      </c>
      <c r="AL492" s="26" t="str">
        <f t="shared" si="209"/>
        <v/>
      </c>
    </row>
    <row r="493" spans="1:38">
      <c r="A493" s="42" t="str">
        <f t="shared" si="189"/>
        <v/>
      </c>
      <c r="B493" s="42" t="str">
        <f t="shared" si="210"/>
        <v/>
      </c>
      <c r="C493" s="139" t="str">
        <f t="shared" si="190"/>
        <v/>
      </c>
      <c r="D493" s="58" t="str">
        <f t="shared" si="191"/>
        <v/>
      </c>
      <c r="E493" s="58" t="str">
        <f t="shared" si="192"/>
        <v/>
      </c>
      <c r="F493" s="140" t="str">
        <f t="shared" si="193"/>
        <v/>
      </c>
      <c r="G493" s="141" t="str">
        <f t="shared" si="194"/>
        <v/>
      </c>
      <c r="H493" s="58" t="str">
        <f t="shared" si="195"/>
        <v/>
      </c>
      <c r="I493" s="58" t="str">
        <f t="shared" si="196"/>
        <v/>
      </c>
      <c r="J493" s="131" t="str">
        <f t="shared" si="197"/>
        <v/>
      </c>
      <c r="K493" s="65" t="str">
        <f t="shared" si="198"/>
        <v/>
      </c>
      <c r="L493" s="123" t="str">
        <f t="shared" si="199"/>
        <v/>
      </c>
      <c r="M493" s="122" t="str">
        <f t="shared" si="200"/>
        <v/>
      </c>
      <c r="N493" s="137"/>
      <c r="O493" s="118"/>
      <c r="P493" s="118"/>
      <c r="Q493" s="118"/>
      <c r="R493" s="118"/>
      <c r="S493" s="118"/>
      <c r="T493" s="118"/>
      <c r="U493" s="118"/>
      <c r="V493" s="118"/>
      <c r="W493" s="119"/>
      <c r="X493" s="66" t="str">
        <f t="shared" si="215"/>
        <v/>
      </c>
      <c r="Y493" s="26" t="str">
        <f t="shared" si="211"/>
        <v/>
      </c>
      <c r="Z493" s="26" t="str">
        <f t="shared" si="201"/>
        <v/>
      </c>
      <c r="AA493" s="66" t="str">
        <f t="shared" si="202"/>
        <v/>
      </c>
      <c r="AB493" s="26" t="str">
        <f t="shared" si="203"/>
        <v/>
      </c>
      <c r="AC493" s="26" t="str">
        <f t="shared" si="204"/>
        <v/>
      </c>
      <c r="AD493" s="26" t="str">
        <f t="shared" si="212"/>
        <v/>
      </c>
      <c r="AE493" s="26" t="str">
        <f t="shared" si="205"/>
        <v/>
      </c>
      <c r="AF493" s="26" t="str">
        <f t="shared" si="206"/>
        <v/>
      </c>
      <c r="AG493" s="26" t="str">
        <f>IF(OR(Z493&lt;&gt;TRUE,AB493&lt;&gt;TRUE,,ISBLANK(U493)),"",IF(INDEX(codeperskat,MATCH(P493,libperskat,0))=20,IF(OR(U493&lt;Nomen.complète!W$4,U493&gt;Nomen.complète!X$4),FALSE,TRUE),""))</f>
        <v/>
      </c>
      <c r="AH493" s="26" t="str">
        <f t="shared" si="213"/>
        <v/>
      </c>
      <c r="AI493" s="26" t="str">
        <f t="shared" si="214"/>
        <v/>
      </c>
      <c r="AJ493" s="26" t="str">
        <f t="shared" si="207"/>
        <v/>
      </c>
      <c r="AK493" s="58" t="str">
        <f t="shared" si="208"/>
        <v/>
      </c>
      <c r="AL493" s="26" t="str">
        <f t="shared" si="209"/>
        <v/>
      </c>
    </row>
    <row r="494" spans="1:38">
      <c r="A494" s="42" t="str">
        <f t="shared" si="189"/>
        <v/>
      </c>
      <c r="B494" s="42" t="str">
        <f t="shared" si="210"/>
        <v/>
      </c>
      <c r="C494" s="139" t="str">
        <f t="shared" si="190"/>
        <v/>
      </c>
      <c r="D494" s="58" t="str">
        <f t="shared" si="191"/>
        <v/>
      </c>
      <c r="E494" s="58" t="str">
        <f t="shared" si="192"/>
        <v/>
      </c>
      <c r="F494" s="140" t="str">
        <f t="shared" si="193"/>
        <v/>
      </c>
      <c r="G494" s="141" t="str">
        <f t="shared" si="194"/>
        <v/>
      </c>
      <c r="H494" s="58" t="str">
        <f t="shared" si="195"/>
        <v/>
      </c>
      <c r="I494" s="58" t="str">
        <f t="shared" si="196"/>
        <v/>
      </c>
      <c r="J494" s="131" t="str">
        <f t="shared" si="197"/>
        <v/>
      </c>
      <c r="K494" s="65" t="str">
        <f t="shared" si="198"/>
        <v/>
      </c>
      <c r="L494" s="123" t="str">
        <f t="shared" si="199"/>
        <v/>
      </c>
      <c r="M494" s="122" t="str">
        <f t="shared" si="200"/>
        <v/>
      </c>
      <c r="N494" s="137"/>
      <c r="O494" s="118"/>
      <c r="P494" s="118"/>
      <c r="Q494" s="118"/>
      <c r="R494" s="118"/>
      <c r="S494" s="118"/>
      <c r="T494" s="118"/>
      <c r="U494" s="118"/>
      <c r="V494" s="118"/>
      <c r="W494" s="119"/>
      <c r="X494" s="66" t="str">
        <f t="shared" si="215"/>
        <v/>
      </c>
      <c r="Y494" s="26" t="str">
        <f t="shared" si="211"/>
        <v/>
      </c>
      <c r="Z494" s="26" t="str">
        <f t="shared" si="201"/>
        <v/>
      </c>
      <c r="AA494" s="66" t="str">
        <f t="shared" si="202"/>
        <v/>
      </c>
      <c r="AB494" s="26" t="str">
        <f t="shared" si="203"/>
        <v/>
      </c>
      <c r="AC494" s="26" t="str">
        <f t="shared" si="204"/>
        <v/>
      </c>
      <c r="AD494" s="26" t="str">
        <f t="shared" si="212"/>
        <v/>
      </c>
      <c r="AE494" s="26" t="str">
        <f t="shared" si="205"/>
        <v/>
      </c>
      <c r="AF494" s="26" t="str">
        <f t="shared" si="206"/>
        <v/>
      </c>
      <c r="AG494" s="26" t="str">
        <f>IF(OR(Z494&lt;&gt;TRUE,AB494&lt;&gt;TRUE,,ISBLANK(U494)),"",IF(INDEX(codeperskat,MATCH(P494,libperskat,0))=20,IF(OR(U494&lt;Nomen.complète!W$4,U494&gt;Nomen.complète!X$4),FALSE,TRUE),""))</f>
        <v/>
      </c>
      <c r="AH494" s="26" t="str">
        <f t="shared" si="213"/>
        <v/>
      </c>
      <c r="AI494" s="26" t="str">
        <f t="shared" si="214"/>
        <v/>
      </c>
      <c r="AJ494" s="26" t="str">
        <f t="shared" si="207"/>
        <v/>
      </c>
      <c r="AK494" s="58" t="str">
        <f t="shared" si="208"/>
        <v/>
      </c>
      <c r="AL494" s="26" t="str">
        <f t="shared" si="209"/>
        <v/>
      </c>
    </row>
    <row r="495" spans="1:38">
      <c r="A495" s="42" t="str">
        <f t="shared" si="189"/>
        <v/>
      </c>
      <c r="B495" s="42" t="str">
        <f t="shared" si="210"/>
        <v/>
      </c>
      <c r="C495" s="139" t="str">
        <f t="shared" si="190"/>
        <v/>
      </c>
      <c r="D495" s="58" t="str">
        <f t="shared" si="191"/>
        <v/>
      </c>
      <c r="E495" s="58" t="str">
        <f t="shared" si="192"/>
        <v/>
      </c>
      <c r="F495" s="140" t="str">
        <f t="shared" si="193"/>
        <v/>
      </c>
      <c r="G495" s="141" t="str">
        <f t="shared" si="194"/>
        <v/>
      </c>
      <c r="H495" s="58" t="str">
        <f t="shared" si="195"/>
        <v/>
      </c>
      <c r="I495" s="58" t="str">
        <f t="shared" si="196"/>
        <v/>
      </c>
      <c r="J495" s="131" t="str">
        <f t="shared" si="197"/>
        <v/>
      </c>
      <c r="K495" s="65" t="str">
        <f t="shared" si="198"/>
        <v/>
      </c>
      <c r="L495" s="123" t="str">
        <f t="shared" si="199"/>
        <v/>
      </c>
      <c r="M495" s="122" t="str">
        <f t="shared" si="200"/>
        <v/>
      </c>
      <c r="N495" s="137"/>
      <c r="O495" s="118"/>
      <c r="P495" s="118"/>
      <c r="Q495" s="118"/>
      <c r="R495" s="118"/>
      <c r="S495" s="118"/>
      <c r="T495" s="118"/>
      <c r="U495" s="118"/>
      <c r="V495" s="118"/>
      <c r="W495" s="119"/>
      <c r="X495" s="66" t="str">
        <f t="shared" si="215"/>
        <v/>
      </c>
      <c r="Y495" s="26" t="str">
        <f t="shared" si="211"/>
        <v/>
      </c>
      <c r="Z495" s="26" t="str">
        <f t="shared" si="201"/>
        <v/>
      </c>
      <c r="AA495" s="66" t="str">
        <f t="shared" si="202"/>
        <v/>
      </c>
      <c r="AB495" s="26" t="str">
        <f t="shared" si="203"/>
        <v/>
      </c>
      <c r="AC495" s="26" t="str">
        <f t="shared" si="204"/>
        <v/>
      </c>
      <c r="AD495" s="26" t="str">
        <f t="shared" si="212"/>
        <v/>
      </c>
      <c r="AE495" s="26" t="str">
        <f t="shared" si="205"/>
        <v/>
      </c>
      <c r="AF495" s="26" t="str">
        <f t="shared" si="206"/>
        <v/>
      </c>
      <c r="AG495" s="26" t="str">
        <f>IF(OR(Z495&lt;&gt;TRUE,AB495&lt;&gt;TRUE,,ISBLANK(U495)),"",IF(INDEX(codeperskat,MATCH(P495,libperskat,0))=20,IF(OR(U495&lt;Nomen.complète!W$4,U495&gt;Nomen.complète!X$4),FALSE,TRUE),""))</f>
        <v/>
      </c>
      <c r="AH495" s="26" t="str">
        <f t="shared" si="213"/>
        <v/>
      </c>
      <c r="AI495" s="26" t="str">
        <f t="shared" si="214"/>
        <v/>
      </c>
      <c r="AJ495" s="26" t="str">
        <f t="shared" si="207"/>
        <v/>
      </c>
      <c r="AK495" s="58" t="str">
        <f t="shared" si="208"/>
        <v/>
      </c>
      <c r="AL495" s="26" t="str">
        <f t="shared" si="209"/>
        <v/>
      </c>
    </row>
    <row r="496" spans="1:38">
      <c r="A496" s="42" t="str">
        <f t="shared" si="189"/>
        <v/>
      </c>
      <c r="B496" s="42" t="str">
        <f t="shared" si="210"/>
        <v/>
      </c>
      <c r="C496" s="139" t="str">
        <f t="shared" si="190"/>
        <v/>
      </c>
      <c r="D496" s="58" t="str">
        <f t="shared" si="191"/>
        <v/>
      </c>
      <c r="E496" s="58" t="str">
        <f t="shared" si="192"/>
        <v/>
      </c>
      <c r="F496" s="140" t="str">
        <f t="shared" si="193"/>
        <v/>
      </c>
      <c r="G496" s="141" t="str">
        <f t="shared" si="194"/>
        <v/>
      </c>
      <c r="H496" s="58" t="str">
        <f t="shared" si="195"/>
        <v/>
      </c>
      <c r="I496" s="58" t="str">
        <f t="shared" si="196"/>
        <v/>
      </c>
      <c r="J496" s="131" t="str">
        <f t="shared" si="197"/>
        <v/>
      </c>
      <c r="K496" s="65" t="str">
        <f t="shared" si="198"/>
        <v/>
      </c>
      <c r="L496" s="123" t="str">
        <f t="shared" si="199"/>
        <v/>
      </c>
      <c r="M496" s="122" t="str">
        <f t="shared" si="200"/>
        <v/>
      </c>
      <c r="N496" s="137"/>
      <c r="O496" s="118"/>
      <c r="P496" s="118"/>
      <c r="Q496" s="118"/>
      <c r="R496" s="118"/>
      <c r="S496" s="118"/>
      <c r="T496" s="118"/>
      <c r="U496" s="118"/>
      <c r="V496" s="118"/>
      <c r="W496" s="119"/>
      <c r="X496" s="66" t="str">
        <f t="shared" si="215"/>
        <v/>
      </c>
      <c r="Y496" s="26" t="str">
        <f t="shared" si="211"/>
        <v/>
      </c>
      <c r="Z496" s="26" t="str">
        <f t="shared" si="201"/>
        <v/>
      </c>
      <c r="AA496" s="66" t="str">
        <f t="shared" si="202"/>
        <v/>
      </c>
      <c r="AB496" s="26" t="str">
        <f t="shared" si="203"/>
        <v/>
      </c>
      <c r="AC496" s="26" t="str">
        <f t="shared" si="204"/>
        <v/>
      </c>
      <c r="AD496" s="26" t="str">
        <f t="shared" si="212"/>
        <v/>
      </c>
      <c r="AE496" s="26" t="str">
        <f t="shared" si="205"/>
        <v/>
      </c>
      <c r="AF496" s="26" t="str">
        <f t="shared" si="206"/>
        <v/>
      </c>
      <c r="AG496" s="26" t="str">
        <f>IF(OR(Z496&lt;&gt;TRUE,AB496&lt;&gt;TRUE,,ISBLANK(U496)),"",IF(INDEX(codeperskat,MATCH(P496,libperskat,0))=20,IF(OR(U496&lt;Nomen.complète!W$4,U496&gt;Nomen.complète!X$4),FALSE,TRUE),""))</f>
        <v/>
      </c>
      <c r="AH496" s="26" t="str">
        <f t="shared" si="213"/>
        <v/>
      </c>
      <c r="AI496" s="26" t="str">
        <f t="shared" si="214"/>
        <v/>
      </c>
      <c r="AJ496" s="26" t="str">
        <f t="shared" si="207"/>
        <v/>
      </c>
      <c r="AK496" s="58" t="str">
        <f t="shared" si="208"/>
        <v/>
      </c>
      <c r="AL496" s="26" t="str">
        <f t="shared" si="209"/>
        <v/>
      </c>
    </row>
    <row r="497" spans="1:38">
      <c r="A497" s="42" t="str">
        <f t="shared" si="189"/>
        <v/>
      </c>
      <c r="B497" s="42" t="str">
        <f t="shared" si="210"/>
        <v/>
      </c>
      <c r="C497" s="139" t="str">
        <f t="shared" si="190"/>
        <v/>
      </c>
      <c r="D497" s="58" t="str">
        <f t="shared" si="191"/>
        <v/>
      </c>
      <c r="E497" s="58" t="str">
        <f t="shared" si="192"/>
        <v/>
      </c>
      <c r="F497" s="140" t="str">
        <f t="shared" si="193"/>
        <v/>
      </c>
      <c r="G497" s="141" t="str">
        <f t="shared" si="194"/>
        <v/>
      </c>
      <c r="H497" s="58" t="str">
        <f t="shared" si="195"/>
        <v/>
      </c>
      <c r="I497" s="58" t="str">
        <f t="shared" si="196"/>
        <v/>
      </c>
      <c r="J497" s="131" t="str">
        <f t="shared" si="197"/>
        <v/>
      </c>
      <c r="K497" s="65" t="str">
        <f t="shared" si="198"/>
        <v/>
      </c>
      <c r="L497" s="123" t="str">
        <f t="shared" si="199"/>
        <v/>
      </c>
      <c r="M497" s="122" t="str">
        <f t="shared" si="200"/>
        <v/>
      </c>
      <c r="N497" s="137"/>
      <c r="O497" s="118"/>
      <c r="P497" s="118"/>
      <c r="Q497" s="118"/>
      <c r="R497" s="118"/>
      <c r="S497" s="118"/>
      <c r="T497" s="118"/>
      <c r="U497" s="118"/>
      <c r="V497" s="118"/>
      <c r="W497" s="119"/>
      <c r="X497" s="66" t="str">
        <f t="shared" si="215"/>
        <v/>
      </c>
      <c r="Y497" s="26" t="str">
        <f t="shared" si="211"/>
        <v/>
      </c>
      <c r="Z497" s="26" t="str">
        <f t="shared" si="201"/>
        <v/>
      </c>
      <c r="AA497" s="66" t="str">
        <f t="shared" si="202"/>
        <v/>
      </c>
      <c r="AB497" s="26" t="str">
        <f t="shared" si="203"/>
        <v/>
      </c>
      <c r="AC497" s="26" t="str">
        <f t="shared" si="204"/>
        <v/>
      </c>
      <c r="AD497" s="26" t="str">
        <f t="shared" si="212"/>
        <v/>
      </c>
      <c r="AE497" s="26" t="str">
        <f t="shared" si="205"/>
        <v/>
      </c>
      <c r="AF497" s="26" t="str">
        <f t="shared" si="206"/>
        <v/>
      </c>
      <c r="AG497" s="26" t="str">
        <f>IF(OR(Z497&lt;&gt;TRUE,AB497&lt;&gt;TRUE,,ISBLANK(U497)),"",IF(INDEX(codeperskat,MATCH(P497,libperskat,0))=20,IF(OR(U497&lt;Nomen.complète!W$4,U497&gt;Nomen.complète!X$4),FALSE,TRUE),""))</f>
        <v/>
      </c>
      <c r="AH497" s="26" t="str">
        <f t="shared" si="213"/>
        <v/>
      </c>
      <c r="AI497" s="26" t="str">
        <f t="shared" si="214"/>
        <v/>
      </c>
      <c r="AJ497" s="26" t="str">
        <f t="shared" si="207"/>
        <v/>
      </c>
      <c r="AK497" s="58" t="str">
        <f t="shared" si="208"/>
        <v/>
      </c>
      <c r="AL497" s="26" t="str">
        <f t="shared" si="209"/>
        <v/>
      </c>
    </row>
    <row r="498" spans="1:38">
      <c r="A498" s="42" t="str">
        <f t="shared" si="189"/>
        <v/>
      </c>
      <c r="B498" s="42" t="str">
        <f t="shared" si="210"/>
        <v/>
      </c>
      <c r="C498" s="139" t="str">
        <f t="shared" si="190"/>
        <v/>
      </c>
      <c r="D498" s="58" t="str">
        <f t="shared" si="191"/>
        <v/>
      </c>
      <c r="E498" s="58" t="str">
        <f t="shared" si="192"/>
        <v/>
      </c>
      <c r="F498" s="140" t="str">
        <f t="shared" si="193"/>
        <v/>
      </c>
      <c r="G498" s="141" t="str">
        <f t="shared" si="194"/>
        <v/>
      </c>
      <c r="H498" s="58" t="str">
        <f t="shared" si="195"/>
        <v/>
      </c>
      <c r="I498" s="58" t="str">
        <f t="shared" si="196"/>
        <v/>
      </c>
      <c r="J498" s="131" t="str">
        <f t="shared" si="197"/>
        <v/>
      </c>
      <c r="K498" s="65" t="str">
        <f t="shared" si="198"/>
        <v/>
      </c>
      <c r="L498" s="123" t="str">
        <f t="shared" si="199"/>
        <v/>
      </c>
      <c r="M498" s="122" t="str">
        <f t="shared" si="200"/>
        <v/>
      </c>
      <c r="N498" s="137"/>
      <c r="O498" s="118"/>
      <c r="P498" s="118"/>
      <c r="Q498" s="118"/>
      <c r="R498" s="118"/>
      <c r="S498" s="118"/>
      <c r="T498" s="118"/>
      <c r="U498" s="118"/>
      <c r="V498" s="118"/>
      <c r="W498" s="119"/>
      <c r="X498" s="66" t="str">
        <f t="shared" si="215"/>
        <v/>
      </c>
      <c r="Y498" s="26" t="str">
        <f t="shared" si="211"/>
        <v/>
      </c>
      <c r="Z498" s="26" t="str">
        <f t="shared" si="201"/>
        <v/>
      </c>
      <c r="AA498" s="66" t="str">
        <f t="shared" si="202"/>
        <v/>
      </c>
      <c r="AB498" s="26" t="str">
        <f t="shared" si="203"/>
        <v/>
      </c>
      <c r="AC498" s="26" t="str">
        <f t="shared" si="204"/>
        <v/>
      </c>
      <c r="AD498" s="26" t="str">
        <f t="shared" si="212"/>
        <v/>
      </c>
      <c r="AE498" s="26" t="str">
        <f t="shared" si="205"/>
        <v/>
      </c>
      <c r="AF498" s="26" t="str">
        <f t="shared" si="206"/>
        <v/>
      </c>
      <c r="AG498" s="26" t="str">
        <f>IF(OR(Z498&lt;&gt;TRUE,AB498&lt;&gt;TRUE,,ISBLANK(U498)),"",IF(INDEX(codeperskat,MATCH(P498,libperskat,0))=20,IF(OR(U498&lt;Nomen.complète!W$4,U498&gt;Nomen.complète!X$4),FALSE,TRUE),""))</f>
        <v/>
      </c>
      <c r="AH498" s="26" t="str">
        <f t="shared" si="213"/>
        <v/>
      </c>
      <c r="AI498" s="26" t="str">
        <f t="shared" si="214"/>
        <v/>
      </c>
      <c r="AJ498" s="26" t="str">
        <f t="shared" si="207"/>
        <v/>
      </c>
      <c r="AK498" s="58" t="str">
        <f t="shared" si="208"/>
        <v/>
      </c>
      <c r="AL498" s="26" t="str">
        <f t="shared" si="209"/>
        <v/>
      </c>
    </row>
    <row r="499" spans="1:38">
      <c r="A499" s="42" t="str">
        <f t="shared" si="189"/>
        <v/>
      </c>
      <c r="B499" s="42" t="str">
        <f t="shared" si="210"/>
        <v/>
      </c>
      <c r="C499" s="139" t="str">
        <f t="shared" si="190"/>
        <v/>
      </c>
      <c r="D499" s="58" t="str">
        <f t="shared" si="191"/>
        <v/>
      </c>
      <c r="E499" s="58" t="str">
        <f t="shared" si="192"/>
        <v/>
      </c>
      <c r="F499" s="140" t="str">
        <f t="shared" si="193"/>
        <v/>
      </c>
      <c r="G499" s="141" t="str">
        <f t="shared" si="194"/>
        <v/>
      </c>
      <c r="H499" s="58" t="str">
        <f t="shared" si="195"/>
        <v/>
      </c>
      <c r="I499" s="58" t="str">
        <f t="shared" si="196"/>
        <v/>
      </c>
      <c r="J499" s="131" t="str">
        <f t="shared" si="197"/>
        <v/>
      </c>
      <c r="K499" s="65" t="str">
        <f t="shared" si="198"/>
        <v/>
      </c>
      <c r="L499" s="123" t="str">
        <f t="shared" si="199"/>
        <v/>
      </c>
      <c r="M499" s="122" t="str">
        <f t="shared" si="200"/>
        <v/>
      </c>
      <c r="N499" s="137"/>
      <c r="O499" s="118"/>
      <c r="P499" s="118"/>
      <c r="Q499" s="118"/>
      <c r="R499" s="118"/>
      <c r="S499" s="118"/>
      <c r="T499" s="118"/>
      <c r="U499" s="118"/>
      <c r="V499" s="118"/>
      <c r="W499" s="119"/>
      <c r="X499" s="66" t="str">
        <f t="shared" si="215"/>
        <v/>
      </c>
      <c r="Y499" s="26" t="str">
        <f t="shared" si="211"/>
        <v/>
      </c>
      <c r="Z499" s="26" t="str">
        <f t="shared" si="201"/>
        <v/>
      </c>
      <c r="AA499" s="66" t="str">
        <f t="shared" si="202"/>
        <v/>
      </c>
      <c r="AB499" s="26" t="str">
        <f t="shared" si="203"/>
        <v/>
      </c>
      <c r="AC499" s="26" t="str">
        <f t="shared" si="204"/>
        <v/>
      </c>
      <c r="AD499" s="26" t="str">
        <f t="shared" si="212"/>
        <v/>
      </c>
      <c r="AE499" s="26" t="str">
        <f t="shared" si="205"/>
        <v/>
      </c>
      <c r="AF499" s="26" t="str">
        <f t="shared" si="206"/>
        <v/>
      </c>
      <c r="AG499" s="26" t="str">
        <f>IF(OR(Z499&lt;&gt;TRUE,AB499&lt;&gt;TRUE,,ISBLANK(U499)),"",IF(INDEX(codeperskat,MATCH(P499,libperskat,0))=20,IF(OR(U499&lt;Nomen.complète!W$4,U499&gt;Nomen.complète!X$4),FALSE,TRUE),""))</f>
        <v/>
      </c>
      <c r="AH499" s="26" t="str">
        <f t="shared" si="213"/>
        <v/>
      </c>
      <c r="AI499" s="26" t="str">
        <f t="shared" si="214"/>
        <v/>
      </c>
      <c r="AJ499" s="26" t="str">
        <f t="shared" si="207"/>
        <v/>
      </c>
      <c r="AK499" s="58" t="str">
        <f t="shared" si="208"/>
        <v/>
      </c>
      <c r="AL499" s="26" t="str">
        <f t="shared" si="209"/>
        <v/>
      </c>
    </row>
    <row r="500" spans="1:38">
      <c r="A500" s="42" t="str">
        <f t="shared" si="189"/>
        <v/>
      </c>
      <c r="B500" s="42" t="str">
        <f t="shared" si="210"/>
        <v/>
      </c>
      <c r="C500" s="139" t="str">
        <f t="shared" si="190"/>
        <v/>
      </c>
      <c r="D500" s="58" t="str">
        <f t="shared" si="191"/>
        <v/>
      </c>
      <c r="E500" s="58" t="str">
        <f t="shared" si="192"/>
        <v/>
      </c>
      <c r="F500" s="140" t="str">
        <f t="shared" si="193"/>
        <v/>
      </c>
      <c r="G500" s="141" t="str">
        <f t="shared" si="194"/>
        <v/>
      </c>
      <c r="H500" s="58" t="str">
        <f t="shared" si="195"/>
        <v/>
      </c>
      <c r="I500" s="58" t="str">
        <f t="shared" si="196"/>
        <v/>
      </c>
      <c r="J500" s="131" t="str">
        <f t="shared" si="197"/>
        <v/>
      </c>
      <c r="K500" s="65" t="str">
        <f t="shared" si="198"/>
        <v/>
      </c>
      <c r="L500" s="123" t="str">
        <f t="shared" si="199"/>
        <v/>
      </c>
      <c r="M500" s="122" t="str">
        <f t="shared" si="200"/>
        <v/>
      </c>
      <c r="N500" s="137"/>
      <c r="O500" s="118"/>
      <c r="P500" s="118"/>
      <c r="Q500" s="118"/>
      <c r="R500" s="118"/>
      <c r="S500" s="118"/>
      <c r="T500" s="118"/>
      <c r="U500" s="118"/>
      <c r="V500" s="118"/>
      <c r="W500" s="119"/>
      <c r="X500" s="66" t="str">
        <f t="shared" si="215"/>
        <v/>
      </c>
      <c r="Y500" s="26" t="str">
        <f t="shared" si="211"/>
        <v/>
      </c>
      <c r="Z500" s="26" t="str">
        <f t="shared" si="201"/>
        <v/>
      </c>
      <c r="AA500" s="66" t="str">
        <f t="shared" si="202"/>
        <v/>
      </c>
      <c r="AB500" s="26" t="str">
        <f t="shared" si="203"/>
        <v/>
      </c>
      <c r="AC500" s="26" t="str">
        <f t="shared" si="204"/>
        <v/>
      </c>
      <c r="AD500" s="26" t="str">
        <f t="shared" si="212"/>
        <v/>
      </c>
      <c r="AE500" s="26" t="str">
        <f t="shared" si="205"/>
        <v/>
      </c>
      <c r="AF500" s="26" t="str">
        <f t="shared" si="206"/>
        <v/>
      </c>
      <c r="AG500" s="26" t="str">
        <f>IF(OR(Z500&lt;&gt;TRUE,AB500&lt;&gt;TRUE,,ISBLANK(U500)),"",IF(INDEX(codeperskat,MATCH(P500,libperskat,0))=20,IF(OR(U500&lt;Nomen.complète!W$4,U500&gt;Nomen.complète!X$4),FALSE,TRUE),""))</f>
        <v/>
      </c>
      <c r="AH500" s="26" t="str">
        <f t="shared" si="213"/>
        <v/>
      </c>
      <c r="AI500" s="26" t="str">
        <f t="shared" si="214"/>
        <v/>
      </c>
      <c r="AJ500" s="26" t="str">
        <f t="shared" si="207"/>
        <v/>
      </c>
      <c r="AK500" s="58" t="str">
        <f t="shared" si="208"/>
        <v/>
      </c>
      <c r="AL500" s="26" t="str">
        <f t="shared" si="209"/>
        <v/>
      </c>
    </row>
    <row r="501" spans="1:38">
      <c r="A501" s="42" t="str">
        <f t="shared" si="189"/>
        <v/>
      </c>
      <c r="B501" s="42" t="str">
        <f t="shared" si="210"/>
        <v/>
      </c>
      <c r="C501" s="139" t="str">
        <f t="shared" si="190"/>
        <v/>
      </c>
      <c r="D501" s="58" t="str">
        <f t="shared" si="191"/>
        <v/>
      </c>
      <c r="E501" s="58" t="str">
        <f t="shared" si="192"/>
        <v/>
      </c>
      <c r="F501" s="140" t="str">
        <f t="shared" si="193"/>
        <v/>
      </c>
      <c r="G501" s="141" t="str">
        <f t="shared" si="194"/>
        <v/>
      </c>
      <c r="H501" s="58" t="str">
        <f t="shared" si="195"/>
        <v/>
      </c>
      <c r="I501" s="58" t="str">
        <f t="shared" si="196"/>
        <v/>
      </c>
      <c r="J501" s="131" t="str">
        <f t="shared" si="197"/>
        <v/>
      </c>
      <c r="K501" s="65" t="str">
        <f t="shared" si="198"/>
        <v/>
      </c>
      <c r="L501" s="123" t="str">
        <f t="shared" si="199"/>
        <v/>
      </c>
      <c r="M501" s="122" t="str">
        <f t="shared" si="200"/>
        <v/>
      </c>
      <c r="N501" s="137"/>
      <c r="O501" s="118"/>
      <c r="P501" s="118"/>
      <c r="Q501" s="118"/>
      <c r="R501" s="118"/>
      <c r="S501" s="118"/>
      <c r="T501" s="118"/>
      <c r="U501" s="118"/>
      <c r="V501" s="118"/>
      <c r="W501" s="119"/>
      <c r="X501" s="66" t="str">
        <f t="shared" si="215"/>
        <v/>
      </c>
      <c r="Y501" s="26" t="str">
        <f t="shared" si="211"/>
        <v/>
      </c>
      <c r="Z501" s="26" t="str">
        <f t="shared" si="201"/>
        <v/>
      </c>
      <c r="AA501" s="66" t="str">
        <f t="shared" si="202"/>
        <v/>
      </c>
      <c r="AB501" s="26" t="str">
        <f t="shared" si="203"/>
        <v/>
      </c>
      <c r="AC501" s="26" t="str">
        <f t="shared" si="204"/>
        <v/>
      </c>
      <c r="AD501" s="26" t="str">
        <f t="shared" si="212"/>
        <v/>
      </c>
      <c r="AE501" s="26" t="str">
        <f t="shared" si="205"/>
        <v/>
      </c>
      <c r="AF501" s="26" t="str">
        <f t="shared" si="206"/>
        <v/>
      </c>
      <c r="AG501" s="26" t="str">
        <f>IF(OR(Z501&lt;&gt;TRUE,AB501&lt;&gt;TRUE,,ISBLANK(U501)),"",IF(INDEX(codeperskat,MATCH(P501,libperskat,0))=20,IF(OR(U501&lt;Nomen.complète!W$4,U501&gt;Nomen.complète!X$4),FALSE,TRUE),""))</f>
        <v/>
      </c>
      <c r="AH501" s="26" t="str">
        <f t="shared" si="213"/>
        <v/>
      </c>
      <c r="AI501" s="26" t="str">
        <f t="shared" si="214"/>
        <v/>
      </c>
      <c r="AJ501" s="26" t="str">
        <f t="shared" si="207"/>
        <v/>
      </c>
      <c r="AK501" s="58" t="str">
        <f t="shared" si="208"/>
        <v/>
      </c>
      <c r="AL501" s="26" t="str">
        <f t="shared" si="209"/>
        <v/>
      </c>
    </row>
    <row r="502" spans="1:38">
      <c r="A502" s="42" t="str">
        <f t="shared" si="189"/>
        <v/>
      </c>
      <c r="B502" s="42" t="str">
        <f t="shared" si="210"/>
        <v/>
      </c>
      <c r="C502" s="139" t="str">
        <f t="shared" si="190"/>
        <v/>
      </c>
      <c r="D502" s="58" t="str">
        <f t="shared" si="191"/>
        <v/>
      </c>
      <c r="E502" s="58" t="str">
        <f t="shared" si="192"/>
        <v/>
      </c>
      <c r="F502" s="140" t="str">
        <f t="shared" si="193"/>
        <v/>
      </c>
      <c r="G502" s="141" t="str">
        <f t="shared" si="194"/>
        <v/>
      </c>
      <c r="H502" s="58" t="str">
        <f t="shared" si="195"/>
        <v/>
      </c>
      <c r="I502" s="58" t="str">
        <f t="shared" si="196"/>
        <v/>
      </c>
      <c r="J502" s="131" t="str">
        <f t="shared" si="197"/>
        <v/>
      </c>
      <c r="K502" s="65" t="str">
        <f t="shared" si="198"/>
        <v/>
      </c>
      <c r="L502" s="123" t="str">
        <f t="shared" si="199"/>
        <v/>
      </c>
      <c r="M502" s="122" t="str">
        <f t="shared" si="200"/>
        <v/>
      </c>
      <c r="N502" s="137"/>
      <c r="O502" s="118"/>
      <c r="P502" s="118"/>
      <c r="Q502" s="118"/>
      <c r="R502" s="118"/>
      <c r="S502" s="118"/>
      <c r="T502" s="118"/>
      <c r="U502" s="118"/>
      <c r="V502" s="118"/>
      <c r="W502" s="119"/>
      <c r="X502" s="66" t="str">
        <f t="shared" si="215"/>
        <v/>
      </c>
      <c r="Y502" s="26" t="str">
        <f t="shared" si="211"/>
        <v/>
      </c>
      <c r="Z502" s="26" t="str">
        <f t="shared" si="201"/>
        <v/>
      </c>
      <c r="AA502" s="66" t="str">
        <f t="shared" si="202"/>
        <v/>
      </c>
      <c r="AB502" s="26" t="str">
        <f t="shared" si="203"/>
        <v/>
      </c>
      <c r="AC502" s="26" t="str">
        <f t="shared" si="204"/>
        <v/>
      </c>
      <c r="AD502" s="26" t="str">
        <f t="shared" si="212"/>
        <v/>
      </c>
      <c r="AE502" s="26" t="str">
        <f t="shared" si="205"/>
        <v/>
      </c>
      <c r="AF502" s="26" t="str">
        <f t="shared" si="206"/>
        <v/>
      </c>
      <c r="AG502" s="26" t="str">
        <f>IF(OR(Z502&lt;&gt;TRUE,AB502&lt;&gt;TRUE,,ISBLANK(U502)),"",IF(INDEX(codeperskat,MATCH(P502,libperskat,0))=20,IF(OR(U502&lt;Nomen.complète!W$4,U502&gt;Nomen.complète!X$4),FALSE,TRUE),""))</f>
        <v/>
      </c>
      <c r="AH502" s="26" t="str">
        <f t="shared" si="213"/>
        <v/>
      </c>
      <c r="AI502" s="26" t="str">
        <f t="shared" si="214"/>
        <v/>
      </c>
      <c r="AJ502" s="26" t="str">
        <f t="shared" si="207"/>
        <v/>
      </c>
      <c r="AK502" s="58" t="str">
        <f t="shared" si="208"/>
        <v/>
      </c>
      <c r="AL502" s="26" t="str">
        <f t="shared" si="209"/>
        <v/>
      </c>
    </row>
    <row r="503" spans="1:38">
      <c r="A503" s="42" t="str">
        <f t="shared" si="189"/>
        <v/>
      </c>
      <c r="B503" s="42" t="str">
        <f t="shared" si="210"/>
        <v/>
      </c>
      <c r="C503" s="139" t="str">
        <f t="shared" si="190"/>
        <v/>
      </c>
      <c r="D503" s="58" t="str">
        <f t="shared" si="191"/>
        <v/>
      </c>
      <c r="E503" s="58" t="str">
        <f t="shared" si="192"/>
        <v/>
      </c>
      <c r="F503" s="140" t="str">
        <f t="shared" si="193"/>
        <v/>
      </c>
      <c r="G503" s="141" t="str">
        <f t="shared" si="194"/>
        <v/>
      </c>
      <c r="H503" s="58" t="str">
        <f t="shared" si="195"/>
        <v/>
      </c>
      <c r="I503" s="58" t="str">
        <f t="shared" si="196"/>
        <v/>
      </c>
      <c r="J503" s="131" t="str">
        <f t="shared" si="197"/>
        <v/>
      </c>
      <c r="K503" s="65" t="str">
        <f t="shared" si="198"/>
        <v/>
      </c>
      <c r="L503" s="123" t="str">
        <f t="shared" si="199"/>
        <v/>
      </c>
      <c r="M503" s="122" t="str">
        <f t="shared" si="200"/>
        <v/>
      </c>
      <c r="N503" s="137"/>
      <c r="O503" s="118"/>
      <c r="P503" s="118"/>
      <c r="Q503" s="118"/>
      <c r="R503" s="118"/>
      <c r="S503" s="118"/>
      <c r="T503" s="118"/>
      <c r="U503" s="118"/>
      <c r="V503" s="118"/>
      <c r="W503" s="119"/>
      <c r="X503" s="66" t="str">
        <f t="shared" si="215"/>
        <v/>
      </c>
      <c r="Y503" s="26" t="str">
        <f t="shared" si="211"/>
        <v/>
      </c>
      <c r="Z503" s="26" t="str">
        <f t="shared" si="201"/>
        <v/>
      </c>
      <c r="AA503" s="66" t="str">
        <f t="shared" si="202"/>
        <v/>
      </c>
      <c r="AB503" s="26" t="str">
        <f t="shared" si="203"/>
        <v/>
      </c>
      <c r="AC503" s="26" t="str">
        <f t="shared" si="204"/>
        <v/>
      </c>
      <c r="AD503" s="26" t="str">
        <f t="shared" si="212"/>
        <v/>
      </c>
      <c r="AE503" s="26" t="str">
        <f t="shared" si="205"/>
        <v/>
      </c>
      <c r="AF503" s="26" t="str">
        <f t="shared" si="206"/>
        <v/>
      </c>
      <c r="AG503" s="26" t="str">
        <f>IF(OR(Z503&lt;&gt;TRUE,AB503&lt;&gt;TRUE,,ISBLANK(U503)),"",IF(INDEX(codeperskat,MATCH(P503,libperskat,0))=20,IF(OR(U503&lt;Nomen.complète!W$4,U503&gt;Nomen.complète!X$4),FALSE,TRUE),""))</f>
        <v/>
      </c>
      <c r="AH503" s="26" t="str">
        <f t="shared" si="213"/>
        <v/>
      </c>
      <c r="AI503" s="26" t="str">
        <f t="shared" si="214"/>
        <v/>
      </c>
      <c r="AJ503" s="26" t="str">
        <f t="shared" si="207"/>
        <v/>
      </c>
      <c r="AK503" s="58" t="str">
        <f t="shared" si="208"/>
        <v/>
      </c>
      <c r="AL503" s="26" t="str">
        <f t="shared" si="209"/>
        <v/>
      </c>
    </row>
    <row r="504" spans="1:38">
      <c r="A504" s="42" t="str">
        <f t="shared" ref="A504:A567" si="216">IF(ISBLANK(N504),"",IF(ISNA(MATCH(P504,libperskat,0)),"Incomplet",IF((COUNTA(N504:V504)+(INDEX(codeperskat,MATCH(P504,libperskat,0))=20)+AND(U504="",AJ504=TRUE))&lt;9,"Incomplet",IF(OR(COUNTIF(X504:AE504,FALSE)&gt;0,COUNTIF(AH504,FALSE)&gt;0,COUNTIF(X504:AH504,#N/A)&gt;0),"Erreur",IF(AF504=FALSE,"Attention","OK")))))</f>
        <v/>
      </c>
      <c r="B504" s="42" t="str">
        <f t="shared" si="210"/>
        <v/>
      </c>
      <c r="C504" s="139" t="str">
        <f t="shared" ref="C504:C567" si="217">IF(B504&lt;&gt;"",INDEX(pkatid,B504),"")</f>
        <v/>
      </c>
      <c r="D504" s="58" t="str">
        <f t="shared" ref="D504:D567" si="218">IF(B504&lt;&gt;"",IF(INDEX(psex,B504)&lt;&gt;"",INDEX(psex,B504),""),"")</f>
        <v/>
      </c>
      <c r="E504" s="58" t="str">
        <f t="shared" ref="E504:E567" si="219">IF(B504&lt;&gt;"",INDEX(ctrlsex,B504),"")</f>
        <v/>
      </c>
      <c r="F504" s="140" t="str">
        <f t="shared" ref="F504:F567" si="220">IF(B504&lt;&gt;"",IF(INDEX(pgebdat,B504)&lt;&gt;"",INDEX(pgebdat,B504),""),"")</f>
        <v/>
      </c>
      <c r="G504" s="141" t="str">
        <f t="shared" ref="G504:G567" si="221">IF(B504&lt;&gt;"",IF(INDEX(pnat,B504)&gt;0,INDEX(pnat,B504),""),"")</f>
        <v/>
      </c>
      <c r="H504" s="58" t="str">
        <f t="shared" ref="H504:H567" si="222">IF(B504&lt;&gt;"",INDEX(ctrlnat,B504),"")</f>
        <v/>
      </c>
      <c r="I504" s="58" t="str">
        <f t="shared" ref="I504:I567" si="223">IF(B504&lt;&gt;"",IF(INDEX(pjis,B504)&lt;&gt;"",INDEX(pjis,B504),""),"")</f>
        <v/>
      </c>
      <c r="J504" s="131" t="str">
        <f t="shared" ref="J504:J567" si="224">IF(B504&lt;&gt;"",IF(INDEX(pid,B504)&gt;0,INDEX(pid,B504),""),"")</f>
        <v/>
      </c>
      <c r="K504" s="65" t="str">
        <f t="shared" ref="K504:K567" si="225">CONCATENATE(N504,O504)</f>
        <v/>
      </c>
      <c r="L504" s="123" t="str">
        <f t="shared" ref="L504:L567" si="226">IF(B504&lt;&gt;"",IF(INDEX(pname,B504)&gt;0,INDEX(pname,B504),""),"")</f>
        <v/>
      </c>
      <c r="M504" s="122" t="str">
        <f t="shared" ref="M504:M567" si="227">IF(B504&lt;&gt;"",IF(INDEX(psurname,B504)&gt;0,INDEX(psurname,B504),""),"")</f>
        <v/>
      </c>
      <c r="N504" s="137"/>
      <c r="O504" s="118"/>
      <c r="P504" s="118"/>
      <c r="Q504" s="118"/>
      <c r="R504" s="118"/>
      <c r="S504" s="118"/>
      <c r="T504" s="118"/>
      <c r="U504" s="118"/>
      <c r="V504" s="118"/>
      <c r="W504" s="119"/>
      <c r="X504" s="66" t="str">
        <f t="shared" si="215"/>
        <v/>
      </c>
      <c r="Y504" s="26" t="str">
        <f t="shared" si="211"/>
        <v/>
      </c>
      <c r="Z504" s="26" t="str">
        <f t="shared" ref="Z504:Z567" si="228">IF(ISBLANK(P504),"",IF(OR(ISNA(MATCH(P504,libperskat,0)),P504="-"),FALSE,TRUE))</f>
        <v/>
      </c>
      <c r="AA504" s="66" t="str">
        <f t="shared" ref="AA504:AA567" si="229">IF(ISBLANK(Q504),"",IF(OR(ISNA(MATCH(Q504,libaav,0)),Q504="-"),FALSE,TRUE))</f>
        <v/>
      </c>
      <c r="AB504" s="26" t="str">
        <f t="shared" ref="AB504:AB567" si="230">IF(ISBLANK(R504),"",IF(OR(ISNA(MATCH(R504,libdipqual,0)),R504="-"),FALSE,IF(INDEX(codedipqual,MATCH(R504,libdipqual,0))=0,FALSE,TRUE)))</f>
        <v/>
      </c>
      <c r="AC504" s="26" t="str">
        <f t="shared" ref="AC504:AC567" si="231">IF(ISBLANK(S504),"",IF(OR(ISNA(MATCH(S504,libinst,0)),S504="-"),FALSE,TRUE))</f>
        <v/>
      </c>
      <c r="AD504" s="26" t="str">
        <f t="shared" si="212"/>
        <v/>
      </c>
      <c r="AE504" s="26" t="str">
        <f t="shared" ref="AE504:AE567" si="232">IF(OR(ISBLANK(T504),ISBLANK(U504)),"",IF(T504&lt;=U504,TRUE,FALSE))</f>
        <v/>
      </c>
      <c r="AF504" s="26" t="str">
        <f t="shared" ref="AF504:AF567" si="233">IF(OR(AD504&lt;&gt;TRUE,ISBLANK(U504)),"",IF(INDEX(codeperskat,MATCH(P504,libperskat,0))=20,"",IF(OR(INDEX(valbvzmin,MATCH(V504,libschartkla,0))="-",INDEX(valbvzmax,MATCH(V504,libschartkla,0))="-",AND(U504&gt;=INDEX(valbvzmin,MATCH(V504,libschartkla,0)),U504&lt;=INDEX(valbvzmax,MATCH(V504,libschartkla,0)))),TRUE,FALSE)))</f>
        <v/>
      </c>
      <c r="AG504" s="26" t="str">
        <f>IF(OR(Z504&lt;&gt;TRUE,AB504&lt;&gt;TRUE,,ISBLANK(U504)),"",IF(INDEX(codeperskat,MATCH(P504,libperskat,0))=20,IF(OR(U504&lt;Nomen.complète!W$4,U504&gt;Nomen.complète!X$4),FALSE,TRUE),""))</f>
        <v/>
      </c>
      <c r="AH504" s="26" t="str">
        <f t="shared" si="213"/>
        <v/>
      </c>
      <c r="AI504" s="26" t="str">
        <f t="shared" si="214"/>
        <v/>
      </c>
      <c r="AJ504" s="26" t="str">
        <f t="shared" ref="AJ504:AJ567" si="234">IF(V504&lt;&gt;"",IF(NOT(ISNA(V504)),IF(AND(INDEX(codeschartkla,MATCH(V504,libschartkla,0))&gt;=55000000,INDEX(codeschartkla,MATCH(V504,libschartkla,0))&lt;55100000),TRUE,FALSE),""),"")</f>
        <v/>
      </c>
      <c r="AK504" s="58" t="str">
        <f t="shared" ref="AK504:AK567" si="235">IF(A504="","",1)</f>
        <v/>
      </c>
      <c r="AL504" s="26" t="str">
        <f t="shared" ref="AL504:AL567" si="236">IF(AE504&lt;&gt;TRUE,"",T504/U504)</f>
        <v/>
      </c>
    </row>
    <row r="505" spans="1:38">
      <c r="A505" s="42" t="str">
        <f t="shared" si="216"/>
        <v/>
      </c>
      <c r="B505" s="42" t="str">
        <f t="shared" si="210"/>
        <v/>
      </c>
      <c r="C505" s="139" t="str">
        <f t="shared" si="217"/>
        <v/>
      </c>
      <c r="D505" s="58" t="str">
        <f t="shared" si="218"/>
        <v/>
      </c>
      <c r="E505" s="58" t="str">
        <f t="shared" si="219"/>
        <v/>
      </c>
      <c r="F505" s="140" t="str">
        <f t="shared" si="220"/>
        <v/>
      </c>
      <c r="G505" s="141" t="str">
        <f t="shared" si="221"/>
        <v/>
      </c>
      <c r="H505" s="58" t="str">
        <f t="shared" si="222"/>
        <v/>
      </c>
      <c r="I505" s="58" t="str">
        <f t="shared" si="223"/>
        <v/>
      </c>
      <c r="J505" s="131" t="str">
        <f t="shared" si="224"/>
        <v/>
      </c>
      <c r="K505" s="65" t="str">
        <f t="shared" si="225"/>
        <v/>
      </c>
      <c r="L505" s="123" t="str">
        <f t="shared" si="226"/>
        <v/>
      </c>
      <c r="M505" s="122" t="str">
        <f t="shared" si="227"/>
        <v/>
      </c>
      <c r="N505" s="137"/>
      <c r="O505" s="118"/>
      <c r="P505" s="118"/>
      <c r="Q505" s="118"/>
      <c r="R505" s="118"/>
      <c r="S505" s="118"/>
      <c r="T505" s="118"/>
      <c r="U505" s="118"/>
      <c r="V505" s="118"/>
      <c r="W505" s="119"/>
      <c r="X505" s="66" t="str">
        <f t="shared" si="215"/>
        <v/>
      </c>
      <c r="Y505" s="26" t="str">
        <f t="shared" si="211"/>
        <v/>
      </c>
      <c r="Z505" s="26" t="str">
        <f t="shared" si="228"/>
        <v/>
      </c>
      <c r="AA505" s="66" t="str">
        <f t="shared" si="229"/>
        <v/>
      </c>
      <c r="AB505" s="26" t="str">
        <f t="shared" si="230"/>
        <v/>
      </c>
      <c r="AC505" s="26" t="str">
        <f t="shared" si="231"/>
        <v/>
      </c>
      <c r="AD505" s="26" t="str">
        <f t="shared" si="212"/>
        <v/>
      </c>
      <c r="AE505" s="26" t="str">
        <f t="shared" si="232"/>
        <v/>
      </c>
      <c r="AF505" s="26" t="str">
        <f t="shared" si="233"/>
        <v/>
      </c>
      <c r="AG505" s="26" t="str">
        <f>IF(OR(Z505&lt;&gt;TRUE,AB505&lt;&gt;TRUE,,ISBLANK(U505)),"",IF(INDEX(codeperskat,MATCH(P505,libperskat,0))=20,IF(OR(U505&lt;Nomen.complète!W$4,U505&gt;Nomen.complète!X$4),FALSE,TRUE),""))</f>
        <v/>
      </c>
      <c r="AH505" s="26" t="str">
        <f t="shared" si="213"/>
        <v/>
      </c>
      <c r="AI505" s="26" t="str">
        <f t="shared" si="214"/>
        <v/>
      </c>
      <c r="AJ505" s="26" t="str">
        <f t="shared" si="234"/>
        <v/>
      </c>
      <c r="AK505" s="58" t="str">
        <f t="shared" si="235"/>
        <v/>
      </c>
      <c r="AL505" s="26" t="str">
        <f t="shared" si="236"/>
        <v/>
      </c>
    </row>
    <row r="506" spans="1:38">
      <c r="A506" s="42" t="str">
        <f t="shared" si="216"/>
        <v/>
      </c>
      <c r="B506" s="42" t="str">
        <f t="shared" si="210"/>
        <v/>
      </c>
      <c r="C506" s="139" t="str">
        <f t="shared" si="217"/>
        <v/>
      </c>
      <c r="D506" s="58" t="str">
        <f t="shared" si="218"/>
        <v/>
      </c>
      <c r="E506" s="58" t="str">
        <f t="shared" si="219"/>
        <v/>
      </c>
      <c r="F506" s="140" t="str">
        <f t="shared" si="220"/>
        <v/>
      </c>
      <c r="G506" s="141" t="str">
        <f t="shared" si="221"/>
        <v/>
      </c>
      <c r="H506" s="58" t="str">
        <f t="shared" si="222"/>
        <v/>
      </c>
      <c r="I506" s="58" t="str">
        <f t="shared" si="223"/>
        <v/>
      </c>
      <c r="J506" s="131" t="str">
        <f t="shared" si="224"/>
        <v/>
      </c>
      <c r="K506" s="65" t="str">
        <f t="shared" si="225"/>
        <v/>
      </c>
      <c r="L506" s="123" t="str">
        <f t="shared" si="226"/>
        <v/>
      </c>
      <c r="M506" s="122" t="str">
        <f t="shared" si="227"/>
        <v/>
      </c>
      <c r="N506" s="137"/>
      <c r="O506" s="118"/>
      <c r="P506" s="118"/>
      <c r="Q506" s="118"/>
      <c r="R506" s="118"/>
      <c r="S506" s="118"/>
      <c r="T506" s="118"/>
      <c r="U506" s="118"/>
      <c r="V506" s="118"/>
      <c r="W506" s="119"/>
      <c r="X506" s="66" t="str">
        <f t="shared" si="215"/>
        <v/>
      </c>
      <c r="Y506" s="26" t="str">
        <f t="shared" si="211"/>
        <v/>
      </c>
      <c r="Z506" s="26" t="str">
        <f t="shared" si="228"/>
        <v/>
      </c>
      <c r="AA506" s="66" t="str">
        <f t="shared" si="229"/>
        <v/>
      </c>
      <c r="AB506" s="26" t="str">
        <f t="shared" si="230"/>
        <v/>
      </c>
      <c r="AC506" s="26" t="str">
        <f t="shared" si="231"/>
        <v/>
      </c>
      <c r="AD506" s="26" t="str">
        <f t="shared" si="212"/>
        <v/>
      </c>
      <c r="AE506" s="26" t="str">
        <f t="shared" si="232"/>
        <v/>
      </c>
      <c r="AF506" s="26" t="str">
        <f t="shared" si="233"/>
        <v/>
      </c>
      <c r="AG506" s="26" t="str">
        <f>IF(OR(Z506&lt;&gt;TRUE,AB506&lt;&gt;TRUE,,ISBLANK(U506)),"",IF(INDEX(codeperskat,MATCH(P506,libperskat,0))=20,IF(OR(U506&lt;Nomen.complète!W$4,U506&gt;Nomen.complète!X$4),FALSE,TRUE),""))</f>
        <v/>
      </c>
      <c r="AH506" s="26" t="str">
        <f t="shared" si="213"/>
        <v/>
      </c>
      <c r="AI506" s="26" t="str">
        <f t="shared" si="214"/>
        <v/>
      </c>
      <c r="AJ506" s="26" t="str">
        <f t="shared" si="234"/>
        <v/>
      </c>
      <c r="AK506" s="58" t="str">
        <f t="shared" si="235"/>
        <v/>
      </c>
      <c r="AL506" s="26" t="str">
        <f t="shared" si="236"/>
        <v/>
      </c>
    </row>
    <row r="507" spans="1:38">
      <c r="A507" s="42" t="str">
        <f t="shared" si="216"/>
        <v/>
      </c>
      <c r="B507" s="42" t="str">
        <f t="shared" si="210"/>
        <v/>
      </c>
      <c r="C507" s="139" t="str">
        <f t="shared" si="217"/>
        <v/>
      </c>
      <c r="D507" s="58" t="str">
        <f t="shared" si="218"/>
        <v/>
      </c>
      <c r="E507" s="58" t="str">
        <f t="shared" si="219"/>
        <v/>
      </c>
      <c r="F507" s="140" t="str">
        <f t="shared" si="220"/>
        <v/>
      </c>
      <c r="G507" s="141" t="str">
        <f t="shared" si="221"/>
        <v/>
      </c>
      <c r="H507" s="58" t="str">
        <f t="shared" si="222"/>
        <v/>
      </c>
      <c r="I507" s="58" t="str">
        <f t="shared" si="223"/>
        <v/>
      </c>
      <c r="J507" s="131" t="str">
        <f t="shared" si="224"/>
        <v/>
      </c>
      <c r="K507" s="65" t="str">
        <f t="shared" si="225"/>
        <v/>
      </c>
      <c r="L507" s="123" t="str">
        <f t="shared" si="226"/>
        <v/>
      </c>
      <c r="M507" s="122" t="str">
        <f t="shared" si="227"/>
        <v/>
      </c>
      <c r="N507" s="137"/>
      <c r="O507" s="118"/>
      <c r="P507" s="118"/>
      <c r="Q507" s="118"/>
      <c r="R507" s="118"/>
      <c r="S507" s="118"/>
      <c r="T507" s="118"/>
      <c r="U507" s="118"/>
      <c r="V507" s="118"/>
      <c r="W507" s="119"/>
      <c r="X507" s="66" t="str">
        <f t="shared" si="215"/>
        <v/>
      </c>
      <c r="Y507" s="26" t="str">
        <f t="shared" si="211"/>
        <v/>
      </c>
      <c r="Z507" s="26" t="str">
        <f t="shared" si="228"/>
        <v/>
      </c>
      <c r="AA507" s="66" t="str">
        <f t="shared" si="229"/>
        <v/>
      </c>
      <c r="AB507" s="26" t="str">
        <f t="shared" si="230"/>
        <v/>
      </c>
      <c r="AC507" s="26" t="str">
        <f t="shared" si="231"/>
        <v/>
      </c>
      <c r="AD507" s="26" t="str">
        <f t="shared" si="212"/>
        <v/>
      </c>
      <c r="AE507" s="26" t="str">
        <f t="shared" si="232"/>
        <v/>
      </c>
      <c r="AF507" s="26" t="str">
        <f t="shared" si="233"/>
        <v/>
      </c>
      <c r="AG507" s="26" t="str">
        <f>IF(OR(Z507&lt;&gt;TRUE,AB507&lt;&gt;TRUE,,ISBLANK(U507)),"",IF(INDEX(codeperskat,MATCH(P507,libperskat,0))=20,IF(OR(U507&lt;Nomen.complète!W$4,U507&gt;Nomen.complète!X$4),FALSE,TRUE),""))</f>
        <v/>
      </c>
      <c r="AH507" s="26" t="str">
        <f t="shared" si="213"/>
        <v/>
      </c>
      <c r="AI507" s="26" t="str">
        <f t="shared" si="214"/>
        <v/>
      </c>
      <c r="AJ507" s="26" t="str">
        <f t="shared" si="234"/>
        <v/>
      </c>
      <c r="AK507" s="58" t="str">
        <f t="shared" si="235"/>
        <v/>
      </c>
      <c r="AL507" s="26" t="str">
        <f t="shared" si="236"/>
        <v/>
      </c>
    </row>
    <row r="508" spans="1:38">
      <c r="A508" s="42" t="str">
        <f t="shared" si="216"/>
        <v/>
      </c>
      <c r="B508" s="42" t="str">
        <f t="shared" si="210"/>
        <v/>
      </c>
      <c r="C508" s="139" t="str">
        <f t="shared" si="217"/>
        <v/>
      </c>
      <c r="D508" s="58" t="str">
        <f t="shared" si="218"/>
        <v/>
      </c>
      <c r="E508" s="58" t="str">
        <f t="shared" si="219"/>
        <v/>
      </c>
      <c r="F508" s="140" t="str">
        <f t="shared" si="220"/>
        <v/>
      </c>
      <c r="G508" s="141" t="str">
        <f t="shared" si="221"/>
        <v/>
      </c>
      <c r="H508" s="58" t="str">
        <f t="shared" si="222"/>
        <v/>
      </c>
      <c r="I508" s="58" t="str">
        <f t="shared" si="223"/>
        <v/>
      </c>
      <c r="J508" s="131" t="str">
        <f t="shared" si="224"/>
        <v/>
      </c>
      <c r="K508" s="65" t="str">
        <f t="shared" si="225"/>
        <v/>
      </c>
      <c r="L508" s="123" t="str">
        <f t="shared" si="226"/>
        <v/>
      </c>
      <c r="M508" s="122" t="str">
        <f t="shared" si="227"/>
        <v/>
      </c>
      <c r="N508" s="137"/>
      <c r="O508" s="118"/>
      <c r="P508" s="118"/>
      <c r="Q508" s="118"/>
      <c r="R508" s="118"/>
      <c r="S508" s="118"/>
      <c r="T508" s="118"/>
      <c r="U508" s="118"/>
      <c r="V508" s="118"/>
      <c r="W508" s="119"/>
      <c r="X508" s="66" t="str">
        <f t="shared" si="215"/>
        <v/>
      </c>
      <c r="Y508" s="26" t="str">
        <f t="shared" si="211"/>
        <v/>
      </c>
      <c r="Z508" s="26" t="str">
        <f t="shared" si="228"/>
        <v/>
      </c>
      <c r="AA508" s="66" t="str">
        <f t="shared" si="229"/>
        <v/>
      </c>
      <c r="AB508" s="26" t="str">
        <f t="shared" si="230"/>
        <v/>
      </c>
      <c r="AC508" s="26" t="str">
        <f t="shared" si="231"/>
        <v/>
      </c>
      <c r="AD508" s="26" t="str">
        <f t="shared" si="212"/>
        <v/>
      </c>
      <c r="AE508" s="26" t="str">
        <f t="shared" si="232"/>
        <v/>
      </c>
      <c r="AF508" s="26" t="str">
        <f t="shared" si="233"/>
        <v/>
      </c>
      <c r="AG508" s="26" t="str">
        <f>IF(OR(Z508&lt;&gt;TRUE,AB508&lt;&gt;TRUE,,ISBLANK(U508)),"",IF(INDEX(codeperskat,MATCH(P508,libperskat,0))=20,IF(OR(U508&lt;Nomen.complète!W$4,U508&gt;Nomen.complète!X$4),FALSE,TRUE),""))</f>
        <v/>
      </c>
      <c r="AH508" s="26" t="str">
        <f t="shared" si="213"/>
        <v/>
      </c>
      <c r="AI508" s="26" t="str">
        <f t="shared" si="214"/>
        <v/>
      </c>
      <c r="AJ508" s="26" t="str">
        <f t="shared" si="234"/>
        <v/>
      </c>
      <c r="AK508" s="58" t="str">
        <f t="shared" si="235"/>
        <v/>
      </c>
      <c r="AL508" s="26" t="str">
        <f t="shared" si="236"/>
        <v/>
      </c>
    </row>
    <row r="509" spans="1:38">
      <c r="A509" s="42" t="str">
        <f t="shared" si="216"/>
        <v/>
      </c>
      <c r="B509" s="42" t="str">
        <f t="shared" si="210"/>
        <v/>
      </c>
      <c r="C509" s="139" t="str">
        <f t="shared" si="217"/>
        <v/>
      </c>
      <c r="D509" s="58" t="str">
        <f t="shared" si="218"/>
        <v/>
      </c>
      <c r="E509" s="58" t="str">
        <f t="shared" si="219"/>
        <v/>
      </c>
      <c r="F509" s="140" t="str">
        <f t="shared" si="220"/>
        <v/>
      </c>
      <c r="G509" s="141" t="str">
        <f t="shared" si="221"/>
        <v/>
      </c>
      <c r="H509" s="58" t="str">
        <f t="shared" si="222"/>
        <v/>
      </c>
      <c r="I509" s="58" t="str">
        <f t="shared" si="223"/>
        <v/>
      </c>
      <c r="J509" s="131" t="str">
        <f t="shared" si="224"/>
        <v/>
      </c>
      <c r="K509" s="65" t="str">
        <f t="shared" si="225"/>
        <v/>
      </c>
      <c r="L509" s="123" t="str">
        <f t="shared" si="226"/>
        <v/>
      </c>
      <c r="M509" s="122" t="str">
        <f t="shared" si="227"/>
        <v/>
      </c>
      <c r="N509" s="137"/>
      <c r="O509" s="118"/>
      <c r="P509" s="118"/>
      <c r="Q509" s="118"/>
      <c r="R509" s="118"/>
      <c r="S509" s="118"/>
      <c r="T509" s="118"/>
      <c r="U509" s="118"/>
      <c r="V509" s="118"/>
      <c r="W509" s="119"/>
      <c r="X509" s="66" t="str">
        <f t="shared" si="215"/>
        <v/>
      </c>
      <c r="Y509" s="26" t="str">
        <f t="shared" si="211"/>
        <v/>
      </c>
      <c r="Z509" s="26" t="str">
        <f t="shared" si="228"/>
        <v/>
      </c>
      <c r="AA509" s="66" t="str">
        <f t="shared" si="229"/>
        <v/>
      </c>
      <c r="AB509" s="26" t="str">
        <f t="shared" si="230"/>
        <v/>
      </c>
      <c r="AC509" s="26" t="str">
        <f t="shared" si="231"/>
        <v/>
      </c>
      <c r="AD509" s="26" t="str">
        <f t="shared" si="212"/>
        <v/>
      </c>
      <c r="AE509" s="26" t="str">
        <f t="shared" si="232"/>
        <v/>
      </c>
      <c r="AF509" s="26" t="str">
        <f t="shared" si="233"/>
        <v/>
      </c>
      <c r="AG509" s="26" t="str">
        <f>IF(OR(Z509&lt;&gt;TRUE,AB509&lt;&gt;TRUE,,ISBLANK(U509)),"",IF(INDEX(codeperskat,MATCH(P509,libperskat,0))=20,IF(OR(U509&lt;Nomen.complète!W$4,U509&gt;Nomen.complète!X$4),FALSE,TRUE),""))</f>
        <v/>
      </c>
      <c r="AH509" s="26" t="str">
        <f t="shared" si="213"/>
        <v/>
      </c>
      <c r="AI509" s="26" t="str">
        <f t="shared" si="214"/>
        <v/>
      </c>
      <c r="AJ509" s="26" t="str">
        <f t="shared" si="234"/>
        <v/>
      </c>
      <c r="AK509" s="58" t="str">
        <f t="shared" si="235"/>
        <v/>
      </c>
      <c r="AL509" s="26" t="str">
        <f t="shared" si="236"/>
        <v/>
      </c>
    </row>
    <row r="510" spans="1:38">
      <c r="A510" s="42" t="str">
        <f t="shared" si="216"/>
        <v/>
      </c>
      <c r="B510" s="42" t="str">
        <f t="shared" si="210"/>
        <v/>
      </c>
      <c r="C510" s="139" t="str">
        <f t="shared" si="217"/>
        <v/>
      </c>
      <c r="D510" s="58" t="str">
        <f t="shared" si="218"/>
        <v/>
      </c>
      <c r="E510" s="58" t="str">
        <f t="shared" si="219"/>
        <v/>
      </c>
      <c r="F510" s="140" t="str">
        <f t="shared" si="220"/>
        <v/>
      </c>
      <c r="G510" s="141" t="str">
        <f t="shared" si="221"/>
        <v/>
      </c>
      <c r="H510" s="58" t="str">
        <f t="shared" si="222"/>
        <v/>
      </c>
      <c r="I510" s="58" t="str">
        <f t="shared" si="223"/>
        <v/>
      </c>
      <c r="J510" s="131" t="str">
        <f t="shared" si="224"/>
        <v/>
      </c>
      <c r="K510" s="65" t="str">
        <f t="shared" si="225"/>
        <v/>
      </c>
      <c r="L510" s="123" t="str">
        <f t="shared" si="226"/>
        <v/>
      </c>
      <c r="M510" s="122" t="str">
        <f t="shared" si="227"/>
        <v/>
      </c>
      <c r="N510" s="137"/>
      <c r="O510" s="118"/>
      <c r="P510" s="118"/>
      <c r="Q510" s="118"/>
      <c r="R510" s="118"/>
      <c r="S510" s="118"/>
      <c r="T510" s="118"/>
      <c r="U510" s="118"/>
      <c r="V510" s="118"/>
      <c r="W510" s="119"/>
      <c r="X510" s="66" t="str">
        <f t="shared" si="215"/>
        <v/>
      </c>
      <c r="Y510" s="26" t="str">
        <f t="shared" si="211"/>
        <v/>
      </c>
      <c r="Z510" s="26" t="str">
        <f t="shared" si="228"/>
        <v/>
      </c>
      <c r="AA510" s="66" t="str">
        <f t="shared" si="229"/>
        <v/>
      </c>
      <c r="AB510" s="26" t="str">
        <f t="shared" si="230"/>
        <v/>
      </c>
      <c r="AC510" s="26" t="str">
        <f t="shared" si="231"/>
        <v/>
      </c>
      <c r="AD510" s="26" t="str">
        <f t="shared" si="212"/>
        <v/>
      </c>
      <c r="AE510" s="26" t="str">
        <f t="shared" si="232"/>
        <v/>
      </c>
      <c r="AF510" s="26" t="str">
        <f t="shared" si="233"/>
        <v/>
      </c>
      <c r="AG510" s="26" t="str">
        <f>IF(OR(Z510&lt;&gt;TRUE,AB510&lt;&gt;TRUE,,ISBLANK(U510)),"",IF(INDEX(codeperskat,MATCH(P510,libperskat,0))=20,IF(OR(U510&lt;Nomen.complète!W$4,U510&gt;Nomen.complète!X$4),FALSE,TRUE),""))</f>
        <v/>
      </c>
      <c r="AH510" s="26" t="str">
        <f t="shared" si="213"/>
        <v/>
      </c>
      <c r="AI510" s="26" t="str">
        <f t="shared" si="214"/>
        <v/>
      </c>
      <c r="AJ510" s="26" t="str">
        <f t="shared" si="234"/>
        <v/>
      </c>
      <c r="AK510" s="58" t="str">
        <f t="shared" si="235"/>
        <v/>
      </c>
      <c r="AL510" s="26" t="str">
        <f t="shared" si="236"/>
        <v/>
      </c>
    </row>
    <row r="511" spans="1:38">
      <c r="A511" s="42" t="str">
        <f t="shared" si="216"/>
        <v/>
      </c>
      <c r="B511" s="42" t="str">
        <f t="shared" si="210"/>
        <v/>
      </c>
      <c r="C511" s="139" t="str">
        <f t="shared" si="217"/>
        <v/>
      </c>
      <c r="D511" s="58" t="str">
        <f t="shared" si="218"/>
        <v/>
      </c>
      <c r="E511" s="58" t="str">
        <f t="shared" si="219"/>
        <v/>
      </c>
      <c r="F511" s="140" t="str">
        <f t="shared" si="220"/>
        <v/>
      </c>
      <c r="G511" s="141" t="str">
        <f t="shared" si="221"/>
        <v/>
      </c>
      <c r="H511" s="58" t="str">
        <f t="shared" si="222"/>
        <v/>
      </c>
      <c r="I511" s="58" t="str">
        <f t="shared" si="223"/>
        <v/>
      </c>
      <c r="J511" s="131" t="str">
        <f t="shared" si="224"/>
        <v/>
      </c>
      <c r="K511" s="65" t="str">
        <f t="shared" si="225"/>
        <v/>
      </c>
      <c r="L511" s="123" t="str">
        <f t="shared" si="226"/>
        <v/>
      </c>
      <c r="M511" s="122" t="str">
        <f t="shared" si="227"/>
        <v/>
      </c>
      <c r="N511" s="137"/>
      <c r="O511" s="118"/>
      <c r="P511" s="118"/>
      <c r="Q511" s="118"/>
      <c r="R511" s="118"/>
      <c r="S511" s="118"/>
      <c r="T511" s="118"/>
      <c r="U511" s="118"/>
      <c r="V511" s="118"/>
      <c r="W511" s="119"/>
      <c r="X511" s="66" t="str">
        <f t="shared" si="215"/>
        <v/>
      </c>
      <c r="Y511" s="26" t="str">
        <f t="shared" si="211"/>
        <v/>
      </c>
      <c r="Z511" s="26" t="str">
        <f t="shared" si="228"/>
        <v/>
      </c>
      <c r="AA511" s="66" t="str">
        <f t="shared" si="229"/>
        <v/>
      </c>
      <c r="AB511" s="26" t="str">
        <f t="shared" si="230"/>
        <v/>
      </c>
      <c r="AC511" s="26" t="str">
        <f t="shared" si="231"/>
        <v/>
      </c>
      <c r="AD511" s="26" t="str">
        <f t="shared" si="212"/>
        <v/>
      </c>
      <c r="AE511" s="26" t="str">
        <f t="shared" si="232"/>
        <v/>
      </c>
      <c r="AF511" s="26" t="str">
        <f t="shared" si="233"/>
        <v/>
      </c>
      <c r="AG511" s="26" t="str">
        <f>IF(OR(Z511&lt;&gt;TRUE,AB511&lt;&gt;TRUE,,ISBLANK(U511)),"",IF(INDEX(codeperskat,MATCH(P511,libperskat,0))=20,IF(OR(U511&lt;Nomen.complète!W$4,U511&gt;Nomen.complète!X$4),FALSE,TRUE),""))</f>
        <v/>
      </c>
      <c r="AH511" s="26" t="str">
        <f t="shared" si="213"/>
        <v/>
      </c>
      <c r="AI511" s="26" t="str">
        <f t="shared" si="214"/>
        <v/>
      </c>
      <c r="AJ511" s="26" t="str">
        <f t="shared" si="234"/>
        <v/>
      </c>
      <c r="AK511" s="58" t="str">
        <f t="shared" si="235"/>
        <v/>
      </c>
      <c r="AL511" s="26" t="str">
        <f t="shared" si="236"/>
        <v/>
      </c>
    </row>
    <row r="512" spans="1:38">
      <c r="A512" s="42" t="str">
        <f t="shared" si="216"/>
        <v/>
      </c>
      <c r="B512" s="42" t="str">
        <f t="shared" si="210"/>
        <v/>
      </c>
      <c r="C512" s="139" t="str">
        <f t="shared" si="217"/>
        <v/>
      </c>
      <c r="D512" s="58" t="str">
        <f t="shared" si="218"/>
        <v/>
      </c>
      <c r="E512" s="58" t="str">
        <f t="shared" si="219"/>
        <v/>
      </c>
      <c r="F512" s="140" t="str">
        <f t="shared" si="220"/>
        <v/>
      </c>
      <c r="G512" s="141" t="str">
        <f t="shared" si="221"/>
        <v/>
      </c>
      <c r="H512" s="58" t="str">
        <f t="shared" si="222"/>
        <v/>
      </c>
      <c r="I512" s="58" t="str">
        <f t="shared" si="223"/>
        <v/>
      </c>
      <c r="J512" s="131" t="str">
        <f t="shared" si="224"/>
        <v/>
      </c>
      <c r="K512" s="65" t="str">
        <f t="shared" si="225"/>
        <v/>
      </c>
      <c r="L512" s="123" t="str">
        <f t="shared" si="226"/>
        <v/>
      </c>
      <c r="M512" s="122" t="str">
        <f t="shared" si="227"/>
        <v/>
      </c>
      <c r="N512" s="137"/>
      <c r="O512" s="118"/>
      <c r="P512" s="118"/>
      <c r="Q512" s="118"/>
      <c r="R512" s="118"/>
      <c r="S512" s="118"/>
      <c r="T512" s="118"/>
      <c r="U512" s="118"/>
      <c r="V512" s="118"/>
      <c r="W512" s="119"/>
      <c r="X512" s="66" t="str">
        <f t="shared" si="215"/>
        <v/>
      </c>
      <c r="Y512" s="26" t="str">
        <f t="shared" si="211"/>
        <v/>
      </c>
      <c r="Z512" s="26" t="str">
        <f t="shared" si="228"/>
        <v/>
      </c>
      <c r="AA512" s="66" t="str">
        <f t="shared" si="229"/>
        <v/>
      </c>
      <c r="AB512" s="26" t="str">
        <f t="shared" si="230"/>
        <v/>
      </c>
      <c r="AC512" s="26" t="str">
        <f t="shared" si="231"/>
        <v/>
      </c>
      <c r="AD512" s="26" t="str">
        <f t="shared" si="212"/>
        <v/>
      </c>
      <c r="AE512" s="26" t="str">
        <f t="shared" si="232"/>
        <v/>
      </c>
      <c r="AF512" s="26" t="str">
        <f t="shared" si="233"/>
        <v/>
      </c>
      <c r="AG512" s="26" t="str">
        <f>IF(OR(Z512&lt;&gt;TRUE,AB512&lt;&gt;TRUE,,ISBLANK(U512)),"",IF(INDEX(codeperskat,MATCH(P512,libperskat,0))=20,IF(OR(U512&lt;Nomen.complète!W$4,U512&gt;Nomen.complète!X$4),FALSE,TRUE),""))</f>
        <v/>
      </c>
      <c r="AH512" s="26" t="str">
        <f t="shared" si="213"/>
        <v/>
      </c>
      <c r="AI512" s="26" t="str">
        <f t="shared" si="214"/>
        <v/>
      </c>
      <c r="AJ512" s="26" t="str">
        <f t="shared" si="234"/>
        <v/>
      </c>
      <c r="AK512" s="58" t="str">
        <f t="shared" si="235"/>
        <v/>
      </c>
      <c r="AL512" s="26" t="str">
        <f t="shared" si="236"/>
        <v/>
      </c>
    </row>
    <row r="513" spans="1:38">
      <c r="A513" s="42" t="str">
        <f t="shared" si="216"/>
        <v/>
      </c>
      <c r="B513" s="42" t="str">
        <f t="shared" si="210"/>
        <v/>
      </c>
      <c r="C513" s="139" t="str">
        <f t="shared" si="217"/>
        <v/>
      </c>
      <c r="D513" s="58" t="str">
        <f t="shared" si="218"/>
        <v/>
      </c>
      <c r="E513" s="58" t="str">
        <f t="shared" si="219"/>
        <v/>
      </c>
      <c r="F513" s="140" t="str">
        <f t="shared" si="220"/>
        <v/>
      </c>
      <c r="G513" s="141" t="str">
        <f t="shared" si="221"/>
        <v/>
      </c>
      <c r="H513" s="58" t="str">
        <f t="shared" si="222"/>
        <v/>
      </c>
      <c r="I513" s="58" t="str">
        <f t="shared" si="223"/>
        <v/>
      </c>
      <c r="J513" s="131" t="str">
        <f t="shared" si="224"/>
        <v/>
      </c>
      <c r="K513" s="65" t="str">
        <f t="shared" si="225"/>
        <v/>
      </c>
      <c r="L513" s="123" t="str">
        <f t="shared" si="226"/>
        <v/>
      </c>
      <c r="M513" s="122" t="str">
        <f t="shared" si="227"/>
        <v/>
      </c>
      <c r="N513" s="137"/>
      <c r="O513" s="118"/>
      <c r="P513" s="118"/>
      <c r="Q513" s="118"/>
      <c r="R513" s="118"/>
      <c r="S513" s="118"/>
      <c r="T513" s="118"/>
      <c r="U513" s="118"/>
      <c r="V513" s="118"/>
      <c r="W513" s="119"/>
      <c r="X513" s="66" t="str">
        <f t="shared" si="215"/>
        <v/>
      </c>
      <c r="Y513" s="26" t="str">
        <f t="shared" si="211"/>
        <v/>
      </c>
      <c r="Z513" s="26" t="str">
        <f t="shared" si="228"/>
        <v/>
      </c>
      <c r="AA513" s="66" t="str">
        <f t="shared" si="229"/>
        <v/>
      </c>
      <c r="AB513" s="26" t="str">
        <f t="shared" si="230"/>
        <v/>
      </c>
      <c r="AC513" s="26" t="str">
        <f t="shared" si="231"/>
        <v/>
      </c>
      <c r="AD513" s="26" t="str">
        <f t="shared" si="212"/>
        <v/>
      </c>
      <c r="AE513" s="26" t="str">
        <f t="shared" si="232"/>
        <v/>
      </c>
      <c r="AF513" s="26" t="str">
        <f t="shared" si="233"/>
        <v/>
      </c>
      <c r="AG513" s="26" t="str">
        <f>IF(OR(Z513&lt;&gt;TRUE,AB513&lt;&gt;TRUE,,ISBLANK(U513)),"",IF(INDEX(codeperskat,MATCH(P513,libperskat,0))=20,IF(OR(U513&lt;Nomen.complète!W$4,U513&gt;Nomen.complète!X$4),FALSE,TRUE),""))</f>
        <v/>
      </c>
      <c r="AH513" s="26" t="str">
        <f t="shared" si="213"/>
        <v/>
      </c>
      <c r="AI513" s="26" t="str">
        <f t="shared" si="214"/>
        <v/>
      </c>
      <c r="AJ513" s="26" t="str">
        <f t="shared" si="234"/>
        <v/>
      </c>
      <c r="AK513" s="58" t="str">
        <f t="shared" si="235"/>
        <v/>
      </c>
      <c r="AL513" s="26" t="str">
        <f t="shared" si="236"/>
        <v/>
      </c>
    </row>
    <row r="514" spans="1:38">
      <c r="A514" s="42" t="str">
        <f t="shared" si="216"/>
        <v/>
      </c>
      <c r="B514" s="42" t="str">
        <f t="shared" si="210"/>
        <v/>
      </c>
      <c r="C514" s="139" t="str">
        <f t="shared" si="217"/>
        <v/>
      </c>
      <c r="D514" s="58" t="str">
        <f t="shared" si="218"/>
        <v/>
      </c>
      <c r="E514" s="58" t="str">
        <f t="shared" si="219"/>
        <v/>
      </c>
      <c r="F514" s="140" t="str">
        <f t="shared" si="220"/>
        <v/>
      </c>
      <c r="G514" s="141" t="str">
        <f t="shared" si="221"/>
        <v/>
      </c>
      <c r="H514" s="58" t="str">
        <f t="shared" si="222"/>
        <v/>
      </c>
      <c r="I514" s="58" t="str">
        <f t="shared" si="223"/>
        <v/>
      </c>
      <c r="J514" s="131" t="str">
        <f t="shared" si="224"/>
        <v/>
      </c>
      <c r="K514" s="65" t="str">
        <f t="shared" si="225"/>
        <v/>
      </c>
      <c r="L514" s="123" t="str">
        <f t="shared" si="226"/>
        <v/>
      </c>
      <c r="M514" s="122" t="str">
        <f t="shared" si="227"/>
        <v/>
      </c>
      <c r="N514" s="137"/>
      <c r="O514" s="118"/>
      <c r="P514" s="118"/>
      <c r="Q514" s="118"/>
      <c r="R514" s="118"/>
      <c r="S514" s="118"/>
      <c r="T514" s="118"/>
      <c r="U514" s="118"/>
      <c r="V514" s="118"/>
      <c r="W514" s="119"/>
      <c r="X514" s="66" t="str">
        <f t="shared" si="215"/>
        <v/>
      </c>
      <c r="Y514" s="26" t="str">
        <f t="shared" si="211"/>
        <v/>
      </c>
      <c r="Z514" s="26" t="str">
        <f t="shared" si="228"/>
        <v/>
      </c>
      <c r="AA514" s="66" t="str">
        <f t="shared" si="229"/>
        <v/>
      </c>
      <c r="AB514" s="26" t="str">
        <f t="shared" si="230"/>
        <v/>
      </c>
      <c r="AC514" s="26" t="str">
        <f t="shared" si="231"/>
        <v/>
      </c>
      <c r="AD514" s="26" t="str">
        <f t="shared" si="212"/>
        <v/>
      </c>
      <c r="AE514" s="26" t="str">
        <f t="shared" si="232"/>
        <v/>
      </c>
      <c r="AF514" s="26" t="str">
        <f t="shared" si="233"/>
        <v/>
      </c>
      <c r="AG514" s="26" t="str">
        <f>IF(OR(Z514&lt;&gt;TRUE,AB514&lt;&gt;TRUE,,ISBLANK(U514)),"",IF(INDEX(codeperskat,MATCH(P514,libperskat,0))=20,IF(OR(U514&lt;Nomen.complète!W$4,U514&gt;Nomen.complète!X$4),FALSE,TRUE),""))</f>
        <v/>
      </c>
      <c r="AH514" s="26" t="str">
        <f t="shared" si="213"/>
        <v/>
      </c>
      <c r="AI514" s="26" t="str">
        <f t="shared" si="214"/>
        <v/>
      </c>
      <c r="AJ514" s="26" t="str">
        <f t="shared" si="234"/>
        <v/>
      </c>
      <c r="AK514" s="58" t="str">
        <f t="shared" si="235"/>
        <v/>
      </c>
      <c r="AL514" s="26" t="str">
        <f t="shared" si="236"/>
        <v/>
      </c>
    </row>
    <row r="515" spans="1:38">
      <c r="A515" s="42" t="str">
        <f t="shared" si="216"/>
        <v/>
      </c>
      <c r="B515" s="42" t="str">
        <f t="shared" si="210"/>
        <v/>
      </c>
      <c r="C515" s="139" t="str">
        <f t="shared" si="217"/>
        <v/>
      </c>
      <c r="D515" s="58" t="str">
        <f t="shared" si="218"/>
        <v/>
      </c>
      <c r="E515" s="58" t="str">
        <f t="shared" si="219"/>
        <v/>
      </c>
      <c r="F515" s="140" t="str">
        <f t="shared" si="220"/>
        <v/>
      </c>
      <c r="G515" s="141" t="str">
        <f t="shared" si="221"/>
        <v/>
      </c>
      <c r="H515" s="58" t="str">
        <f t="shared" si="222"/>
        <v/>
      </c>
      <c r="I515" s="58" t="str">
        <f t="shared" si="223"/>
        <v/>
      </c>
      <c r="J515" s="131" t="str">
        <f t="shared" si="224"/>
        <v/>
      </c>
      <c r="K515" s="65" t="str">
        <f t="shared" si="225"/>
        <v/>
      </c>
      <c r="L515" s="123" t="str">
        <f t="shared" si="226"/>
        <v/>
      </c>
      <c r="M515" s="122" t="str">
        <f t="shared" si="227"/>
        <v/>
      </c>
      <c r="N515" s="137"/>
      <c r="O515" s="118"/>
      <c r="P515" s="118"/>
      <c r="Q515" s="118"/>
      <c r="R515" s="118"/>
      <c r="S515" s="118"/>
      <c r="T515" s="118"/>
      <c r="U515" s="118"/>
      <c r="V515" s="118"/>
      <c r="W515" s="119"/>
      <c r="X515" s="66" t="str">
        <f t="shared" si="215"/>
        <v/>
      </c>
      <c r="Y515" s="26" t="str">
        <f t="shared" si="211"/>
        <v/>
      </c>
      <c r="Z515" s="26" t="str">
        <f t="shared" si="228"/>
        <v/>
      </c>
      <c r="AA515" s="66" t="str">
        <f t="shared" si="229"/>
        <v/>
      </c>
      <c r="AB515" s="26" t="str">
        <f t="shared" si="230"/>
        <v/>
      </c>
      <c r="AC515" s="26" t="str">
        <f t="shared" si="231"/>
        <v/>
      </c>
      <c r="AD515" s="26" t="str">
        <f t="shared" si="212"/>
        <v/>
      </c>
      <c r="AE515" s="26" t="str">
        <f t="shared" si="232"/>
        <v/>
      </c>
      <c r="AF515" s="26" t="str">
        <f t="shared" si="233"/>
        <v/>
      </c>
      <c r="AG515" s="26" t="str">
        <f>IF(OR(Z515&lt;&gt;TRUE,AB515&lt;&gt;TRUE,,ISBLANK(U515)),"",IF(INDEX(codeperskat,MATCH(P515,libperskat,0))=20,IF(OR(U515&lt;Nomen.complète!W$4,U515&gt;Nomen.complète!X$4),FALSE,TRUE),""))</f>
        <v/>
      </c>
      <c r="AH515" s="26" t="str">
        <f t="shared" si="213"/>
        <v/>
      </c>
      <c r="AI515" s="26" t="str">
        <f t="shared" si="214"/>
        <v/>
      </c>
      <c r="AJ515" s="26" t="str">
        <f t="shared" si="234"/>
        <v/>
      </c>
      <c r="AK515" s="58" t="str">
        <f t="shared" si="235"/>
        <v/>
      </c>
      <c r="AL515" s="26" t="str">
        <f t="shared" si="236"/>
        <v/>
      </c>
    </row>
    <row r="516" spans="1:38">
      <c r="A516" s="42" t="str">
        <f t="shared" si="216"/>
        <v/>
      </c>
      <c r="B516" s="42" t="str">
        <f t="shared" si="210"/>
        <v/>
      </c>
      <c r="C516" s="139" t="str">
        <f t="shared" si="217"/>
        <v/>
      </c>
      <c r="D516" s="58" t="str">
        <f t="shared" si="218"/>
        <v/>
      </c>
      <c r="E516" s="58" t="str">
        <f t="shared" si="219"/>
        <v/>
      </c>
      <c r="F516" s="140" t="str">
        <f t="shared" si="220"/>
        <v/>
      </c>
      <c r="G516" s="141" t="str">
        <f t="shared" si="221"/>
        <v/>
      </c>
      <c r="H516" s="58" t="str">
        <f t="shared" si="222"/>
        <v/>
      </c>
      <c r="I516" s="58" t="str">
        <f t="shared" si="223"/>
        <v/>
      </c>
      <c r="J516" s="131" t="str">
        <f t="shared" si="224"/>
        <v/>
      </c>
      <c r="K516" s="65" t="str">
        <f t="shared" si="225"/>
        <v/>
      </c>
      <c r="L516" s="123" t="str">
        <f t="shared" si="226"/>
        <v/>
      </c>
      <c r="M516" s="122" t="str">
        <f t="shared" si="227"/>
        <v/>
      </c>
      <c r="N516" s="137"/>
      <c r="O516" s="118"/>
      <c r="P516" s="118"/>
      <c r="Q516" s="118"/>
      <c r="R516" s="118"/>
      <c r="S516" s="118"/>
      <c r="T516" s="118"/>
      <c r="U516" s="118"/>
      <c r="V516" s="118"/>
      <c r="W516" s="119"/>
      <c r="X516" s="66" t="str">
        <f t="shared" si="215"/>
        <v/>
      </c>
      <c r="Y516" s="26" t="str">
        <f t="shared" si="211"/>
        <v/>
      </c>
      <c r="Z516" s="26" t="str">
        <f t="shared" si="228"/>
        <v/>
      </c>
      <c r="AA516" s="66" t="str">
        <f t="shared" si="229"/>
        <v/>
      </c>
      <c r="AB516" s="26" t="str">
        <f t="shared" si="230"/>
        <v/>
      </c>
      <c r="AC516" s="26" t="str">
        <f t="shared" si="231"/>
        <v/>
      </c>
      <c r="AD516" s="26" t="str">
        <f t="shared" si="212"/>
        <v/>
      </c>
      <c r="AE516" s="26" t="str">
        <f t="shared" si="232"/>
        <v/>
      </c>
      <c r="AF516" s="26" t="str">
        <f t="shared" si="233"/>
        <v/>
      </c>
      <c r="AG516" s="26" t="str">
        <f>IF(OR(Z516&lt;&gt;TRUE,AB516&lt;&gt;TRUE,,ISBLANK(U516)),"",IF(INDEX(codeperskat,MATCH(P516,libperskat,0))=20,IF(OR(U516&lt;Nomen.complète!W$4,U516&gt;Nomen.complète!X$4),FALSE,TRUE),""))</f>
        <v/>
      </c>
      <c r="AH516" s="26" t="str">
        <f t="shared" si="213"/>
        <v/>
      </c>
      <c r="AI516" s="26" t="str">
        <f t="shared" si="214"/>
        <v/>
      </c>
      <c r="AJ516" s="26" t="str">
        <f t="shared" si="234"/>
        <v/>
      </c>
      <c r="AK516" s="58" t="str">
        <f t="shared" si="235"/>
        <v/>
      </c>
      <c r="AL516" s="26" t="str">
        <f t="shared" si="236"/>
        <v/>
      </c>
    </row>
    <row r="517" spans="1:38">
      <c r="A517" s="42" t="str">
        <f t="shared" si="216"/>
        <v/>
      </c>
      <c r="B517" s="42" t="str">
        <f t="shared" si="210"/>
        <v/>
      </c>
      <c r="C517" s="139" t="str">
        <f t="shared" si="217"/>
        <v/>
      </c>
      <c r="D517" s="58" t="str">
        <f t="shared" si="218"/>
        <v/>
      </c>
      <c r="E517" s="58" t="str">
        <f t="shared" si="219"/>
        <v/>
      </c>
      <c r="F517" s="140" t="str">
        <f t="shared" si="220"/>
        <v/>
      </c>
      <c r="G517" s="141" t="str">
        <f t="shared" si="221"/>
        <v/>
      </c>
      <c r="H517" s="58" t="str">
        <f t="shared" si="222"/>
        <v/>
      </c>
      <c r="I517" s="58" t="str">
        <f t="shared" si="223"/>
        <v/>
      </c>
      <c r="J517" s="131" t="str">
        <f t="shared" si="224"/>
        <v/>
      </c>
      <c r="K517" s="65" t="str">
        <f t="shared" si="225"/>
        <v/>
      </c>
      <c r="L517" s="123" t="str">
        <f t="shared" si="226"/>
        <v/>
      </c>
      <c r="M517" s="122" t="str">
        <f t="shared" si="227"/>
        <v/>
      </c>
      <c r="N517" s="137"/>
      <c r="O517" s="118"/>
      <c r="P517" s="118"/>
      <c r="Q517" s="118"/>
      <c r="R517" s="118"/>
      <c r="S517" s="118"/>
      <c r="T517" s="118"/>
      <c r="U517" s="118"/>
      <c r="V517" s="118"/>
      <c r="W517" s="119"/>
      <c r="X517" s="66" t="str">
        <f t="shared" si="215"/>
        <v/>
      </c>
      <c r="Y517" s="26" t="str">
        <f t="shared" si="211"/>
        <v/>
      </c>
      <c r="Z517" s="26" t="str">
        <f t="shared" si="228"/>
        <v/>
      </c>
      <c r="AA517" s="66" t="str">
        <f t="shared" si="229"/>
        <v/>
      </c>
      <c r="AB517" s="26" t="str">
        <f t="shared" si="230"/>
        <v/>
      </c>
      <c r="AC517" s="26" t="str">
        <f t="shared" si="231"/>
        <v/>
      </c>
      <c r="AD517" s="26" t="str">
        <f t="shared" si="212"/>
        <v/>
      </c>
      <c r="AE517" s="26" t="str">
        <f t="shared" si="232"/>
        <v/>
      </c>
      <c r="AF517" s="26" t="str">
        <f t="shared" si="233"/>
        <v/>
      </c>
      <c r="AG517" s="26" t="str">
        <f>IF(OR(Z517&lt;&gt;TRUE,AB517&lt;&gt;TRUE,,ISBLANK(U517)),"",IF(INDEX(codeperskat,MATCH(P517,libperskat,0))=20,IF(OR(U517&lt;Nomen.complète!W$4,U517&gt;Nomen.complète!X$4),FALSE,TRUE),""))</f>
        <v/>
      </c>
      <c r="AH517" s="26" t="str">
        <f t="shared" si="213"/>
        <v/>
      </c>
      <c r="AI517" s="26" t="str">
        <f t="shared" si="214"/>
        <v/>
      </c>
      <c r="AJ517" s="26" t="str">
        <f t="shared" si="234"/>
        <v/>
      </c>
      <c r="AK517" s="58" t="str">
        <f t="shared" si="235"/>
        <v/>
      </c>
      <c r="AL517" s="26" t="str">
        <f t="shared" si="236"/>
        <v/>
      </c>
    </row>
    <row r="518" spans="1:38">
      <c r="A518" s="42" t="str">
        <f t="shared" si="216"/>
        <v/>
      </c>
      <c r="B518" s="42" t="str">
        <f t="shared" si="210"/>
        <v/>
      </c>
      <c r="C518" s="139" t="str">
        <f t="shared" si="217"/>
        <v/>
      </c>
      <c r="D518" s="58" t="str">
        <f t="shared" si="218"/>
        <v/>
      </c>
      <c r="E518" s="58" t="str">
        <f t="shared" si="219"/>
        <v/>
      </c>
      <c r="F518" s="140" t="str">
        <f t="shared" si="220"/>
        <v/>
      </c>
      <c r="G518" s="141" t="str">
        <f t="shared" si="221"/>
        <v/>
      </c>
      <c r="H518" s="58" t="str">
        <f t="shared" si="222"/>
        <v/>
      </c>
      <c r="I518" s="58" t="str">
        <f t="shared" si="223"/>
        <v/>
      </c>
      <c r="J518" s="131" t="str">
        <f t="shared" si="224"/>
        <v/>
      </c>
      <c r="K518" s="65" t="str">
        <f t="shared" si="225"/>
        <v/>
      </c>
      <c r="L518" s="123" t="str">
        <f t="shared" si="226"/>
        <v/>
      </c>
      <c r="M518" s="122" t="str">
        <f t="shared" si="227"/>
        <v/>
      </c>
      <c r="N518" s="137"/>
      <c r="O518" s="118"/>
      <c r="P518" s="118"/>
      <c r="Q518" s="118"/>
      <c r="R518" s="118"/>
      <c r="S518" s="118"/>
      <c r="T518" s="118"/>
      <c r="U518" s="118"/>
      <c r="V518" s="118"/>
      <c r="W518" s="119"/>
      <c r="X518" s="66" t="str">
        <f t="shared" si="215"/>
        <v/>
      </c>
      <c r="Y518" s="26" t="str">
        <f t="shared" si="211"/>
        <v/>
      </c>
      <c r="Z518" s="26" t="str">
        <f t="shared" si="228"/>
        <v/>
      </c>
      <c r="AA518" s="66" t="str">
        <f t="shared" si="229"/>
        <v/>
      </c>
      <c r="AB518" s="26" t="str">
        <f t="shared" si="230"/>
        <v/>
      </c>
      <c r="AC518" s="26" t="str">
        <f t="shared" si="231"/>
        <v/>
      </c>
      <c r="AD518" s="26" t="str">
        <f t="shared" si="212"/>
        <v/>
      </c>
      <c r="AE518" s="26" t="str">
        <f t="shared" si="232"/>
        <v/>
      </c>
      <c r="AF518" s="26" t="str">
        <f t="shared" si="233"/>
        <v/>
      </c>
      <c r="AG518" s="26" t="str">
        <f>IF(OR(Z518&lt;&gt;TRUE,AB518&lt;&gt;TRUE,,ISBLANK(U518)),"",IF(INDEX(codeperskat,MATCH(P518,libperskat,0))=20,IF(OR(U518&lt;Nomen.complète!W$4,U518&gt;Nomen.complète!X$4),FALSE,TRUE),""))</f>
        <v/>
      </c>
      <c r="AH518" s="26" t="str">
        <f t="shared" si="213"/>
        <v/>
      </c>
      <c r="AI518" s="26" t="str">
        <f t="shared" si="214"/>
        <v/>
      </c>
      <c r="AJ518" s="26" t="str">
        <f t="shared" si="234"/>
        <v/>
      </c>
      <c r="AK518" s="58" t="str">
        <f t="shared" si="235"/>
        <v/>
      </c>
      <c r="AL518" s="26" t="str">
        <f t="shared" si="236"/>
        <v/>
      </c>
    </row>
    <row r="519" spans="1:38">
      <c r="A519" s="42" t="str">
        <f t="shared" si="216"/>
        <v/>
      </c>
      <c r="B519" s="42" t="str">
        <f t="shared" si="210"/>
        <v/>
      </c>
      <c r="C519" s="139" t="str">
        <f t="shared" si="217"/>
        <v/>
      </c>
      <c r="D519" s="58" t="str">
        <f t="shared" si="218"/>
        <v/>
      </c>
      <c r="E519" s="58" t="str">
        <f t="shared" si="219"/>
        <v/>
      </c>
      <c r="F519" s="140" t="str">
        <f t="shared" si="220"/>
        <v/>
      </c>
      <c r="G519" s="141" t="str">
        <f t="shared" si="221"/>
        <v/>
      </c>
      <c r="H519" s="58" t="str">
        <f t="shared" si="222"/>
        <v/>
      </c>
      <c r="I519" s="58" t="str">
        <f t="shared" si="223"/>
        <v/>
      </c>
      <c r="J519" s="131" t="str">
        <f t="shared" si="224"/>
        <v/>
      </c>
      <c r="K519" s="65" t="str">
        <f t="shared" si="225"/>
        <v/>
      </c>
      <c r="L519" s="123" t="str">
        <f t="shared" si="226"/>
        <v/>
      </c>
      <c r="M519" s="122" t="str">
        <f t="shared" si="227"/>
        <v/>
      </c>
      <c r="N519" s="137"/>
      <c r="O519" s="118"/>
      <c r="P519" s="118"/>
      <c r="Q519" s="118"/>
      <c r="R519" s="118"/>
      <c r="S519" s="118"/>
      <c r="T519" s="118"/>
      <c r="U519" s="118"/>
      <c r="V519" s="118"/>
      <c r="W519" s="119"/>
      <c r="X519" s="66" t="str">
        <f t="shared" si="215"/>
        <v/>
      </c>
      <c r="Y519" s="26" t="str">
        <f t="shared" si="211"/>
        <v/>
      </c>
      <c r="Z519" s="26" t="str">
        <f t="shared" si="228"/>
        <v/>
      </c>
      <c r="AA519" s="66" t="str">
        <f t="shared" si="229"/>
        <v/>
      </c>
      <c r="AB519" s="26" t="str">
        <f t="shared" si="230"/>
        <v/>
      </c>
      <c r="AC519" s="26" t="str">
        <f t="shared" si="231"/>
        <v/>
      </c>
      <c r="AD519" s="26" t="str">
        <f t="shared" si="212"/>
        <v/>
      </c>
      <c r="AE519" s="26" t="str">
        <f t="shared" si="232"/>
        <v/>
      </c>
      <c r="AF519" s="26" t="str">
        <f t="shared" si="233"/>
        <v/>
      </c>
      <c r="AG519" s="26" t="str">
        <f>IF(OR(Z519&lt;&gt;TRUE,AB519&lt;&gt;TRUE,,ISBLANK(U519)),"",IF(INDEX(codeperskat,MATCH(P519,libperskat,0))=20,IF(OR(U519&lt;Nomen.complète!W$4,U519&gt;Nomen.complète!X$4),FALSE,TRUE),""))</f>
        <v/>
      </c>
      <c r="AH519" s="26" t="str">
        <f t="shared" si="213"/>
        <v/>
      </c>
      <c r="AI519" s="26" t="str">
        <f t="shared" si="214"/>
        <v/>
      </c>
      <c r="AJ519" s="26" t="str">
        <f t="shared" si="234"/>
        <v/>
      </c>
      <c r="AK519" s="58" t="str">
        <f t="shared" si="235"/>
        <v/>
      </c>
      <c r="AL519" s="26" t="str">
        <f t="shared" si="236"/>
        <v/>
      </c>
    </row>
    <row r="520" spans="1:38">
      <c r="A520" s="42" t="str">
        <f t="shared" si="216"/>
        <v/>
      </c>
      <c r="B520" s="42" t="str">
        <f t="shared" si="210"/>
        <v/>
      </c>
      <c r="C520" s="139" t="str">
        <f t="shared" si="217"/>
        <v/>
      </c>
      <c r="D520" s="58" t="str">
        <f t="shared" si="218"/>
        <v/>
      </c>
      <c r="E520" s="58" t="str">
        <f t="shared" si="219"/>
        <v/>
      </c>
      <c r="F520" s="140" t="str">
        <f t="shared" si="220"/>
        <v/>
      </c>
      <c r="G520" s="141" t="str">
        <f t="shared" si="221"/>
        <v/>
      </c>
      <c r="H520" s="58" t="str">
        <f t="shared" si="222"/>
        <v/>
      </c>
      <c r="I520" s="58" t="str">
        <f t="shared" si="223"/>
        <v/>
      </c>
      <c r="J520" s="131" t="str">
        <f t="shared" si="224"/>
        <v/>
      </c>
      <c r="K520" s="65" t="str">
        <f t="shared" si="225"/>
        <v/>
      </c>
      <c r="L520" s="123" t="str">
        <f t="shared" si="226"/>
        <v/>
      </c>
      <c r="M520" s="122" t="str">
        <f t="shared" si="227"/>
        <v/>
      </c>
      <c r="N520" s="137"/>
      <c r="O520" s="118"/>
      <c r="P520" s="118"/>
      <c r="Q520" s="118"/>
      <c r="R520" s="118"/>
      <c r="S520" s="118"/>
      <c r="T520" s="118"/>
      <c r="U520" s="118"/>
      <c r="V520" s="118"/>
      <c r="W520" s="119"/>
      <c r="X520" s="66" t="str">
        <f t="shared" si="215"/>
        <v/>
      </c>
      <c r="Y520" s="26" t="str">
        <f t="shared" si="211"/>
        <v/>
      </c>
      <c r="Z520" s="26" t="str">
        <f t="shared" si="228"/>
        <v/>
      </c>
      <c r="AA520" s="66" t="str">
        <f t="shared" si="229"/>
        <v/>
      </c>
      <c r="AB520" s="26" t="str">
        <f t="shared" si="230"/>
        <v/>
      </c>
      <c r="AC520" s="26" t="str">
        <f t="shared" si="231"/>
        <v/>
      </c>
      <c r="AD520" s="26" t="str">
        <f t="shared" si="212"/>
        <v/>
      </c>
      <c r="AE520" s="26" t="str">
        <f t="shared" si="232"/>
        <v/>
      </c>
      <c r="AF520" s="26" t="str">
        <f t="shared" si="233"/>
        <v/>
      </c>
      <c r="AG520" s="26" t="str">
        <f>IF(OR(Z520&lt;&gt;TRUE,AB520&lt;&gt;TRUE,,ISBLANK(U520)),"",IF(INDEX(codeperskat,MATCH(P520,libperskat,0))=20,IF(OR(U520&lt;Nomen.complète!W$4,U520&gt;Nomen.complète!X$4),FALSE,TRUE),""))</f>
        <v/>
      </c>
      <c r="AH520" s="26" t="str">
        <f t="shared" si="213"/>
        <v/>
      </c>
      <c r="AI520" s="26" t="str">
        <f t="shared" si="214"/>
        <v/>
      </c>
      <c r="AJ520" s="26" t="str">
        <f t="shared" si="234"/>
        <v/>
      </c>
      <c r="AK520" s="58" t="str">
        <f t="shared" si="235"/>
        <v/>
      </c>
      <c r="AL520" s="26" t="str">
        <f t="shared" si="236"/>
        <v/>
      </c>
    </row>
    <row r="521" spans="1:38">
      <c r="A521" s="42" t="str">
        <f t="shared" si="216"/>
        <v/>
      </c>
      <c r="B521" s="42" t="str">
        <f t="shared" si="210"/>
        <v/>
      </c>
      <c r="C521" s="139" t="str">
        <f t="shared" si="217"/>
        <v/>
      </c>
      <c r="D521" s="58" t="str">
        <f t="shared" si="218"/>
        <v/>
      </c>
      <c r="E521" s="58" t="str">
        <f t="shared" si="219"/>
        <v/>
      </c>
      <c r="F521" s="140" t="str">
        <f t="shared" si="220"/>
        <v/>
      </c>
      <c r="G521" s="141" t="str">
        <f t="shared" si="221"/>
        <v/>
      </c>
      <c r="H521" s="58" t="str">
        <f t="shared" si="222"/>
        <v/>
      </c>
      <c r="I521" s="58" t="str">
        <f t="shared" si="223"/>
        <v/>
      </c>
      <c r="J521" s="131" t="str">
        <f t="shared" si="224"/>
        <v/>
      </c>
      <c r="K521" s="65" t="str">
        <f t="shared" si="225"/>
        <v/>
      </c>
      <c r="L521" s="123" t="str">
        <f t="shared" si="226"/>
        <v/>
      </c>
      <c r="M521" s="122" t="str">
        <f t="shared" si="227"/>
        <v/>
      </c>
      <c r="N521" s="137"/>
      <c r="O521" s="118"/>
      <c r="P521" s="118"/>
      <c r="Q521" s="118"/>
      <c r="R521" s="118"/>
      <c r="S521" s="118"/>
      <c r="T521" s="118"/>
      <c r="U521" s="118"/>
      <c r="V521" s="118"/>
      <c r="W521" s="119"/>
      <c r="X521" s="66" t="str">
        <f t="shared" si="215"/>
        <v/>
      </c>
      <c r="Y521" s="26" t="str">
        <f t="shared" si="211"/>
        <v/>
      </c>
      <c r="Z521" s="26" t="str">
        <f t="shared" si="228"/>
        <v/>
      </c>
      <c r="AA521" s="66" t="str">
        <f t="shared" si="229"/>
        <v/>
      </c>
      <c r="AB521" s="26" t="str">
        <f t="shared" si="230"/>
        <v/>
      </c>
      <c r="AC521" s="26" t="str">
        <f t="shared" si="231"/>
        <v/>
      </c>
      <c r="AD521" s="26" t="str">
        <f t="shared" si="212"/>
        <v/>
      </c>
      <c r="AE521" s="26" t="str">
        <f t="shared" si="232"/>
        <v/>
      </c>
      <c r="AF521" s="26" t="str">
        <f t="shared" si="233"/>
        <v/>
      </c>
      <c r="AG521" s="26" t="str">
        <f>IF(OR(Z521&lt;&gt;TRUE,AB521&lt;&gt;TRUE,,ISBLANK(U521)),"",IF(INDEX(codeperskat,MATCH(P521,libperskat,0))=20,IF(OR(U521&lt;Nomen.complète!W$4,U521&gt;Nomen.complète!X$4),FALSE,TRUE),""))</f>
        <v/>
      </c>
      <c r="AH521" s="26" t="str">
        <f t="shared" si="213"/>
        <v/>
      </c>
      <c r="AI521" s="26" t="str">
        <f t="shared" si="214"/>
        <v/>
      </c>
      <c r="AJ521" s="26" t="str">
        <f t="shared" si="234"/>
        <v/>
      </c>
      <c r="AK521" s="58" t="str">
        <f t="shared" si="235"/>
        <v/>
      </c>
      <c r="AL521" s="26" t="str">
        <f t="shared" si="236"/>
        <v/>
      </c>
    </row>
    <row r="522" spans="1:38">
      <c r="A522" s="42" t="str">
        <f t="shared" si="216"/>
        <v/>
      </c>
      <c r="B522" s="42" t="str">
        <f t="shared" si="210"/>
        <v/>
      </c>
      <c r="C522" s="139" t="str">
        <f t="shared" si="217"/>
        <v/>
      </c>
      <c r="D522" s="58" t="str">
        <f t="shared" si="218"/>
        <v/>
      </c>
      <c r="E522" s="58" t="str">
        <f t="shared" si="219"/>
        <v/>
      </c>
      <c r="F522" s="140" t="str">
        <f t="shared" si="220"/>
        <v/>
      </c>
      <c r="G522" s="141" t="str">
        <f t="shared" si="221"/>
        <v/>
      </c>
      <c r="H522" s="58" t="str">
        <f t="shared" si="222"/>
        <v/>
      </c>
      <c r="I522" s="58" t="str">
        <f t="shared" si="223"/>
        <v/>
      </c>
      <c r="J522" s="131" t="str">
        <f t="shared" si="224"/>
        <v/>
      </c>
      <c r="K522" s="65" t="str">
        <f t="shared" si="225"/>
        <v/>
      </c>
      <c r="L522" s="123" t="str">
        <f t="shared" si="226"/>
        <v/>
      </c>
      <c r="M522" s="122" t="str">
        <f t="shared" si="227"/>
        <v/>
      </c>
      <c r="N522" s="137"/>
      <c r="O522" s="118"/>
      <c r="P522" s="118"/>
      <c r="Q522" s="118"/>
      <c r="R522" s="118"/>
      <c r="S522" s="118"/>
      <c r="T522" s="118"/>
      <c r="U522" s="118"/>
      <c r="V522" s="118"/>
      <c r="W522" s="119"/>
      <c r="X522" s="66" t="str">
        <f t="shared" si="215"/>
        <v/>
      </c>
      <c r="Y522" s="26" t="str">
        <f t="shared" si="211"/>
        <v/>
      </c>
      <c r="Z522" s="26" t="str">
        <f t="shared" si="228"/>
        <v/>
      </c>
      <c r="AA522" s="66" t="str">
        <f t="shared" si="229"/>
        <v/>
      </c>
      <c r="AB522" s="26" t="str">
        <f t="shared" si="230"/>
        <v/>
      </c>
      <c r="AC522" s="26" t="str">
        <f t="shared" si="231"/>
        <v/>
      </c>
      <c r="AD522" s="26" t="str">
        <f t="shared" si="212"/>
        <v/>
      </c>
      <c r="AE522" s="26" t="str">
        <f t="shared" si="232"/>
        <v/>
      </c>
      <c r="AF522" s="26" t="str">
        <f t="shared" si="233"/>
        <v/>
      </c>
      <c r="AG522" s="26" t="str">
        <f>IF(OR(Z522&lt;&gt;TRUE,AB522&lt;&gt;TRUE,,ISBLANK(U522)),"",IF(INDEX(codeperskat,MATCH(P522,libperskat,0))=20,IF(OR(U522&lt;Nomen.complète!W$4,U522&gt;Nomen.complète!X$4),FALSE,TRUE),""))</f>
        <v/>
      </c>
      <c r="AH522" s="26" t="str">
        <f t="shared" si="213"/>
        <v/>
      </c>
      <c r="AI522" s="26" t="str">
        <f t="shared" si="214"/>
        <v/>
      </c>
      <c r="AJ522" s="26" t="str">
        <f t="shared" si="234"/>
        <v/>
      </c>
      <c r="AK522" s="58" t="str">
        <f t="shared" si="235"/>
        <v/>
      </c>
      <c r="AL522" s="26" t="str">
        <f t="shared" si="236"/>
        <v/>
      </c>
    </row>
    <row r="523" spans="1:38">
      <c r="A523" s="42" t="str">
        <f t="shared" si="216"/>
        <v/>
      </c>
      <c r="B523" s="42" t="str">
        <f t="shared" si="210"/>
        <v/>
      </c>
      <c r="C523" s="139" t="str">
        <f t="shared" si="217"/>
        <v/>
      </c>
      <c r="D523" s="58" t="str">
        <f t="shared" si="218"/>
        <v/>
      </c>
      <c r="E523" s="58" t="str">
        <f t="shared" si="219"/>
        <v/>
      </c>
      <c r="F523" s="140" t="str">
        <f t="shared" si="220"/>
        <v/>
      </c>
      <c r="G523" s="141" t="str">
        <f t="shared" si="221"/>
        <v/>
      </c>
      <c r="H523" s="58" t="str">
        <f t="shared" si="222"/>
        <v/>
      </c>
      <c r="I523" s="58" t="str">
        <f t="shared" si="223"/>
        <v/>
      </c>
      <c r="J523" s="131" t="str">
        <f t="shared" si="224"/>
        <v/>
      </c>
      <c r="K523" s="65" t="str">
        <f t="shared" si="225"/>
        <v/>
      </c>
      <c r="L523" s="123" t="str">
        <f t="shared" si="226"/>
        <v/>
      </c>
      <c r="M523" s="122" t="str">
        <f t="shared" si="227"/>
        <v/>
      </c>
      <c r="N523" s="137"/>
      <c r="O523" s="118"/>
      <c r="P523" s="118"/>
      <c r="Q523" s="118"/>
      <c r="R523" s="118"/>
      <c r="S523" s="118"/>
      <c r="T523" s="118"/>
      <c r="U523" s="118"/>
      <c r="V523" s="118"/>
      <c r="W523" s="119"/>
      <c r="X523" s="66" t="str">
        <f t="shared" si="215"/>
        <v/>
      </c>
      <c r="Y523" s="26" t="str">
        <f t="shared" si="211"/>
        <v/>
      </c>
      <c r="Z523" s="26" t="str">
        <f t="shared" si="228"/>
        <v/>
      </c>
      <c r="AA523" s="66" t="str">
        <f t="shared" si="229"/>
        <v/>
      </c>
      <c r="AB523" s="26" t="str">
        <f t="shared" si="230"/>
        <v/>
      </c>
      <c r="AC523" s="26" t="str">
        <f t="shared" si="231"/>
        <v/>
      </c>
      <c r="AD523" s="26" t="str">
        <f t="shared" si="212"/>
        <v/>
      </c>
      <c r="AE523" s="26" t="str">
        <f t="shared" si="232"/>
        <v/>
      </c>
      <c r="AF523" s="26" t="str">
        <f t="shared" si="233"/>
        <v/>
      </c>
      <c r="AG523" s="26" t="str">
        <f>IF(OR(Z523&lt;&gt;TRUE,AB523&lt;&gt;TRUE,,ISBLANK(U523)),"",IF(INDEX(codeperskat,MATCH(P523,libperskat,0))=20,IF(OR(U523&lt;Nomen.complète!W$4,U523&gt;Nomen.complète!X$4),FALSE,TRUE),""))</f>
        <v/>
      </c>
      <c r="AH523" s="26" t="str">
        <f t="shared" si="213"/>
        <v/>
      </c>
      <c r="AI523" s="26" t="str">
        <f t="shared" si="214"/>
        <v/>
      </c>
      <c r="AJ523" s="26" t="str">
        <f t="shared" si="234"/>
        <v/>
      </c>
      <c r="AK523" s="58" t="str">
        <f t="shared" si="235"/>
        <v/>
      </c>
      <c r="AL523" s="26" t="str">
        <f t="shared" si="236"/>
        <v/>
      </c>
    </row>
    <row r="524" spans="1:38">
      <c r="A524" s="42" t="str">
        <f t="shared" si="216"/>
        <v/>
      </c>
      <c r="B524" s="42" t="str">
        <f t="shared" ref="B524:B587" si="237">IF(N524&lt;&gt;"",IF(ISNA(MATCH(N524,pid,0)),"",IF(MATCH(N524,pid,0)=0,"",MATCH(N524,pid,0))),"")</f>
        <v/>
      </c>
      <c r="C524" s="139" t="str">
        <f t="shared" si="217"/>
        <v/>
      </c>
      <c r="D524" s="58" t="str">
        <f t="shared" si="218"/>
        <v/>
      </c>
      <c r="E524" s="58" t="str">
        <f t="shared" si="219"/>
        <v/>
      </c>
      <c r="F524" s="140" t="str">
        <f t="shared" si="220"/>
        <v/>
      </c>
      <c r="G524" s="141" t="str">
        <f t="shared" si="221"/>
        <v/>
      </c>
      <c r="H524" s="58" t="str">
        <f t="shared" si="222"/>
        <v/>
      </c>
      <c r="I524" s="58" t="str">
        <f t="shared" si="223"/>
        <v/>
      </c>
      <c r="J524" s="131" t="str">
        <f t="shared" si="224"/>
        <v/>
      </c>
      <c r="K524" s="65" t="str">
        <f t="shared" si="225"/>
        <v/>
      </c>
      <c r="L524" s="123" t="str">
        <f t="shared" si="226"/>
        <v/>
      </c>
      <c r="M524" s="122" t="str">
        <f t="shared" si="227"/>
        <v/>
      </c>
      <c r="N524" s="137"/>
      <c r="O524" s="118"/>
      <c r="P524" s="118"/>
      <c r="Q524" s="118"/>
      <c r="R524" s="118"/>
      <c r="S524" s="118"/>
      <c r="T524" s="118"/>
      <c r="U524" s="118"/>
      <c r="V524" s="118"/>
      <c r="W524" s="119"/>
      <c r="X524" s="66" t="str">
        <f t="shared" si="215"/>
        <v/>
      </c>
      <c r="Y524" s="26" t="str">
        <f t="shared" ref="Y524:Y587" si="238">IF(ISBLANK(N524),"",IF(OR(ISNA(MATCH(N524,pid,0)),N524="-"),FALSE,TRUE))</f>
        <v/>
      </c>
      <c r="Z524" s="26" t="str">
        <f t="shared" si="228"/>
        <v/>
      </c>
      <c r="AA524" s="66" t="str">
        <f t="shared" si="229"/>
        <v/>
      </c>
      <c r="AB524" s="26" t="str">
        <f t="shared" si="230"/>
        <v/>
      </c>
      <c r="AC524" s="26" t="str">
        <f t="shared" si="231"/>
        <v/>
      </c>
      <c r="AD524" s="26" t="str">
        <f t="shared" ref="AD524:AD587" si="239">IF(ISBLANK(V524),"",IF(OR(ISNA(MATCH(V524,libschartkla,0)),V524="-",INDEX(codeschartkla,MATCH(V524,libschartkla,0))=0),FALSE,TRUE))</f>
        <v/>
      </c>
      <c r="AE524" s="26" t="str">
        <f t="shared" si="232"/>
        <v/>
      </c>
      <c r="AF524" s="26" t="str">
        <f t="shared" si="233"/>
        <v/>
      </c>
      <c r="AG524" s="26" t="str">
        <f>IF(OR(Z524&lt;&gt;TRUE,AB524&lt;&gt;TRUE,,ISBLANK(U524)),"",IF(INDEX(codeperskat,MATCH(P524,libperskat,0))=20,IF(OR(U524&lt;Nomen.complète!W$4,U524&gt;Nomen.complète!X$4),FALSE,TRUE),""))</f>
        <v/>
      </c>
      <c r="AH524" s="26" t="str">
        <f t="shared" ref="AH524:AH587" si="240">IF(Z524=TRUE,IF(ISLOGICAL(AD524),IF(OR(AD524=FALSE,AND(INDEX(codeperskat,MATCH(P524,libperskat,0))&gt;=31,INDEX(codeperskat,MATCH(P524,libperskat,0))&lt;=43,AND(INDEX(codeschartkla,MATCH(V524,libschartkla,0))&lt;&gt;10090000,INDEX(codeschartkla,MATCH(V524,libschartkla,0))&lt;&gt;10090500,INDEX(codeschartkla,MATCH(V524,libschartkla,0))&lt;&gt;10190000,INDEX(codeschartkla,MATCH(V524,libschartkla,0))&lt;&gt;10190500,INDEX(codeschartkla,MATCH(V524,libschartkla,0))&lt;&gt;10290000,INDEX(codeschartkla,MATCH(V524,libschartkla,0))&lt;&gt;10290500)),INDEX(codeperskat,MATCH(P524,libperskat,0))=20),FALSE,TRUE),IF(INDEX(codeperskat,MATCH(P524,libperskat,0))=20,TRUE,FALSE)),"")</f>
        <v/>
      </c>
      <c r="AI524" s="26" t="str">
        <f t="shared" ref="AI524:AI587" si="241">IF(OR(Z524&lt;&gt;TRUE,AB524&lt;&gt;TRUE),"",IF(OR(AND(OR(INDEX(codeperskat,MATCH(P524,libperskat,0))=10,INDEX(codeperskat,MATCH(P524,libperskat,0))=31,INDEX(codeperskat,MATCH(P524,libperskat,0))=32),OR(INDEX(codedipqual,MATCH(R524,libdipqual,0))&lt;11,INDEX(codedipqual,MATCH(R524,libdipqual,0))&gt;15)),AND(INDEX(codeperskat,MATCH(P524,libperskat,0))=20,OR(INDEX(codedipqual,MATCH(R524,libdipqual,0))&lt;21,INDEX(codedipqual,MATCH(R524,libdipqual,0))&gt;24)),AND(INDEX(codeperskat,MATCH(P524,libperskat,0))&gt;=41,INDEX(codeperskat,MATCH(P524,libperskat,0))&lt;=43,OR(INDEX(codedipqual,MATCH(R524,libdipqual,0))&lt;31,INDEX(codedipqual,MATCH(R524,libdipqual,0))&gt;32)),),FALSE,TRUE))</f>
        <v/>
      </c>
      <c r="AJ524" s="26" t="str">
        <f t="shared" si="234"/>
        <v/>
      </c>
      <c r="AK524" s="58" t="str">
        <f t="shared" si="235"/>
        <v/>
      </c>
      <c r="AL524" s="26" t="str">
        <f t="shared" si="236"/>
        <v/>
      </c>
    </row>
    <row r="525" spans="1:38">
      <c r="A525" s="42" t="str">
        <f t="shared" si="216"/>
        <v/>
      </c>
      <c r="B525" s="42" t="str">
        <f t="shared" si="237"/>
        <v/>
      </c>
      <c r="C525" s="139" t="str">
        <f t="shared" si="217"/>
        <v/>
      </c>
      <c r="D525" s="58" t="str">
        <f t="shared" si="218"/>
        <v/>
      </c>
      <c r="E525" s="58" t="str">
        <f t="shared" si="219"/>
        <v/>
      </c>
      <c r="F525" s="140" t="str">
        <f t="shared" si="220"/>
        <v/>
      </c>
      <c r="G525" s="141" t="str">
        <f t="shared" si="221"/>
        <v/>
      </c>
      <c r="H525" s="58" t="str">
        <f t="shared" si="222"/>
        <v/>
      </c>
      <c r="I525" s="58" t="str">
        <f t="shared" si="223"/>
        <v/>
      </c>
      <c r="J525" s="131" t="str">
        <f t="shared" si="224"/>
        <v/>
      </c>
      <c r="K525" s="65" t="str">
        <f t="shared" si="225"/>
        <v/>
      </c>
      <c r="L525" s="123" t="str">
        <f t="shared" si="226"/>
        <v/>
      </c>
      <c r="M525" s="122" t="str">
        <f t="shared" si="227"/>
        <v/>
      </c>
      <c r="N525" s="137"/>
      <c r="O525" s="118"/>
      <c r="P525" s="118"/>
      <c r="Q525" s="118"/>
      <c r="R525" s="118"/>
      <c r="S525" s="118"/>
      <c r="T525" s="118"/>
      <c r="U525" s="118"/>
      <c r="V525" s="118"/>
      <c r="W525" s="119"/>
      <c r="X525" s="66" t="str">
        <f t="shared" ref="X525:X588" si="242">IF(K525="","",NOT(COUNTIF($K$12:$K$611,$K525)&gt;1))</f>
        <v/>
      </c>
      <c r="Y525" s="26" t="str">
        <f t="shared" si="238"/>
        <v/>
      </c>
      <c r="Z525" s="26" t="str">
        <f t="shared" si="228"/>
        <v/>
      </c>
      <c r="AA525" s="66" t="str">
        <f t="shared" si="229"/>
        <v/>
      </c>
      <c r="AB525" s="26" t="str">
        <f t="shared" si="230"/>
        <v/>
      </c>
      <c r="AC525" s="26" t="str">
        <f t="shared" si="231"/>
        <v/>
      </c>
      <c r="AD525" s="26" t="str">
        <f t="shared" si="239"/>
        <v/>
      </c>
      <c r="AE525" s="26" t="str">
        <f t="shared" si="232"/>
        <v/>
      </c>
      <c r="AF525" s="26" t="str">
        <f t="shared" si="233"/>
        <v/>
      </c>
      <c r="AG525" s="26" t="str">
        <f>IF(OR(Z525&lt;&gt;TRUE,AB525&lt;&gt;TRUE,,ISBLANK(U525)),"",IF(INDEX(codeperskat,MATCH(P525,libperskat,0))=20,IF(OR(U525&lt;Nomen.complète!W$4,U525&gt;Nomen.complète!X$4),FALSE,TRUE),""))</f>
        <v/>
      </c>
      <c r="AH525" s="26" t="str">
        <f t="shared" si="240"/>
        <v/>
      </c>
      <c r="AI525" s="26" t="str">
        <f t="shared" si="241"/>
        <v/>
      </c>
      <c r="AJ525" s="26" t="str">
        <f t="shared" si="234"/>
        <v/>
      </c>
      <c r="AK525" s="58" t="str">
        <f t="shared" si="235"/>
        <v/>
      </c>
      <c r="AL525" s="26" t="str">
        <f t="shared" si="236"/>
        <v/>
      </c>
    </row>
    <row r="526" spans="1:38">
      <c r="A526" s="42" t="str">
        <f t="shared" si="216"/>
        <v/>
      </c>
      <c r="B526" s="42" t="str">
        <f t="shared" si="237"/>
        <v/>
      </c>
      <c r="C526" s="139" t="str">
        <f t="shared" si="217"/>
        <v/>
      </c>
      <c r="D526" s="58" t="str">
        <f t="shared" si="218"/>
        <v/>
      </c>
      <c r="E526" s="58" t="str">
        <f t="shared" si="219"/>
        <v/>
      </c>
      <c r="F526" s="140" t="str">
        <f t="shared" si="220"/>
        <v/>
      </c>
      <c r="G526" s="141" t="str">
        <f t="shared" si="221"/>
        <v/>
      </c>
      <c r="H526" s="58" t="str">
        <f t="shared" si="222"/>
        <v/>
      </c>
      <c r="I526" s="58" t="str">
        <f t="shared" si="223"/>
        <v/>
      </c>
      <c r="J526" s="131" t="str">
        <f t="shared" si="224"/>
        <v/>
      </c>
      <c r="K526" s="65" t="str">
        <f t="shared" si="225"/>
        <v/>
      </c>
      <c r="L526" s="123" t="str">
        <f t="shared" si="226"/>
        <v/>
      </c>
      <c r="M526" s="122" t="str">
        <f t="shared" si="227"/>
        <v/>
      </c>
      <c r="N526" s="137"/>
      <c r="O526" s="118"/>
      <c r="P526" s="118"/>
      <c r="Q526" s="118"/>
      <c r="R526" s="118"/>
      <c r="S526" s="118"/>
      <c r="T526" s="118"/>
      <c r="U526" s="118"/>
      <c r="V526" s="118"/>
      <c r="W526" s="119"/>
      <c r="X526" s="66" t="str">
        <f t="shared" si="242"/>
        <v/>
      </c>
      <c r="Y526" s="26" t="str">
        <f t="shared" si="238"/>
        <v/>
      </c>
      <c r="Z526" s="26" t="str">
        <f t="shared" si="228"/>
        <v/>
      </c>
      <c r="AA526" s="66" t="str">
        <f t="shared" si="229"/>
        <v/>
      </c>
      <c r="AB526" s="26" t="str">
        <f t="shared" si="230"/>
        <v/>
      </c>
      <c r="AC526" s="26" t="str">
        <f t="shared" si="231"/>
        <v/>
      </c>
      <c r="AD526" s="26" t="str">
        <f t="shared" si="239"/>
        <v/>
      </c>
      <c r="AE526" s="26" t="str">
        <f t="shared" si="232"/>
        <v/>
      </c>
      <c r="AF526" s="26" t="str">
        <f t="shared" si="233"/>
        <v/>
      </c>
      <c r="AG526" s="26" t="str">
        <f>IF(OR(Z526&lt;&gt;TRUE,AB526&lt;&gt;TRUE,,ISBLANK(U526)),"",IF(INDEX(codeperskat,MATCH(P526,libperskat,0))=20,IF(OR(U526&lt;Nomen.complète!W$4,U526&gt;Nomen.complète!X$4),FALSE,TRUE),""))</f>
        <v/>
      </c>
      <c r="AH526" s="26" t="str">
        <f t="shared" si="240"/>
        <v/>
      </c>
      <c r="AI526" s="26" t="str">
        <f t="shared" si="241"/>
        <v/>
      </c>
      <c r="AJ526" s="26" t="str">
        <f t="shared" si="234"/>
        <v/>
      </c>
      <c r="AK526" s="58" t="str">
        <f t="shared" si="235"/>
        <v/>
      </c>
      <c r="AL526" s="26" t="str">
        <f t="shared" si="236"/>
        <v/>
      </c>
    </row>
    <row r="527" spans="1:38">
      <c r="A527" s="42" t="str">
        <f t="shared" si="216"/>
        <v/>
      </c>
      <c r="B527" s="42" t="str">
        <f t="shared" si="237"/>
        <v/>
      </c>
      <c r="C527" s="139" t="str">
        <f t="shared" si="217"/>
        <v/>
      </c>
      <c r="D527" s="58" t="str">
        <f t="shared" si="218"/>
        <v/>
      </c>
      <c r="E527" s="58" t="str">
        <f t="shared" si="219"/>
        <v/>
      </c>
      <c r="F527" s="140" t="str">
        <f t="shared" si="220"/>
        <v/>
      </c>
      <c r="G527" s="141" t="str">
        <f t="shared" si="221"/>
        <v/>
      </c>
      <c r="H527" s="58" t="str">
        <f t="shared" si="222"/>
        <v/>
      </c>
      <c r="I527" s="58" t="str">
        <f t="shared" si="223"/>
        <v/>
      </c>
      <c r="J527" s="131" t="str">
        <f t="shared" si="224"/>
        <v/>
      </c>
      <c r="K527" s="65" t="str">
        <f t="shared" si="225"/>
        <v/>
      </c>
      <c r="L527" s="123" t="str">
        <f t="shared" si="226"/>
        <v/>
      </c>
      <c r="M527" s="122" t="str">
        <f t="shared" si="227"/>
        <v/>
      </c>
      <c r="N527" s="137"/>
      <c r="O527" s="118"/>
      <c r="P527" s="118"/>
      <c r="Q527" s="118"/>
      <c r="R527" s="118"/>
      <c r="S527" s="118"/>
      <c r="T527" s="118"/>
      <c r="U527" s="118"/>
      <c r="V527" s="118"/>
      <c r="W527" s="119"/>
      <c r="X527" s="66" t="str">
        <f t="shared" si="242"/>
        <v/>
      </c>
      <c r="Y527" s="26" t="str">
        <f t="shared" si="238"/>
        <v/>
      </c>
      <c r="Z527" s="26" t="str">
        <f t="shared" si="228"/>
        <v/>
      </c>
      <c r="AA527" s="66" t="str">
        <f t="shared" si="229"/>
        <v/>
      </c>
      <c r="AB527" s="26" t="str">
        <f t="shared" si="230"/>
        <v/>
      </c>
      <c r="AC527" s="26" t="str">
        <f t="shared" si="231"/>
        <v/>
      </c>
      <c r="AD527" s="26" t="str">
        <f t="shared" si="239"/>
        <v/>
      </c>
      <c r="AE527" s="26" t="str">
        <f t="shared" si="232"/>
        <v/>
      </c>
      <c r="AF527" s="26" t="str">
        <f t="shared" si="233"/>
        <v/>
      </c>
      <c r="AG527" s="26" t="str">
        <f>IF(OR(Z527&lt;&gt;TRUE,AB527&lt;&gt;TRUE,,ISBLANK(U527)),"",IF(INDEX(codeperskat,MATCH(P527,libperskat,0))=20,IF(OR(U527&lt;Nomen.complète!W$4,U527&gt;Nomen.complète!X$4),FALSE,TRUE),""))</f>
        <v/>
      </c>
      <c r="AH527" s="26" t="str">
        <f t="shared" si="240"/>
        <v/>
      </c>
      <c r="AI527" s="26" t="str">
        <f t="shared" si="241"/>
        <v/>
      </c>
      <c r="AJ527" s="26" t="str">
        <f t="shared" si="234"/>
        <v/>
      </c>
      <c r="AK527" s="58" t="str">
        <f t="shared" si="235"/>
        <v/>
      </c>
      <c r="AL527" s="26" t="str">
        <f t="shared" si="236"/>
        <v/>
      </c>
    </row>
    <row r="528" spans="1:38">
      <c r="A528" s="42" t="str">
        <f t="shared" si="216"/>
        <v/>
      </c>
      <c r="B528" s="42" t="str">
        <f t="shared" si="237"/>
        <v/>
      </c>
      <c r="C528" s="139" t="str">
        <f t="shared" si="217"/>
        <v/>
      </c>
      <c r="D528" s="58" t="str">
        <f t="shared" si="218"/>
        <v/>
      </c>
      <c r="E528" s="58" t="str">
        <f t="shared" si="219"/>
        <v/>
      </c>
      <c r="F528" s="140" t="str">
        <f t="shared" si="220"/>
        <v/>
      </c>
      <c r="G528" s="141" t="str">
        <f t="shared" si="221"/>
        <v/>
      </c>
      <c r="H528" s="58" t="str">
        <f t="shared" si="222"/>
        <v/>
      </c>
      <c r="I528" s="58" t="str">
        <f t="shared" si="223"/>
        <v/>
      </c>
      <c r="J528" s="131" t="str">
        <f t="shared" si="224"/>
        <v/>
      </c>
      <c r="K528" s="65" t="str">
        <f t="shared" si="225"/>
        <v/>
      </c>
      <c r="L528" s="123" t="str">
        <f t="shared" si="226"/>
        <v/>
      </c>
      <c r="M528" s="122" t="str">
        <f t="shared" si="227"/>
        <v/>
      </c>
      <c r="N528" s="137"/>
      <c r="O528" s="118"/>
      <c r="P528" s="118"/>
      <c r="Q528" s="118"/>
      <c r="R528" s="118"/>
      <c r="S528" s="118"/>
      <c r="T528" s="118"/>
      <c r="U528" s="118"/>
      <c r="V528" s="118"/>
      <c r="W528" s="119"/>
      <c r="X528" s="66" t="str">
        <f t="shared" si="242"/>
        <v/>
      </c>
      <c r="Y528" s="26" t="str">
        <f t="shared" si="238"/>
        <v/>
      </c>
      <c r="Z528" s="26" t="str">
        <f t="shared" si="228"/>
        <v/>
      </c>
      <c r="AA528" s="66" t="str">
        <f t="shared" si="229"/>
        <v/>
      </c>
      <c r="AB528" s="26" t="str">
        <f t="shared" si="230"/>
        <v/>
      </c>
      <c r="AC528" s="26" t="str">
        <f t="shared" si="231"/>
        <v/>
      </c>
      <c r="AD528" s="26" t="str">
        <f t="shared" si="239"/>
        <v/>
      </c>
      <c r="AE528" s="26" t="str">
        <f t="shared" si="232"/>
        <v/>
      </c>
      <c r="AF528" s="26" t="str">
        <f t="shared" si="233"/>
        <v/>
      </c>
      <c r="AG528" s="26" t="str">
        <f>IF(OR(Z528&lt;&gt;TRUE,AB528&lt;&gt;TRUE,,ISBLANK(U528)),"",IF(INDEX(codeperskat,MATCH(P528,libperskat,0))=20,IF(OR(U528&lt;Nomen.complète!W$4,U528&gt;Nomen.complète!X$4),FALSE,TRUE),""))</f>
        <v/>
      </c>
      <c r="AH528" s="26" t="str">
        <f t="shared" si="240"/>
        <v/>
      </c>
      <c r="AI528" s="26" t="str">
        <f t="shared" si="241"/>
        <v/>
      </c>
      <c r="AJ528" s="26" t="str">
        <f t="shared" si="234"/>
        <v/>
      </c>
      <c r="AK528" s="58" t="str">
        <f t="shared" si="235"/>
        <v/>
      </c>
      <c r="AL528" s="26" t="str">
        <f t="shared" si="236"/>
        <v/>
      </c>
    </row>
    <row r="529" spans="1:38">
      <c r="A529" s="42" t="str">
        <f t="shared" si="216"/>
        <v/>
      </c>
      <c r="B529" s="42" t="str">
        <f t="shared" si="237"/>
        <v/>
      </c>
      <c r="C529" s="139" t="str">
        <f t="shared" si="217"/>
        <v/>
      </c>
      <c r="D529" s="58" t="str">
        <f t="shared" si="218"/>
        <v/>
      </c>
      <c r="E529" s="58" t="str">
        <f t="shared" si="219"/>
        <v/>
      </c>
      <c r="F529" s="140" t="str">
        <f t="shared" si="220"/>
        <v/>
      </c>
      <c r="G529" s="141" t="str">
        <f t="shared" si="221"/>
        <v/>
      </c>
      <c r="H529" s="58" t="str">
        <f t="shared" si="222"/>
        <v/>
      </c>
      <c r="I529" s="58" t="str">
        <f t="shared" si="223"/>
        <v/>
      </c>
      <c r="J529" s="131" t="str">
        <f t="shared" si="224"/>
        <v/>
      </c>
      <c r="K529" s="65" t="str">
        <f t="shared" si="225"/>
        <v/>
      </c>
      <c r="L529" s="123" t="str">
        <f t="shared" si="226"/>
        <v/>
      </c>
      <c r="M529" s="122" t="str">
        <f t="shared" si="227"/>
        <v/>
      </c>
      <c r="N529" s="137"/>
      <c r="O529" s="118"/>
      <c r="P529" s="118"/>
      <c r="Q529" s="118"/>
      <c r="R529" s="118"/>
      <c r="S529" s="118"/>
      <c r="T529" s="118"/>
      <c r="U529" s="118"/>
      <c r="V529" s="118"/>
      <c r="W529" s="119"/>
      <c r="X529" s="66" t="str">
        <f t="shared" si="242"/>
        <v/>
      </c>
      <c r="Y529" s="26" t="str">
        <f t="shared" si="238"/>
        <v/>
      </c>
      <c r="Z529" s="26" t="str">
        <f t="shared" si="228"/>
        <v/>
      </c>
      <c r="AA529" s="66" t="str">
        <f t="shared" si="229"/>
        <v/>
      </c>
      <c r="AB529" s="26" t="str">
        <f t="shared" si="230"/>
        <v/>
      </c>
      <c r="AC529" s="26" t="str">
        <f t="shared" si="231"/>
        <v/>
      </c>
      <c r="AD529" s="26" t="str">
        <f t="shared" si="239"/>
        <v/>
      </c>
      <c r="AE529" s="26" t="str">
        <f t="shared" si="232"/>
        <v/>
      </c>
      <c r="AF529" s="26" t="str">
        <f t="shared" si="233"/>
        <v/>
      </c>
      <c r="AG529" s="26" t="str">
        <f>IF(OR(Z529&lt;&gt;TRUE,AB529&lt;&gt;TRUE,,ISBLANK(U529)),"",IF(INDEX(codeperskat,MATCH(P529,libperskat,0))=20,IF(OR(U529&lt;Nomen.complète!W$4,U529&gt;Nomen.complète!X$4),FALSE,TRUE),""))</f>
        <v/>
      </c>
      <c r="AH529" s="26" t="str">
        <f t="shared" si="240"/>
        <v/>
      </c>
      <c r="AI529" s="26" t="str">
        <f t="shared" si="241"/>
        <v/>
      </c>
      <c r="AJ529" s="26" t="str">
        <f t="shared" si="234"/>
        <v/>
      </c>
      <c r="AK529" s="58" t="str">
        <f t="shared" si="235"/>
        <v/>
      </c>
      <c r="AL529" s="26" t="str">
        <f t="shared" si="236"/>
        <v/>
      </c>
    </row>
    <row r="530" spans="1:38">
      <c r="A530" s="42" t="str">
        <f t="shared" si="216"/>
        <v/>
      </c>
      <c r="B530" s="42" t="str">
        <f t="shared" si="237"/>
        <v/>
      </c>
      <c r="C530" s="139" t="str">
        <f t="shared" si="217"/>
        <v/>
      </c>
      <c r="D530" s="58" t="str">
        <f t="shared" si="218"/>
        <v/>
      </c>
      <c r="E530" s="58" t="str">
        <f t="shared" si="219"/>
        <v/>
      </c>
      <c r="F530" s="140" t="str">
        <f t="shared" si="220"/>
        <v/>
      </c>
      <c r="G530" s="141" t="str">
        <f t="shared" si="221"/>
        <v/>
      </c>
      <c r="H530" s="58" t="str">
        <f t="shared" si="222"/>
        <v/>
      </c>
      <c r="I530" s="58" t="str">
        <f t="shared" si="223"/>
        <v/>
      </c>
      <c r="J530" s="131" t="str">
        <f t="shared" si="224"/>
        <v/>
      </c>
      <c r="K530" s="65" t="str">
        <f t="shared" si="225"/>
        <v/>
      </c>
      <c r="L530" s="123" t="str">
        <f t="shared" si="226"/>
        <v/>
      </c>
      <c r="M530" s="122" t="str">
        <f t="shared" si="227"/>
        <v/>
      </c>
      <c r="N530" s="137"/>
      <c r="O530" s="118"/>
      <c r="P530" s="118"/>
      <c r="Q530" s="118"/>
      <c r="R530" s="118"/>
      <c r="S530" s="118"/>
      <c r="T530" s="118"/>
      <c r="U530" s="118"/>
      <c r="V530" s="118"/>
      <c r="W530" s="119"/>
      <c r="X530" s="66" t="str">
        <f t="shared" si="242"/>
        <v/>
      </c>
      <c r="Y530" s="26" t="str">
        <f t="shared" si="238"/>
        <v/>
      </c>
      <c r="Z530" s="26" t="str">
        <f t="shared" si="228"/>
        <v/>
      </c>
      <c r="AA530" s="66" t="str">
        <f t="shared" si="229"/>
        <v/>
      </c>
      <c r="AB530" s="26" t="str">
        <f t="shared" si="230"/>
        <v/>
      </c>
      <c r="AC530" s="26" t="str">
        <f t="shared" si="231"/>
        <v/>
      </c>
      <c r="AD530" s="26" t="str">
        <f t="shared" si="239"/>
        <v/>
      </c>
      <c r="AE530" s="26" t="str">
        <f t="shared" si="232"/>
        <v/>
      </c>
      <c r="AF530" s="26" t="str">
        <f t="shared" si="233"/>
        <v/>
      </c>
      <c r="AG530" s="26" t="str">
        <f>IF(OR(Z530&lt;&gt;TRUE,AB530&lt;&gt;TRUE,,ISBLANK(U530)),"",IF(INDEX(codeperskat,MATCH(P530,libperskat,0))=20,IF(OR(U530&lt;Nomen.complète!W$4,U530&gt;Nomen.complète!X$4),FALSE,TRUE),""))</f>
        <v/>
      </c>
      <c r="AH530" s="26" t="str">
        <f t="shared" si="240"/>
        <v/>
      </c>
      <c r="AI530" s="26" t="str">
        <f t="shared" si="241"/>
        <v/>
      </c>
      <c r="AJ530" s="26" t="str">
        <f t="shared" si="234"/>
        <v/>
      </c>
      <c r="AK530" s="58" t="str">
        <f t="shared" si="235"/>
        <v/>
      </c>
      <c r="AL530" s="26" t="str">
        <f t="shared" si="236"/>
        <v/>
      </c>
    </row>
    <row r="531" spans="1:38">
      <c r="A531" s="42" t="str">
        <f t="shared" si="216"/>
        <v/>
      </c>
      <c r="B531" s="42" t="str">
        <f t="shared" si="237"/>
        <v/>
      </c>
      <c r="C531" s="139" t="str">
        <f t="shared" si="217"/>
        <v/>
      </c>
      <c r="D531" s="58" t="str">
        <f t="shared" si="218"/>
        <v/>
      </c>
      <c r="E531" s="58" t="str">
        <f t="shared" si="219"/>
        <v/>
      </c>
      <c r="F531" s="140" t="str">
        <f t="shared" si="220"/>
        <v/>
      </c>
      <c r="G531" s="141" t="str">
        <f t="shared" si="221"/>
        <v/>
      </c>
      <c r="H531" s="58" t="str">
        <f t="shared" si="222"/>
        <v/>
      </c>
      <c r="I531" s="58" t="str">
        <f t="shared" si="223"/>
        <v/>
      </c>
      <c r="J531" s="131" t="str">
        <f t="shared" si="224"/>
        <v/>
      </c>
      <c r="K531" s="65" t="str">
        <f t="shared" si="225"/>
        <v/>
      </c>
      <c r="L531" s="123" t="str">
        <f t="shared" si="226"/>
        <v/>
      </c>
      <c r="M531" s="122" t="str">
        <f t="shared" si="227"/>
        <v/>
      </c>
      <c r="N531" s="137"/>
      <c r="O531" s="118"/>
      <c r="P531" s="118"/>
      <c r="Q531" s="118"/>
      <c r="R531" s="118"/>
      <c r="S531" s="118"/>
      <c r="T531" s="118"/>
      <c r="U531" s="118"/>
      <c r="V531" s="118"/>
      <c r="W531" s="119"/>
      <c r="X531" s="66" t="str">
        <f t="shared" si="242"/>
        <v/>
      </c>
      <c r="Y531" s="26" t="str">
        <f t="shared" si="238"/>
        <v/>
      </c>
      <c r="Z531" s="26" t="str">
        <f t="shared" si="228"/>
        <v/>
      </c>
      <c r="AA531" s="66" t="str">
        <f t="shared" si="229"/>
        <v/>
      </c>
      <c r="AB531" s="26" t="str">
        <f t="shared" si="230"/>
        <v/>
      </c>
      <c r="AC531" s="26" t="str">
        <f t="shared" si="231"/>
        <v/>
      </c>
      <c r="AD531" s="26" t="str">
        <f t="shared" si="239"/>
        <v/>
      </c>
      <c r="AE531" s="26" t="str">
        <f t="shared" si="232"/>
        <v/>
      </c>
      <c r="AF531" s="26" t="str">
        <f t="shared" si="233"/>
        <v/>
      </c>
      <c r="AG531" s="26" t="str">
        <f>IF(OR(Z531&lt;&gt;TRUE,AB531&lt;&gt;TRUE,,ISBLANK(U531)),"",IF(INDEX(codeperskat,MATCH(P531,libperskat,0))=20,IF(OR(U531&lt;Nomen.complète!W$4,U531&gt;Nomen.complète!X$4),FALSE,TRUE),""))</f>
        <v/>
      </c>
      <c r="AH531" s="26" t="str">
        <f t="shared" si="240"/>
        <v/>
      </c>
      <c r="AI531" s="26" t="str">
        <f t="shared" si="241"/>
        <v/>
      </c>
      <c r="AJ531" s="26" t="str">
        <f t="shared" si="234"/>
        <v/>
      </c>
      <c r="AK531" s="58" t="str">
        <f t="shared" si="235"/>
        <v/>
      </c>
      <c r="AL531" s="26" t="str">
        <f t="shared" si="236"/>
        <v/>
      </c>
    </row>
    <row r="532" spans="1:38">
      <c r="A532" s="42" t="str">
        <f t="shared" si="216"/>
        <v/>
      </c>
      <c r="B532" s="42" t="str">
        <f t="shared" si="237"/>
        <v/>
      </c>
      <c r="C532" s="139" t="str">
        <f t="shared" si="217"/>
        <v/>
      </c>
      <c r="D532" s="58" t="str">
        <f t="shared" si="218"/>
        <v/>
      </c>
      <c r="E532" s="58" t="str">
        <f t="shared" si="219"/>
        <v/>
      </c>
      <c r="F532" s="140" t="str">
        <f t="shared" si="220"/>
        <v/>
      </c>
      <c r="G532" s="141" t="str">
        <f t="shared" si="221"/>
        <v/>
      </c>
      <c r="H532" s="58" t="str">
        <f t="shared" si="222"/>
        <v/>
      </c>
      <c r="I532" s="58" t="str">
        <f t="shared" si="223"/>
        <v/>
      </c>
      <c r="J532" s="131" t="str">
        <f t="shared" si="224"/>
        <v/>
      </c>
      <c r="K532" s="65" t="str">
        <f t="shared" si="225"/>
        <v/>
      </c>
      <c r="L532" s="123" t="str">
        <f t="shared" si="226"/>
        <v/>
      </c>
      <c r="M532" s="122" t="str">
        <f t="shared" si="227"/>
        <v/>
      </c>
      <c r="N532" s="137"/>
      <c r="O532" s="118"/>
      <c r="P532" s="118"/>
      <c r="Q532" s="118"/>
      <c r="R532" s="118"/>
      <c r="S532" s="118"/>
      <c r="T532" s="118"/>
      <c r="U532" s="118"/>
      <c r="V532" s="118"/>
      <c r="W532" s="119"/>
      <c r="X532" s="66" t="str">
        <f t="shared" si="242"/>
        <v/>
      </c>
      <c r="Y532" s="26" t="str">
        <f t="shared" si="238"/>
        <v/>
      </c>
      <c r="Z532" s="26" t="str">
        <f t="shared" si="228"/>
        <v/>
      </c>
      <c r="AA532" s="66" t="str">
        <f t="shared" si="229"/>
        <v/>
      </c>
      <c r="AB532" s="26" t="str">
        <f t="shared" si="230"/>
        <v/>
      </c>
      <c r="AC532" s="26" t="str">
        <f t="shared" si="231"/>
        <v/>
      </c>
      <c r="AD532" s="26" t="str">
        <f t="shared" si="239"/>
        <v/>
      </c>
      <c r="AE532" s="26" t="str">
        <f t="shared" si="232"/>
        <v/>
      </c>
      <c r="AF532" s="26" t="str">
        <f t="shared" si="233"/>
        <v/>
      </c>
      <c r="AG532" s="26" t="str">
        <f>IF(OR(Z532&lt;&gt;TRUE,AB532&lt;&gt;TRUE,,ISBLANK(U532)),"",IF(INDEX(codeperskat,MATCH(P532,libperskat,0))=20,IF(OR(U532&lt;Nomen.complète!W$4,U532&gt;Nomen.complète!X$4),FALSE,TRUE),""))</f>
        <v/>
      </c>
      <c r="AH532" s="26" t="str">
        <f t="shared" si="240"/>
        <v/>
      </c>
      <c r="AI532" s="26" t="str">
        <f t="shared" si="241"/>
        <v/>
      </c>
      <c r="AJ532" s="26" t="str">
        <f t="shared" si="234"/>
        <v/>
      </c>
      <c r="AK532" s="58" t="str">
        <f t="shared" si="235"/>
        <v/>
      </c>
      <c r="AL532" s="26" t="str">
        <f t="shared" si="236"/>
        <v/>
      </c>
    </row>
    <row r="533" spans="1:38">
      <c r="A533" s="42" t="str">
        <f t="shared" si="216"/>
        <v/>
      </c>
      <c r="B533" s="42" t="str">
        <f t="shared" si="237"/>
        <v/>
      </c>
      <c r="C533" s="139" t="str">
        <f t="shared" si="217"/>
        <v/>
      </c>
      <c r="D533" s="58" t="str">
        <f t="shared" si="218"/>
        <v/>
      </c>
      <c r="E533" s="58" t="str">
        <f t="shared" si="219"/>
        <v/>
      </c>
      <c r="F533" s="140" t="str">
        <f t="shared" si="220"/>
        <v/>
      </c>
      <c r="G533" s="141" t="str">
        <f t="shared" si="221"/>
        <v/>
      </c>
      <c r="H533" s="58" t="str">
        <f t="shared" si="222"/>
        <v/>
      </c>
      <c r="I533" s="58" t="str">
        <f t="shared" si="223"/>
        <v/>
      </c>
      <c r="J533" s="131" t="str">
        <f t="shared" si="224"/>
        <v/>
      </c>
      <c r="K533" s="65" t="str">
        <f t="shared" si="225"/>
        <v/>
      </c>
      <c r="L533" s="123" t="str">
        <f t="shared" si="226"/>
        <v/>
      </c>
      <c r="M533" s="122" t="str">
        <f t="shared" si="227"/>
        <v/>
      </c>
      <c r="N533" s="137"/>
      <c r="O533" s="118"/>
      <c r="P533" s="118"/>
      <c r="Q533" s="118"/>
      <c r="R533" s="118"/>
      <c r="S533" s="118"/>
      <c r="T533" s="118"/>
      <c r="U533" s="118"/>
      <c r="V533" s="118"/>
      <c r="W533" s="119"/>
      <c r="X533" s="66" t="str">
        <f t="shared" si="242"/>
        <v/>
      </c>
      <c r="Y533" s="26" t="str">
        <f t="shared" si="238"/>
        <v/>
      </c>
      <c r="Z533" s="26" t="str">
        <f t="shared" si="228"/>
        <v/>
      </c>
      <c r="AA533" s="66" t="str">
        <f t="shared" si="229"/>
        <v/>
      </c>
      <c r="AB533" s="26" t="str">
        <f t="shared" si="230"/>
        <v/>
      </c>
      <c r="AC533" s="26" t="str">
        <f t="shared" si="231"/>
        <v/>
      </c>
      <c r="AD533" s="26" t="str">
        <f t="shared" si="239"/>
        <v/>
      </c>
      <c r="AE533" s="26" t="str">
        <f t="shared" si="232"/>
        <v/>
      </c>
      <c r="AF533" s="26" t="str">
        <f t="shared" si="233"/>
        <v/>
      </c>
      <c r="AG533" s="26" t="str">
        <f>IF(OR(Z533&lt;&gt;TRUE,AB533&lt;&gt;TRUE,,ISBLANK(U533)),"",IF(INDEX(codeperskat,MATCH(P533,libperskat,0))=20,IF(OR(U533&lt;Nomen.complète!W$4,U533&gt;Nomen.complète!X$4),FALSE,TRUE),""))</f>
        <v/>
      </c>
      <c r="AH533" s="26" t="str">
        <f t="shared" si="240"/>
        <v/>
      </c>
      <c r="AI533" s="26" t="str">
        <f t="shared" si="241"/>
        <v/>
      </c>
      <c r="AJ533" s="26" t="str">
        <f t="shared" si="234"/>
        <v/>
      </c>
      <c r="AK533" s="58" t="str">
        <f t="shared" si="235"/>
        <v/>
      </c>
      <c r="AL533" s="26" t="str">
        <f t="shared" si="236"/>
        <v/>
      </c>
    </row>
    <row r="534" spans="1:38">
      <c r="A534" s="42" t="str">
        <f t="shared" si="216"/>
        <v/>
      </c>
      <c r="B534" s="42" t="str">
        <f t="shared" si="237"/>
        <v/>
      </c>
      <c r="C534" s="139" t="str">
        <f t="shared" si="217"/>
        <v/>
      </c>
      <c r="D534" s="58" t="str">
        <f t="shared" si="218"/>
        <v/>
      </c>
      <c r="E534" s="58" t="str">
        <f t="shared" si="219"/>
        <v/>
      </c>
      <c r="F534" s="140" t="str">
        <f t="shared" si="220"/>
        <v/>
      </c>
      <c r="G534" s="141" t="str">
        <f t="shared" si="221"/>
        <v/>
      </c>
      <c r="H534" s="58" t="str">
        <f t="shared" si="222"/>
        <v/>
      </c>
      <c r="I534" s="58" t="str">
        <f t="shared" si="223"/>
        <v/>
      </c>
      <c r="J534" s="131" t="str">
        <f t="shared" si="224"/>
        <v/>
      </c>
      <c r="K534" s="65" t="str">
        <f t="shared" si="225"/>
        <v/>
      </c>
      <c r="L534" s="123" t="str">
        <f t="shared" si="226"/>
        <v/>
      </c>
      <c r="M534" s="122" t="str">
        <f t="shared" si="227"/>
        <v/>
      </c>
      <c r="N534" s="137"/>
      <c r="O534" s="118"/>
      <c r="P534" s="118"/>
      <c r="Q534" s="118"/>
      <c r="R534" s="118"/>
      <c r="S534" s="118"/>
      <c r="T534" s="118"/>
      <c r="U534" s="118"/>
      <c r="V534" s="118"/>
      <c r="W534" s="119"/>
      <c r="X534" s="66" t="str">
        <f t="shared" si="242"/>
        <v/>
      </c>
      <c r="Y534" s="26" t="str">
        <f t="shared" si="238"/>
        <v/>
      </c>
      <c r="Z534" s="26" t="str">
        <f t="shared" si="228"/>
        <v/>
      </c>
      <c r="AA534" s="66" t="str">
        <f t="shared" si="229"/>
        <v/>
      </c>
      <c r="AB534" s="26" t="str">
        <f t="shared" si="230"/>
        <v/>
      </c>
      <c r="AC534" s="26" t="str">
        <f t="shared" si="231"/>
        <v/>
      </c>
      <c r="AD534" s="26" t="str">
        <f t="shared" si="239"/>
        <v/>
      </c>
      <c r="AE534" s="26" t="str">
        <f t="shared" si="232"/>
        <v/>
      </c>
      <c r="AF534" s="26" t="str">
        <f t="shared" si="233"/>
        <v/>
      </c>
      <c r="AG534" s="26" t="str">
        <f>IF(OR(Z534&lt;&gt;TRUE,AB534&lt;&gt;TRUE,,ISBLANK(U534)),"",IF(INDEX(codeperskat,MATCH(P534,libperskat,0))=20,IF(OR(U534&lt;Nomen.complète!W$4,U534&gt;Nomen.complète!X$4),FALSE,TRUE),""))</f>
        <v/>
      </c>
      <c r="AH534" s="26" t="str">
        <f t="shared" si="240"/>
        <v/>
      </c>
      <c r="AI534" s="26" t="str">
        <f t="shared" si="241"/>
        <v/>
      </c>
      <c r="AJ534" s="26" t="str">
        <f t="shared" si="234"/>
        <v/>
      </c>
      <c r="AK534" s="58" t="str">
        <f t="shared" si="235"/>
        <v/>
      </c>
      <c r="AL534" s="26" t="str">
        <f t="shared" si="236"/>
        <v/>
      </c>
    </row>
    <row r="535" spans="1:38">
      <c r="A535" s="42" t="str">
        <f t="shared" si="216"/>
        <v/>
      </c>
      <c r="B535" s="42" t="str">
        <f t="shared" si="237"/>
        <v/>
      </c>
      <c r="C535" s="139" t="str">
        <f t="shared" si="217"/>
        <v/>
      </c>
      <c r="D535" s="58" t="str">
        <f t="shared" si="218"/>
        <v/>
      </c>
      <c r="E535" s="58" t="str">
        <f t="shared" si="219"/>
        <v/>
      </c>
      <c r="F535" s="140" t="str">
        <f t="shared" si="220"/>
        <v/>
      </c>
      <c r="G535" s="141" t="str">
        <f t="shared" si="221"/>
        <v/>
      </c>
      <c r="H535" s="58" t="str">
        <f t="shared" si="222"/>
        <v/>
      </c>
      <c r="I535" s="58" t="str">
        <f t="shared" si="223"/>
        <v/>
      </c>
      <c r="J535" s="131" t="str">
        <f t="shared" si="224"/>
        <v/>
      </c>
      <c r="K535" s="65" t="str">
        <f t="shared" si="225"/>
        <v/>
      </c>
      <c r="L535" s="123" t="str">
        <f t="shared" si="226"/>
        <v/>
      </c>
      <c r="M535" s="122" t="str">
        <f t="shared" si="227"/>
        <v/>
      </c>
      <c r="N535" s="137"/>
      <c r="O535" s="118"/>
      <c r="P535" s="118"/>
      <c r="Q535" s="118"/>
      <c r="R535" s="118"/>
      <c r="S535" s="118"/>
      <c r="T535" s="118"/>
      <c r="U535" s="118"/>
      <c r="V535" s="118"/>
      <c r="W535" s="119"/>
      <c r="X535" s="66" t="str">
        <f t="shared" si="242"/>
        <v/>
      </c>
      <c r="Y535" s="26" t="str">
        <f t="shared" si="238"/>
        <v/>
      </c>
      <c r="Z535" s="26" t="str">
        <f t="shared" si="228"/>
        <v/>
      </c>
      <c r="AA535" s="66" t="str">
        <f t="shared" si="229"/>
        <v/>
      </c>
      <c r="AB535" s="26" t="str">
        <f t="shared" si="230"/>
        <v/>
      </c>
      <c r="AC535" s="26" t="str">
        <f t="shared" si="231"/>
        <v/>
      </c>
      <c r="AD535" s="26" t="str">
        <f t="shared" si="239"/>
        <v/>
      </c>
      <c r="AE535" s="26" t="str">
        <f t="shared" si="232"/>
        <v/>
      </c>
      <c r="AF535" s="26" t="str">
        <f t="shared" si="233"/>
        <v/>
      </c>
      <c r="AG535" s="26" t="str">
        <f>IF(OR(Z535&lt;&gt;TRUE,AB535&lt;&gt;TRUE,,ISBLANK(U535)),"",IF(INDEX(codeperskat,MATCH(P535,libperskat,0))=20,IF(OR(U535&lt;Nomen.complète!W$4,U535&gt;Nomen.complète!X$4),FALSE,TRUE),""))</f>
        <v/>
      </c>
      <c r="AH535" s="26" t="str">
        <f t="shared" si="240"/>
        <v/>
      </c>
      <c r="AI535" s="26" t="str">
        <f t="shared" si="241"/>
        <v/>
      </c>
      <c r="AJ535" s="26" t="str">
        <f t="shared" si="234"/>
        <v/>
      </c>
      <c r="AK535" s="58" t="str">
        <f t="shared" si="235"/>
        <v/>
      </c>
      <c r="AL535" s="26" t="str">
        <f t="shared" si="236"/>
        <v/>
      </c>
    </row>
    <row r="536" spans="1:38">
      <c r="A536" s="42" t="str">
        <f t="shared" si="216"/>
        <v/>
      </c>
      <c r="B536" s="42" t="str">
        <f t="shared" si="237"/>
        <v/>
      </c>
      <c r="C536" s="139" t="str">
        <f t="shared" si="217"/>
        <v/>
      </c>
      <c r="D536" s="58" t="str">
        <f t="shared" si="218"/>
        <v/>
      </c>
      <c r="E536" s="58" t="str">
        <f t="shared" si="219"/>
        <v/>
      </c>
      <c r="F536" s="140" t="str">
        <f t="shared" si="220"/>
        <v/>
      </c>
      <c r="G536" s="141" t="str">
        <f t="shared" si="221"/>
        <v/>
      </c>
      <c r="H536" s="58" t="str">
        <f t="shared" si="222"/>
        <v/>
      </c>
      <c r="I536" s="58" t="str">
        <f t="shared" si="223"/>
        <v/>
      </c>
      <c r="J536" s="131" t="str">
        <f t="shared" si="224"/>
        <v/>
      </c>
      <c r="K536" s="65" t="str">
        <f t="shared" si="225"/>
        <v/>
      </c>
      <c r="L536" s="123" t="str">
        <f t="shared" si="226"/>
        <v/>
      </c>
      <c r="M536" s="122" t="str">
        <f t="shared" si="227"/>
        <v/>
      </c>
      <c r="N536" s="137"/>
      <c r="O536" s="118"/>
      <c r="P536" s="118"/>
      <c r="Q536" s="118"/>
      <c r="R536" s="118"/>
      <c r="S536" s="118"/>
      <c r="T536" s="118"/>
      <c r="U536" s="118"/>
      <c r="V536" s="118"/>
      <c r="W536" s="119"/>
      <c r="X536" s="66" t="str">
        <f t="shared" si="242"/>
        <v/>
      </c>
      <c r="Y536" s="26" t="str">
        <f t="shared" si="238"/>
        <v/>
      </c>
      <c r="Z536" s="26" t="str">
        <f t="shared" si="228"/>
        <v/>
      </c>
      <c r="AA536" s="66" t="str">
        <f t="shared" si="229"/>
        <v/>
      </c>
      <c r="AB536" s="26" t="str">
        <f t="shared" si="230"/>
        <v/>
      </c>
      <c r="AC536" s="26" t="str">
        <f t="shared" si="231"/>
        <v/>
      </c>
      <c r="AD536" s="26" t="str">
        <f t="shared" si="239"/>
        <v/>
      </c>
      <c r="AE536" s="26" t="str">
        <f t="shared" si="232"/>
        <v/>
      </c>
      <c r="AF536" s="26" t="str">
        <f t="shared" si="233"/>
        <v/>
      </c>
      <c r="AG536" s="26" t="str">
        <f>IF(OR(Z536&lt;&gt;TRUE,AB536&lt;&gt;TRUE,,ISBLANK(U536)),"",IF(INDEX(codeperskat,MATCH(P536,libperskat,0))=20,IF(OR(U536&lt;Nomen.complète!W$4,U536&gt;Nomen.complète!X$4),FALSE,TRUE),""))</f>
        <v/>
      </c>
      <c r="AH536" s="26" t="str">
        <f t="shared" si="240"/>
        <v/>
      </c>
      <c r="AI536" s="26" t="str">
        <f t="shared" si="241"/>
        <v/>
      </c>
      <c r="AJ536" s="26" t="str">
        <f t="shared" si="234"/>
        <v/>
      </c>
      <c r="AK536" s="58" t="str">
        <f t="shared" si="235"/>
        <v/>
      </c>
      <c r="AL536" s="26" t="str">
        <f t="shared" si="236"/>
        <v/>
      </c>
    </row>
    <row r="537" spans="1:38">
      <c r="A537" s="42" t="str">
        <f t="shared" si="216"/>
        <v/>
      </c>
      <c r="B537" s="42" t="str">
        <f t="shared" si="237"/>
        <v/>
      </c>
      <c r="C537" s="139" t="str">
        <f t="shared" si="217"/>
        <v/>
      </c>
      <c r="D537" s="58" t="str">
        <f t="shared" si="218"/>
        <v/>
      </c>
      <c r="E537" s="58" t="str">
        <f t="shared" si="219"/>
        <v/>
      </c>
      <c r="F537" s="140" t="str">
        <f t="shared" si="220"/>
        <v/>
      </c>
      <c r="G537" s="141" t="str">
        <f t="shared" si="221"/>
        <v/>
      </c>
      <c r="H537" s="58" t="str">
        <f t="shared" si="222"/>
        <v/>
      </c>
      <c r="I537" s="58" t="str">
        <f t="shared" si="223"/>
        <v/>
      </c>
      <c r="J537" s="131" t="str">
        <f t="shared" si="224"/>
        <v/>
      </c>
      <c r="K537" s="65" t="str">
        <f t="shared" si="225"/>
        <v/>
      </c>
      <c r="L537" s="123" t="str">
        <f t="shared" si="226"/>
        <v/>
      </c>
      <c r="M537" s="122" t="str">
        <f t="shared" si="227"/>
        <v/>
      </c>
      <c r="N537" s="137"/>
      <c r="O537" s="118"/>
      <c r="P537" s="118"/>
      <c r="Q537" s="118"/>
      <c r="R537" s="118"/>
      <c r="S537" s="118"/>
      <c r="T537" s="118"/>
      <c r="U537" s="118"/>
      <c r="V537" s="118"/>
      <c r="W537" s="119"/>
      <c r="X537" s="66" t="str">
        <f t="shared" si="242"/>
        <v/>
      </c>
      <c r="Y537" s="26" t="str">
        <f t="shared" si="238"/>
        <v/>
      </c>
      <c r="Z537" s="26" t="str">
        <f t="shared" si="228"/>
        <v/>
      </c>
      <c r="AA537" s="66" t="str">
        <f t="shared" si="229"/>
        <v/>
      </c>
      <c r="AB537" s="26" t="str">
        <f t="shared" si="230"/>
        <v/>
      </c>
      <c r="AC537" s="26" t="str">
        <f t="shared" si="231"/>
        <v/>
      </c>
      <c r="AD537" s="26" t="str">
        <f t="shared" si="239"/>
        <v/>
      </c>
      <c r="AE537" s="26" t="str">
        <f t="shared" si="232"/>
        <v/>
      </c>
      <c r="AF537" s="26" t="str">
        <f t="shared" si="233"/>
        <v/>
      </c>
      <c r="AG537" s="26" t="str">
        <f>IF(OR(Z537&lt;&gt;TRUE,AB537&lt;&gt;TRUE,,ISBLANK(U537)),"",IF(INDEX(codeperskat,MATCH(P537,libperskat,0))=20,IF(OR(U537&lt;Nomen.complète!W$4,U537&gt;Nomen.complète!X$4),FALSE,TRUE),""))</f>
        <v/>
      </c>
      <c r="AH537" s="26" t="str">
        <f t="shared" si="240"/>
        <v/>
      </c>
      <c r="AI537" s="26" t="str">
        <f t="shared" si="241"/>
        <v/>
      </c>
      <c r="AJ537" s="26" t="str">
        <f t="shared" si="234"/>
        <v/>
      </c>
      <c r="AK537" s="58" t="str">
        <f t="shared" si="235"/>
        <v/>
      </c>
      <c r="AL537" s="26" t="str">
        <f t="shared" si="236"/>
        <v/>
      </c>
    </row>
    <row r="538" spans="1:38">
      <c r="A538" s="42" t="str">
        <f t="shared" si="216"/>
        <v/>
      </c>
      <c r="B538" s="42" t="str">
        <f t="shared" si="237"/>
        <v/>
      </c>
      <c r="C538" s="139" t="str">
        <f t="shared" si="217"/>
        <v/>
      </c>
      <c r="D538" s="58" t="str">
        <f t="shared" si="218"/>
        <v/>
      </c>
      <c r="E538" s="58" t="str">
        <f t="shared" si="219"/>
        <v/>
      </c>
      <c r="F538" s="140" t="str">
        <f t="shared" si="220"/>
        <v/>
      </c>
      <c r="G538" s="141" t="str">
        <f t="shared" si="221"/>
        <v/>
      </c>
      <c r="H538" s="58" t="str">
        <f t="shared" si="222"/>
        <v/>
      </c>
      <c r="I538" s="58" t="str">
        <f t="shared" si="223"/>
        <v/>
      </c>
      <c r="J538" s="131" t="str">
        <f t="shared" si="224"/>
        <v/>
      </c>
      <c r="K538" s="65" t="str">
        <f t="shared" si="225"/>
        <v/>
      </c>
      <c r="L538" s="123" t="str">
        <f t="shared" si="226"/>
        <v/>
      </c>
      <c r="M538" s="122" t="str">
        <f t="shared" si="227"/>
        <v/>
      </c>
      <c r="N538" s="137"/>
      <c r="O538" s="118"/>
      <c r="P538" s="118"/>
      <c r="Q538" s="118"/>
      <c r="R538" s="118"/>
      <c r="S538" s="118"/>
      <c r="T538" s="118"/>
      <c r="U538" s="118"/>
      <c r="V538" s="118"/>
      <c r="W538" s="119"/>
      <c r="X538" s="66" t="str">
        <f t="shared" si="242"/>
        <v/>
      </c>
      <c r="Y538" s="26" t="str">
        <f t="shared" si="238"/>
        <v/>
      </c>
      <c r="Z538" s="26" t="str">
        <f t="shared" si="228"/>
        <v/>
      </c>
      <c r="AA538" s="66" t="str">
        <f t="shared" si="229"/>
        <v/>
      </c>
      <c r="AB538" s="26" t="str">
        <f t="shared" si="230"/>
        <v/>
      </c>
      <c r="AC538" s="26" t="str">
        <f t="shared" si="231"/>
        <v/>
      </c>
      <c r="AD538" s="26" t="str">
        <f t="shared" si="239"/>
        <v/>
      </c>
      <c r="AE538" s="26" t="str">
        <f t="shared" si="232"/>
        <v/>
      </c>
      <c r="AF538" s="26" t="str">
        <f t="shared" si="233"/>
        <v/>
      </c>
      <c r="AG538" s="26" t="str">
        <f>IF(OR(Z538&lt;&gt;TRUE,AB538&lt;&gt;TRUE,,ISBLANK(U538)),"",IF(INDEX(codeperskat,MATCH(P538,libperskat,0))=20,IF(OR(U538&lt;Nomen.complète!W$4,U538&gt;Nomen.complète!X$4),FALSE,TRUE),""))</f>
        <v/>
      </c>
      <c r="AH538" s="26" t="str">
        <f t="shared" si="240"/>
        <v/>
      </c>
      <c r="AI538" s="26" t="str">
        <f t="shared" si="241"/>
        <v/>
      </c>
      <c r="AJ538" s="26" t="str">
        <f t="shared" si="234"/>
        <v/>
      </c>
      <c r="AK538" s="58" t="str">
        <f t="shared" si="235"/>
        <v/>
      </c>
      <c r="AL538" s="26" t="str">
        <f t="shared" si="236"/>
        <v/>
      </c>
    </row>
    <row r="539" spans="1:38">
      <c r="A539" s="42" t="str">
        <f t="shared" si="216"/>
        <v/>
      </c>
      <c r="B539" s="42" t="str">
        <f t="shared" si="237"/>
        <v/>
      </c>
      <c r="C539" s="139" t="str">
        <f t="shared" si="217"/>
        <v/>
      </c>
      <c r="D539" s="58" t="str">
        <f t="shared" si="218"/>
        <v/>
      </c>
      <c r="E539" s="58" t="str">
        <f t="shared" si="219"/>
        <v/>
      </c>
      <c r="F539" s="140" t="str">
        <f t="shared" si="220"/>
        <v/>
      </c>
      <c r="G539" s="141" t="str">
        <f t="shared" si="221"/>
        <v/>
      </c>
      <c r="H539" s="58" t="str">
        <f t="shared" si="222"/>
        <v/>
      </c>
      <c r="I539" s="58" t="str">
        <f t="shared" si="223"/>
        <v/>
      </c>
      <c r="J539" s="131" t="str">
        <f t="shared" si="224"/>
        <v/>
      </c>
      <c r="K539" s="65" t="str">
        <f t="shared" si="225"/>
        <v/>
      </c>
      <c r="L539" s="123" t="str">
        <f t="shared" si="226"/>
        <v/>
      </c>
      <c r="M539" s="122" t="str">
        <f t="shared" si="227"/>
        <v/>
      </c>
      <c r="N539" s="137"/>
      <c r="O539" s="118"/>
      <c r="P539" s="118"/>
      <c r="Q539" s="118"/>
      <c r="R539" s="118"/>
      <c r="S539" s="118"/>
      <c r="T539" s="118"/>
      <c r="U539" s="118"/>
      <c r="V539" s="118"/>
      <c r="W539" s="119"/>
      <c r="X539" s="66" t="str">
        <f t="shared" si="242"/>
        <v/>
      </c>
      <c r="Y539" s="26" t="str">
        <f t="shared" si="238"/>
        <v/>
      </c>
      <c r="Z539" s="26" t="str">
        <f t="shared" si="228"/>
        <v/>
      </c>
      <c r="AA539" s="66" t="str">
        <f t="shared" si="229"/>
        <v/>
      </c>
      <c r="AB539" s="26" t="str">
        <f t="shared" si="230"/>
        <v/>
      </c>
      <c r="AC539" s="26" t="str">
        <f t="shared" si="231"/>
        <v/>
      </c>
      <c r="AD539" s="26" t="str">
        <f t="shared" si="239"/>
        <v/>
      </c>
      <c r="AE539" s="26" t="str">
        <f t="shared" si="232"/>
        <v/>
      </c>
      <c r="AF539" s="26" t="str">
        <f t="shared" si="233"/>
        <v/>
      </c>
      <c r="AG539" s="26" t="str">
        <f>IF(OR(Z539&lt;&gt;TRUE,AB539&lt;&gt;TRUE,,ISBLANK(U539)),"",IF(INDEX(codeperskat,MATCH(P539,libperskat,0))=20,IF(OR(U539&lt;Nomen.complète!W$4,U539&gt;Nomen.complète!X$4),FALSE,TRUE),""))</f>
        <v/>
      </c>
      <c r="AH539" s="26" t="str">
        <f t="shared" si="240"/>
        <v/>
      </c>
      <c r="AI539" s="26" t="str">
        <f t="shared" si="241"/>
        <v/>
      </c>
      <c r="AJ539" s="26" t="str">
        <f t="shared" si="234"/>
        <v/>
      </c>
      <c r="AK539" s="58" t="str">
        <f t="shared" si="235"/>
        <v/>
      </c>
      <c r="AL539" s="26" t="str">
        <f t="shared" si="236"/>
        <v/>
      </c>
    </row>
    <row r="540" spans="1:38">
      <c r="A540" s="42" t="str">
        <f t="shared" si="216"/>
        <v/>
      </c>
      <c r="B540" s="42" t="str">
        <f t="shared" si="237"/>
        <v/>
      </c>
      <c r="C540" s="139" t="str">
        <f t="shared" si="217"/>
        <v/>
      </c>
      <c r="D540" s="58" t="str">
        <f t="shared" si="218"/>
        <v/>
      </c>
      <c r="E540" s="58" t="str">
        <f t="shared" si="219"/>
        <v/>
      </c>
      <c r="F540" s="140" t="str">
        <f t="shared" si="220"/>
        <v/>
      </c>
      <c r="G540" s="141" t="str">
        <f t="shared" si="221"/>
        <v/>
      </c>
      <c r="H540" s="58" t="str">
        <f t="shared" si="222"/>
        <v/>
      </c>
      <c r="I540" s="58" t="str">
        <f t="shared" si="223"/>
        <v/>
      </c>
      <c r="J540" s="131" t="str">
        <f t="shared" si="224"/>
        <v/>
      </c>
      <c r="K540" s="65" t="str">
        <f t="shared" si="225"/>
        <v/>
      </c>
      <c r="L540" s="123" t="str">
        <f t="shared" si="226"/>
        <v/>
      </c>
      <c r="M540" s="122" t="str">
        <f t="shared" si="227"/>
        <v/>
      </c>
      <c r="N540" s="137"/>
      <c r="O540" s="118"/>
      <c r="P540" s="118"/>
      <c r="Q540" s="118"/>
      <c r="R540" s="118"/>
      <c r="S540" s="118"/>
      <c r="T540" s="118"/>
      <c r="U540" s="118"/>
      <c r="V540" s="118"/>
      <c r="W540" s="119"/>
      <c r="X540" s="66" t="str">
        <f t="shared" si="242"/>
        <v/>
      </c>
      <c r="Y540" s="26" t="str">
        <f t="shared" si="238"/>
        <v/>
      </c>
      <c r="Z540" s="26" t="str">
        <f t="shared" si="228"/>
        <v/>
      </c>
      <c r="AA540" s="66" t="str">
        <f t="shared" si="229"/>
        <v/>
      </c>
      <c r="AB540" s="26" t="str">
        <f t="shared" si="230"/>
        <v/>
      </c>
      <c r="AC540" s="26" t="str">
        <f t="shared" si="231"/>
        <v/>
      </c>
      <c r="AD540" s="26" t="str">
        <f t="shared" si="239"/>
        <v/>
      </c>
      <c r="AE540" s="26" t="str">
        <f t="shared" si="232"/>
        <v/>
      </c>
      <c r="AF540" s="26" t="str">
        <f t="shared" si="233"/>
        <v/>
      </c>
      <c r="AG540" s="26" t="str">
        <f>IF(OR(Z540&lt;&gt;TRUE,AB540&lt;&gt;TRUE,,ISBLANK(U540)),"",IF(INDEX(codeperskat,MATCH(P540,libperskat,0))=20,IF(OR(U540&lt;Nomen.complète!W$4,U540&gt;Nomen.complète!X$4),FALSE,TRUE),""))</f>
        <v/>
      </c>
      <c r="AH540" s="26" t="str">
        <f t="shared" si="240"/>
        <v/>
      </c>
      <c r="AI540" s="26" t="str">
        <f t="shared" si="241"/>
        <v/>
      </c>
      <c r="AJ540" s="26" t="str">
        <f t="shared" si="234"/>
        <v/>
      </c>
      <c r="AK540" s="58" t="str">
        <f t="shared" si="235"/>
        <v/>
      </c>
      <c r="AL540" s="26" t="str">
        <f t="shared" si="236"/>
        <v/>
      </c>
    </row>
    <row r="541" spans="1:38">
      <c r="A541" s="42" t="str">
        <f t="shared" si="216"/>
        <v/>
      </c>
      <c r="B541" s="42" t="str">
        <f t="shared" si="237"/>
        <v/>
      </c>
      <c r="C541" s="139" t="str">
        <f t="shared" si="217"/>
        <v/>
      </c>
      <c r="D541" s="58" t="str">
        <f t="shared" si="218"/>
        <v/>
      </c>
      <c r="E541" s="58" t="str">
        <f t="shared" si="219"/>
        <v/>
      </c>
      <c r="F541" s="140" t="str">
        <f t="shared" si="220"/>
        <v/>
      </c>
      <c r="G541" s="141" t="str">
        <f t="shared" si="221"/>
        <v/>
      </c>
      <c r="H541" s="58" t="str">
        <f t="shared" si="222"/>
        <v/>
      </c>
      <c r="I541" s="58" t="str">
        <f t="shared" si="223"/>
        <v/>
      </c>
      <c r="J541" s="131" t="str">
        <f t="shared" si="224"/>
        <v/>
      </c>
      <c r="K541" s="65" t="str">
        <f t="shared" si="225"/>
        <v/>
      </c>
      <c r="L541" s="123" t="str">
        <f t="shared" si="226"/>
        <v/>
      </c>
      <c r="M541" s="122" t="str">
        <f t="shared" si="227"/>
        <v/>
      </c>
      <c r="N541" s="137"/>
      <c r="O541" s="118"/>
      <c r="P541" s="118"/>
      <c r="Q541" s="118"/>
      <c r="R541" s="118"/>
      <c r="S541" s="118"/>
      <c r="T541" s="118"/>
      <c r="U541" s="118"/>
      <c r="V541" s="118"/>
      <c r="W541" s="119"/>
      <c r="X541" s="66" t="str">
        <f t="shared" si="242"/>
        <v/>
      </c>
      <c r="Y541" s="26" t="str">
        <f t="shared" si="238"/>
        <v/>
      </c>
      <c r="Z541" s="26" t="str">
        <f t="shared" si="228"/>
        <v/>
      </c>
      <c r="AA541" s="66" t="str">
        <f t="shared" si="229"/>
        <v/>
      </c>
      <c r="AB541" s="26" t="str">
        <f t="shared" si="230"/>
        <v/>
      </c>
      <c r="AC541" s="26" t="str">
        <f t="shared" si="231"/>
        <v/>
      </c>
      <c r="AD541" s="26" t="str">
        <f t="shared" si="239"/>
        <v/>
      </c>
      <c r="AE541" s="26" t="str">
        <f t="shared" si="232"/>
        <v/>
      </c>
      <c r="AF541" s="26" t="str">
        <f t="shared" si="233"/>
        <v/>
      </c>
      <c r="AG541" s="26" t="str">
        <f>IF(OR(Z541&lt;&gt;TRUE,AB541&lt;&gt;TRUE,,ISBLANK(U541)),"",IF(INDEX(codeperskat,MATCH(P541,libperskat,0))=20,IF(OR(U541&lt;Nomen.complète!W$4,U541&gt;Nomen.complète!X$4),FALSE,TRUE),""))</f>
        <v/>
      </c>
      <c r="AH541" s="26" t="str">
        <f t="shared" si="240"/>
        <v/>
      </c>
      <c r="AI541" s="26" t="str">
        <f t="shared" si="241"/>
        <v/>
      </c>
      <c r="AJ541" s="26" t="str">
        <f t="shared" si="234"/>
        <v/>
      </c>
      <c r="AK541" s="58" t="str">
        <f t="shared" si="235"/>
        <v/>
      </c>
      <c r="AL541" s="26" t="str">
        <f t="shared" si="236"/>
        <v/>
      </c>
    </row>
    <row r="542" spans="1:38">
      <c r="A542" s="42" t="str">
        <f t="shared" si="216"/>
        <v/>
      </c>
      <c r="B542" s="42" t="str">
        <f t="shared" si="237"/>
        <v/>
      </c>
      <c r="C542" s="139" t="str">
        <f t="shared" si="217"/>
        <v/>
      </c>
      <c r="D542" s="58" t="str">
        <f t="shared" si="218"/>
        <v/>
      </c>
      <c r="E542" s="58" t="str">
        <f t="shared" si="219"/>
        <v/>
      </c>
      <c r="F542" s="140" t="str">
        <f t="shared" si="220"/>
        <v/>
      </c>
      <c r="G542" s="141" t="str">
        <f t="shared" si="221"/>
        <v/>
      </c>
      <c r="H542" s="58" t="str">
        <f t="shared" si="222"/>
        <v/>
      </c>
      <c r="I542" s="58" t="str">
        <f t="shared" si="223"/>
        <v/>
      </c>
      <c r="J542" s="131" t="str">
        <f t="shared" si="224"/>
        <v/>
      </c>
      <c r="K542" s="65" t="str">
        <f t="shared" si="225"/>
        <v/>
      </c>
      <c r="L542" s="123" t="str">
        <f t="shared" si="226"/>
        <v/>
      </c>
      <c r="M542" s="122" t="str">
        <f t="shared" si="227"/>
        <v/>
      </c>
      <c r="N542" s="137"/>
      <c r="O542" s="118"/>
      <c r="P542" s="118"/>
      <c r="Q542" s="118"/>
      <c r="R542" s="118"/>
      <c r="S542" s="118"/>
      <c r="T542" s="118"/>
      <c r="U542" s="118"/>
      <c r="V542" s="118"/>
      <c r="W542" s="119"/>
      <c r="X542" s="66" t="str">
        <f t="shared" si="242"/>
        <v/>
      </c>
      <c r="Y542" s="26" t="str">
        <f t="shared" si="238"/>
        <v/>
      </c>
      <c r="Z542" s="26" t="str">
        <f t="shared" si="228"/>
        <v/>
      </c>
      <c r="AA542" s="66" t="str">
        <f t="shared" si="229"/>
        <v/>
      </c>
      <c r="AB542" s="26" t="str">
        <f t="shared" si="230"/>
        <v/>
      </c>
      <c r="AC542" s="26" t="str">
        <f t="shared" si="231"/>
        <v/>
      </c>
      <c r="AD542" s="26" t="str">
        <f t="shared" si="239"/>
        <v/>
      </c>
      <c r="AE542" s="26" t="str">
        <f t="shared" si="232"/>
        <v/>
      </c>
      <c r="AF542" s="26" t="str">
        <f t="shared" si="233"/>
        <v/>
      </c>
      <c r="AG542" s="26" t="str">
        <f>IF(OR(Z542&lt;&gt;TRUE,AB542&lt;&gt;TRUE,,ISBLANK(U542)),"",IF(INDEX(codeperskat,MATCH(P542,libperskat,0))=20,IF(OR(U542&lt;Nomen.complète!W$4,U542&gt;Nomen.complète!X$4),FALSE,TRUE),""))</f>
        <v/>
      </c>
      <c r="AH542" s="26" t="str">
        <f t="shared" si="240"/>
        <v/>
      </c>
      <c r="AI542" s="26" t="str">
        <f t="shared" si="241"/>
        <v/>
      </c>
      <c r="AJ542" s="26" t="str">
        <f t="shared" si="234"/>
        <v/>
      </c>
      <c r="AK542" s="58" t="str">
        <f t="shared" si="235"/>
        <v/>
      </c>
      <c r="AL542" s="26" t="str">
        <f t="shared" si="236"/>
        <v/>
      </c>
    </row>
    <row r="543" spans="1:38">
      <c r="A543" s="42" t="str">
        <f t="shared" si="216"/>
        <v/>
      </c>
      <c r="B543" s="42" t="str">
        <f t="shared" si="237"/>
        <v/>
      </c>
      <c r="C543" s="139" t="str">
        <f t="shared" si="217"/>
        <v/>
      </c>
      <c r="D543" s="58" t="str">
        <f t="shared" si="218"/>
        <v/>
      </c>
      <c r="E543" s="58" t="str">
        <f t="shared" si="219"/>
        <v/>
      </c>
      <c r="F543" s="140" t="str">
        <f t="shared" si="220"/>
        <v/>
      </c>
      <c r="G543" s="141" t="str">
        <f t="shared" si="221"/>
        <v/>
      </c>
      <c r="H543" s="58" t="str">
        <f t="shared" si="222"/>
        <v/>
      </c>
      <c r="I543" s="58" t="str">
        <f t="shared" si="223"/>
        <v/>
      </c>
      <c r="J543" s="131" t="str">
        <f t="shared" si="224"/>
        <v/>
      </c>
      <c r="K543" s="65" t="str">
        <f t="shared" si="225"/>
        <v/>
      </c>
      <c r="L543" s="123" t="str">
        <f t="shared" si="226"/>
        <v/>
      </c>
      <c r="M543" s="122" t="str">
        <f t="shared" si="227"/>
        <v/>
      </c>
      <c r="N543" s="137"/>
      <c r="O543" s="118"/>
      <c r="P543" s="118"/>
      <c r="Q543" s="118"/>
      <c r="R543" s="118"/>
      <c r="S543" s="118"/>
      <c r="T543" s="118"/>
      <c r="U543" s="118"/>
      <c r="V543" s="118"/>
      <c r="W543" s="119"/>
      <c r="X543" s="66" t="str">
        <f t="shared" si="242"/>
        <v/>
      </c>
      <c r="Y543" s="26" t="str">
        <f t="shared" si="238"/>
        <v/>
      </c>
      <c r="Z543" s="26" t="str">
        <f t="shared" si="228"/>
        <v/>
      </c>
      <c r="AA543" s="66" t="str">
        <f t="shared" si="229"/>
        <v/>
      </c>
      <c r="AB543" s="26" t="str">
        <f t="shared" si="230"/>
        <v/>
      </c>
      <c r="AC543" s="26" t="str">
        <f t="shared" si="231"/>
        <v/>
      </c>
      <c r="AD543" s="26" t="str">
        <f t="shared" si="239"/>
        <v/>
      </c>
      <c r="AE543" s="26" t="str">
        <f t="shared" si="232"/>
        <v/>
      </c>
      <c r="AF543" s="26" t="str">
        <f t="shared" si="233"/>
        <v/>
      </c>
      <c r="AG543" s="26" t="str">
        <f>IF(OR(Z543&lt;&gt;TRUE,AB543&lt;&gt;TRUE,,ISBLANK(U543)),"",IF(INDEX(codeperskat,MATCH(P543,libperskat,0))=20,IF(OR(U543&lt;Nomen.complète!W$4,U543&gt;Nomen.complète!X$4),FALSE,TRUE),""))</f>
        <v/>
      </c>
      <c r="AH543" s="26" t="str">
        <f t="shared" si="240"/>
        <v/>
      </c>
      <c r="AI543" s="26" t="str">
        <f t="shared" si="241"/>
        <v/>
      </c>
      <c r="AJ543" s="26" t="str">
        <f t="shared" si="234"/>
        <v/>
      </c>
      <c r="AK543" s="58" t="str">
        <f t="shared" si="235"/>
        <v/>
      </c>
      <c r="AL543" s="26" t="str">
        <f t="shared" si="236"/>
        <v/>
      </c>
    </row>
    <row r="544" spans="1:38">
      <c r="A544" s="42" t="str">
        <f t="shared" si="216"/>
        <v/>
      </c>
      <c r="B544" s="42" t="str">
        <f t="shared" si="237"/>
        <v/>
      </c>
      <c r="C544" s="139" t="str">
        <f t="shared" si="217"/>
        <v/>
      </c>
      <c r="D544" s="58" t="str">
        <f t="shared" si="218"/>
        <v/>
      </c>
      <c r="E544" s="58" t="str">
        <f t="shared" si="219"/>
        <v/>
      </c>
      <c r="F544" s="140" t="str">
        <f t="shared" si="220"/>
        <v/>
      </c>
      <c r="G544" s="141" t="str">
        <f t="shared" si="221"/>
        <v/>
      </c>
      <c r="H544" s="58" t="str">
        <f t="shared" si="222"/>
        <v/>
      </c>
      <c r="I544" s="58" t="str">
        <f t="shared" si="223"/>
        <v/>
      </c>
      <c r="J544" s="131" t="str">
        <f t="shared" si="224"/>
        <v/>
      </c>
      <c r="K544" s="65" t="str">
        <f t="shared" si="225"/>
        <v/>
      </c>
      <c r="L544" s="123" t="str">
        <f t="shared" si="226"/>
        <v/>
      </c>
      <c r="M544" s="122" t="str">
        <f t="shared" si="227"/>
        <v/>
      </c>
      <c r="N544" s="137"/>
      <c r="O544" s="118"/>
      <c r="P544" s="118"/>
      <c r="Q544" s="118"/>
      <c r="R544" s="118"/>
      <c r="S544" s="118"/>
      <c r="T544" s="118"/>
      <c r="U544" s="118"/>
      <c r="V544" s="118"/>
      <c r="W544" s="119"/>
      <c r="X544" s="66" t="str">
        <f t="shared" si="242"/>
        <v/>
      </c>
      <c r="Y544" s="26" t="str">
        <f t="shared" si="238"/>
        <v/>
      </c>
      <c r="Z544" s="26" t="str">
        <f t="shared" si="228"/>
        <v/>
      </c>
      <c r="AA544" s="66" t="str">
        <f t="shared" si="229"/>
        <v/>
      </c>
      <c r="AB544" s="26" t="str">
        <f t="shared" si="230"/>
        <v/>
      </c>
      <c r="AC544" s="26" t="str">
        <f t="shared" si="231"/>
        <v/>
      </c>
      <c r="AD544" s="26" t="str">
        <f t="shared" si="239"/>
        <v/>
      </c>
      <c r="AE544" s="26" t="str">
        <f t="shared" si="232"/>
        <v/>
      </c>
      <c r="AF544" s="26" t="str">
        <f t="shared" si="233"/>
        <v/>
      </c>
      <c r="AG544" s="26" t="str">
        <f>IF(OR(Z544&lt;&gt;TRUE,AB544&lt;&gt;TRUE,,ISBLANK(U544)),"",IF(INDEX(codeperskat,MATCH(P544,libperskat,0))=20,IF(OR(U544&lt;Nomen.complète!W$4,U544&gt;Nomen.complète!X$4),FALSE,TRUE),""))</f>
        <v/>
      </c>
      <c r="AH544" s="26" t="str">
        <f t="shared" si="240"/>
        <v/>
      </c>
      <c r="AI544" s="26" t="str">
        <f t="shared" si="241"/>
        <v/>
      </c>
      <c r="AJ544" s="26" t="str">
        <f t="shared" si="234"/>
        <v/>
      </c>
      <c r="AK544" s="58" t="str">
        <f t="shared" si="235"/>
        <v/>
      </c>
      <c r="AL544" s="26" t="str">
        <f t="shared" si="236"/>
        <v/>
      </c>
    </row>
    <row r="545" spans="1:38">
      <c r="A545" s="42" t="str">
        <f t="shared" si="216"/>
        <v/>
      </c>
      <c r="B545" s="42" t="str">
        <f t="shared" si="237"/>
        <v/>
      </c>
      <c r="C545" s="139" t="str">
        <f t="shared" si="217"/>
        <v/>
      </c>
      <c r="D545" s="58" t="str">
        <f t="shared" si="218"/>
        <v/>
      </c>
      <c r="E545" s="58" t="str">
        <f t="shared" si="219"/>
        <v/>
      </c>
      <c r="F545" s="140" t="str">
        <f t="shared" si="220"/>
        <v/>
      </c>
      <c r="G545" s="141" t="str">
        <f t="shared" si="221"/>
        <v/>
      </c>
      <c r="H545" s="58" t="str">
        <f t="shared" si="222"/>
        <v/>
      </c>
      <c r="I545" s="58" t="str">
        <f t="shared" si="223"/>
        <v/>
      </c>
      <c r="J545" s="131" t="str">
        <f t="shared" si="224"/>
        <v/>
      </c>
      <c r="K545" s="65" t="str">
        <f t="shared" si="225"/>
        <v/>
      </c>
      <c r="L545" s="123" t="str">
        <f t="shared" si="226"/>
        <v/>
      </c>
      <c r="M545" s="122" t="str">
        <f t="shared" si="227"/>
        <v/>
      </c>
      <c r="N545" s="137"/>
      <c r="O545" s="118"/>
      <c r="P545" s="118"/>
      <c r="Q545" s="118"/>
      <c r="R545" s="118"/>
      <c r="S545" s="118"/>
      <c r="T545" s="118"/>
      <c r="U545" s="118"/>
      <c r="V545" s="118"/>
      <c r="W545" s="119"/>
      <c r="X545" s="66" t="str">
        <f t="shared" si="242"/>
        <v/>
      </c>
      <c r="Y545" s="26" t="str">
        <f t="shared" si="238"/>
        <v/>
      </c>
      <c r="Z545" s="26" t="str">
        <f t="shared" si="228"/>
        <v/>
      </c>
      <c r="AA545" s="66" t="str">
        <f t="shared" si="229"/>
        <v/>
      </c>
      <c r="AB545" s="26" t="str">
        <f t="shared" si="230"/>
        <v/>
      </c>
      <c r="AC545" s="26" t="str">
        <f t="shared" si="231"/>
        <v/>
      </c>
      <c r="AD545" s="26" t="str">
        <f t="shared" si="239"/>
        <v/>
      </c>
      <c r="AE545" s="26" t="str">
        <f t="shared" si="232"/>
        <v/>
      </c>
      <c r="AF545" s="26" t="str">
        <f t="shared" si="233"/>
        <v/>
      </c>
      <c r="AG545" s="26" t="str">
        <f>IF(OR(Z545&lt;&gt;TRUE,AB545&lt;&gt;TRUE,,ISBLANK(U545)),"",IF(INDEX(codeperskat,MATCH(P545,libperskat,0))=20,IF(OR(U545&lt;Nomen.complète!W$4,U545&gt;Nomen.complète!X$4),FALSE,TRUE),""))</f>
        <v/>
      </c>
      <c r="AH545" s="26" t="str">
        <f t="shared" si="240"/>
        <v/>
      </c>
      <c r="AI545" s="26" t="str">
        <f t="shared" si="241"/>
        <v/>
      </c>
      <c r="AJ545" s="26" t="str">
        <f t="shared" si="234"/>
        <v/>
      </c>
      <c r="AK545" s="58" t="str">
        <f t="shared" si="235"/>
        <v/>
      </c>
      <c r="AL545" s="26" t="str">
        <f t="shared" si="236"/>
        <v/>
      </c>
    </row>
    <row r="546" spans="1:38">
      <c r="A546" s="42" t="str">
        <f t="shared" si="216"/>
        <v/>
      </c>
      <c r="B546" s="42" t="str">
        <f t="shared" si="237"/>
        <v/>
      </c>
      <c r="C546" s="139" t="str">
        <f t="shared" si="217"/>
        <v/>
      </c>
      <c r="D546" s="58" t="str">
        <f t="shared" si="218"/>
        <v/>
      </c>
      <c r="E546" s="58" t="str">
        <f t="shared" si="219"/>
        <v/>
      </c>
      <c r="F546" s="140" t="str">
        <f t="shared" si="220"/>
        <v/>
      </c>
      <c r="G546" s="141" t="str">
        <f t="shared" si="221"/>
        <v/>
      </c>
      <c r="H546" s="58" t="str">
        <f t="shared" si="222"/>
        <v/>
      </c>
      <c r="I546" s="58" t="str">
        <f t="shared" si="223"/>
        <v/>
      </c>
      <c r="J546" s="131" t="str">
        <f t="shared" si="224"/>
        <v/>
      </c>
      <c r="K546" s="65" t="str">
        <f t="shared" si="225"/>
        <v/>
      </c>
      <c r="L546" s="123" t="str">
        <f t="shared" si="226"/>
        <v/>
      </c>
      <c r="M546" s="122" t="str">
        <f t="shared" si="227"/>
        <v/>
      </c>
      <c r="N546" s="137"/>
      <c r="O546" s="118"/>
      <c r="P546" s="118"/>
      <c r="Q546" s="118"/>
      <c r="R546" s="118"/>
      <c r="S546" s="118"/>
      <c r="T546" s="118"/>
      <c r="U546" s="118"/>
      <c r="V546" s="118"/>
      <c r="W546" s="119"/>
      <c r="X546" s="66" t="str">
        <f t="shared" si="242"/>
        <v/>
      </c>
      <c r="Y546" s="26" t="str">
        <f t="shared" si="238"/>
        <v/>
      </c>
      <c r="Z546" s="26" t="str">
        <f t="shared" si="228"/>
        <v/>
      </c>
      <c r="AA546" s="66" t="str">
        <f t="shared" si="229"/>
        <v/>
      </c>
      <c r="AB546" s="26" t="str">
        <f t="shared" si="230"/>
        <v/>
      </c>
      <c r="AC546" s="26" t="str">
        <f t="shared" si="231"/>
        <v/>
      </c>
      <c r="AD546" s="26" t="str">
        <f t="shared" si="239"/>
        <v/>
      </c>
      <c r="AE546" s="26" t="str">
        <f t="shared" si="232"/>
        <v/>
      </c>
      <c r="AF546" s="26" t="str">
        <f t="shared" si="233"/>
        <v/>
      </c>
      <c r="AG546" s="26" t="str">
        <f>IF(OR(Z546&lt;&gt;TRUE,AB546&lt;&gt;TRUE,,ISBLANK(U546)),"",IF(INDEX(codeperskat,MATCH(P546,libperskat,0))=20,IF(OR(U546&lt;Nomen.complète!W$4,U546&gt;Nomen.complète!X$4),FALSE,TRUE),""))</f>
        <v/>
      </c>
      <c r="AH546" s="26" t="str">
        <f t="shared" si="240"/>
        <v/>
      </c>
      <c r="AI546" s="26" t="str">
        <f t="shared" si="241"/>
        <v/>
      </c>
      <c r="AJ546" s="26" t="str">
        <f t="shared" si="234"/>
        <v/>
      </c>
      <c r="AK546" s="58" t="str">
        <f t="shared" si="235"/>
        <v/>
      </c>
      <c r="AL546" s="26" t="str">
        <f t="shared" si="236"/>
        <v/>
      </c>
    </row>
    <row r="547" spans="1:38">
      <c r="A547" s="42" t="str">
        <f t="shared" si="216"/>
        <v/>
      </c>
      <c r="B547" s="42" t="str">
        <f t="shared" si="237"/>
        <v/>
      </c>
      <c r="C547" s="139" t="str">
        <f t="shared" si="217"/>
        <v/>
      </c>
      <c r="D547" s="58" t="str">
        <f t="shared" si="218"/>
        <v/>
      </c>
      <c r="E547" s="58" t="str">
        <f t="shared" si="219"/>
        <v/>
      </c>
      <c r="F547" s="140" t="str">
        <f t="shared" si="220"/>
        <v/>
      </c>
      <c r="G547" s="141" t="str">
        <f t="shared" si="221"/>
        <v/>
      </c>
      <c r="H547" s="58" t="str">
        <f t="shared" si="222"/>
        <v/>
      </c>
      <c r="I547" s="58" t="str">
        <f t="shared" si="223"/>
        <v/>
      </c>
      <c r="J547" s="131" t="str">
        <f t="shared" si="224"/>
        <v/>
      </c>
      <c r="K547" s="65" t="str">
        <f t="shared" si="225"/>
        <v/>
      </c>
      <c r="L547" s="123" t="str">
        <f t="shared" si="226"/>
        <v/>
      </c>
      <c r="M547" s="122" t="str">
        <f t="shared" si="227"/>
        <v/>
      </c>
      <c r="N547" s="137"/>
      <c r="O547" s="118"/>
      <c r="P547" s="118"/>
      <c r="Q547" s="118"/>
      <c r="R547" s="118"/>
      <c r="S547" s="118"/>
      <c r="T547" s="118"/>
      <c r="U547" s="118"/>
      <c r="V547" s="118"/>
      <c r="W547" s="119"/>
      <c r="X547" s="66" t="str">
        <f t="shared" si="242"/>
        <v/>
      </c>
      <c r="Y547" s="26" t="str">
        <f t="shared" si="238"/>
        <v/>
      </c>
      <c r="Z547" s="26" t="str">
        <f t="shared" si="228"/>
        <v/>
      </c>
      <c r="AA547" s="66" t="str">
        <f t="shared" si="229"/>
        <v/>
      </c>
      <c r="AB547" s="26" t="str">
        <f t="shared" si="230"/>
        <v/>
      </c>
      <c r="AC547" s="26" t="str">
        <f t="shared" si="231"/>
        <v/>
      </c>
      <c r="AD547" s="26" t="str">
        <f t="shared" si="239"/>
        <v/>
      </c>
      <c r="AE547" s="26" t="str">
        <f t="shared" si="232"/>
        <v/>
      </c>
      <c r="AF547" s="26" t="str">
        <f t="shared" si="233"/>
        <v/>
      </c>
      <c r="AG547" s="26" t="str">
        <f>IF(OR(Z547&lt;&gt;TRUE,AB547&lt;&gt;TRUE,,ISBLANK(U547)),"",IF(INDEX(codeperskat,MATCH(P547,libperskat,0))=20,IF(OR(U547&lt;Nomen.complète!W$4,U547&gt;Nomen.complète!X$4),FALSE,TRUE),""))</f>
        <v/>
      </c>
      <c r="AH547" s="26" t="str">
        <f t="shared" si="240"/>
        <v/>
      </c>
      <c r="AI547" s="26" t="str">
        <f t="shared" si="241"/>
        <v/>
      </c>
      <c r="AJ547" s="26" t="str">
        <f t="shared" si="234"/>
        <v/>
      </c>
      <c r="AK547" s="58" t="str">
        <f t="shared" si="235"/>
        <v/>
      </c>
      <c r="AL547" s="26" t="str">
        <f t="shared" si="236"/>
        <v/>
      </c>
    </row>
    <row r="548" spans="1:38">
      <c r="A548" s="42" t="str">
        <f t="shared" si="216"/>
        <v/>
      </c>
      <c r="B548" s="42" t="str">
        <f t="shared" si="237"/>
        <v/>
      </c>
      <c r="C548" s="139" t="str">
        <f t="shared" si="217"/>
        <v/>
      </c>
      <c r="D548" s="58" t="str">
        <f t="shared" si="218"/>
        <v/>
      </c>
      <c r="E548" s="58" t="str">
        <f t="shared" si="219"/>
        <v/>
      </c>
      <c r="F548" s="140" t="str">
        <f t="shared" si="220"/>
        <v/>
      </c>
      <c r="G548" s="141" t="str">
        <f t="shared" si="221"/>
        <v/>
      </c>
      <c r="H548" s="58" t="str">
        <f t="shared" si="222"/>
        <v/>
      </c>
      <c r="I548" s="58" t="str">
        <f t="shared" si="223"/>
        <v/>
      </c>
      <c r="J548" s="131" t="str">
        <f t="shared" si="224"/>
        <v/>
      </c>
      <c r="K548" s="65" t="str">
        <f t="shared" si="225"/>
        <v/>
      </c>
      <c r="L548" s="123" t="str">
        <f t="shared" si="226"/>
        <v/>
      </c>
      <c r="M548" s="122" t="str">
        <f t="shared" si="227"/>
        <v/>
      </c>
      <c r="N548" s="137"/>
      <c r="O548" s="118"/>
      <c r="P548" s="118"/>
      <c r="Q548" s="118"/>
      <c r="R548" s="118"/>
      <c r="S548" s="118"/>
      <c r="T548" s="118"/>
      <c r="U548" s="118"/>
      <c r="V548" s="118"/>
      <c r="W548" s="119"/>
      <c r="X548" s="66" t="str">
        <f t="shared" si="242"/>
        <v/>
      </c>
      <c r="Y548" s="26" t="str">
        <f t="shared" si="238"/>
        <v/>
      </c>
      <c r="Z548" s="26" t="str">
        <f t="shared" si="228"/>
        <v/>
      </c>
      <c r="AA548" s="66" t="str">
        <f t="shared" si="229"/>
        <v/>
      </c>
      <c r="AB548" s="26" t="str">
        <f t="shared" si="230"/>
        <v/>
      </c>
      <c r="AC548" s="26" t="str">
        <f t="shared" si="231"/>
        <v/>
      </c>
      <c r="AD548" s="26" t="str">
        <f t="shared" si="239"/>
        <v/>
      </c>
      <c r="AE548" s="26" t="str">
        <f t="shared" si="232"/>
        <v/>
      </c>
      <c r="AF548" s="26" t="str">
        <f t="shared" si="233"/>
        <v/>
      </c>
      <c r="AG548" s="26" t="str">
        <f>IF(OR(Z548&lt;&gt;TRUE,AB548&lt;&gt;TRUE,,ISBLANK(U548)),"",IF(INDEX(codeperskat,MATCH(P548,libperskat,0))=20,IF(OR(U548&lt;Nomen.complète!W$4,U548&gt;Nomen.complète!X$4),FALSE,TRUE),""))</f>
        <v/>
      </c>
      <c r="AH548" s="26" t="str">
        <f t="shared" si="240"/>
        <v/>
      </c>
      <c r="AI548" s="26" t="str">
        <f t="shared" si="241"/>
        <v/>
      </c>
      <c r="AJ548" s="26" t="str">
        <f t="shared" si="234"/>
        <v/>
      </c>
      <c r="AK548" s="58" t="str">
        <f t="shared" si="235"/>
        <v/>
      </c>
      <c r="AL548" s="26" t="str">
        <f t="shared" si="236"/>
        <v/>
      </c>
    </row>
    <row r="549" spans="1:38">
      <c r="A549" s="42" t="str">
        <f t="shared" si="216"/>
        <v/>
      </c>
      <c r="B549" s="42" t="str">
        <f t="shared" si="237"/>
        <v/>
      </c>
      <c r="C549" s="139" t="str">
        <f t="shared" si="217"/>
        <v/>
      </c>
      <c r="D549" s="58" t="str">
        <f t="shared" si="218"/>
        <v/>
      </c>
      <c r="E549" s="58" t="str">
        <f t="shared" si="219"/>
        <v/>
      </c>
      <c r="F549" s="140" t="str">
        <f t="shared" si="220"/>
        <v/>
      </c>
      <c r="G549" s="141" t="str">
        <f t="shared" si="221"/>
        <v/>
      </c>
      <c r="H549" s="58" t="str">
        <f t="shared" si="222"/>
        <v/>
      </c>
      <c r="I549" s="58" t="str">
        <f t="shared" si="223"/>
        <v/>
      </c>
      <c r="J549" s="131" t="str">
        <f t="shared" si="224"/>
        <v/>
      </c>
      <c r="K549" s="65" t="str">
        <f t="shared" si="225"/>
        <v/>
      </c>
      <c r="L549" s="123" t="str">
        <f t="shared" si="226"/>
        <v/>
      </c>
      <c r="M549" s="122" t="str">
        <f t="shared" si="227"/>
        <v/>
      </c>
      <c r="N549" s="137"/>
      <c r="O549" s="118"/>
      <c r="P549" s="118"/>
      <c r="Q549" s="118"/>
      <c r="R549" s="118"/>
      <c r="S549" s="118"/>
      <c r="T549" s="118"/>
      <c r="U549" s="118"/>
      <c r="V549" s="118"/>
      <c r="W549" s="119"/>
      <c r="X549" s="66" t="str">
        <f t="shared" si="242"/>
        <v/>
      </c>
      <c r="Y549" s="26" t="str">
        <f t="shared" si="238"/>
        <v/>
      </c>
      <c r="Z549" s="26" t="str">
        <f t="shared" si="228"/>
        <v/>
      </c>
      <c r="AA549" s="66" t="str">
        <f t="shared" si="229"/>
        <v/>
      </c>
      <c r="AB549" s="26" t="str">
        <f t="shared" si="230"/>
        <v/>
      </c>
      <c r="AC549" s="26" t="str">
        <f t="shared" si="231"/>
        <v/>
      </c>
      <c r="AD549" s="26" t="str">
        <f t="shared" si="239"/>
        <v/>
      </c>
      <c r="AE549" s="26" t="str">
        <f t="shared" si="232"/>
        <v/>
      </c>
      <c r="AF549" s="26" t="str">
        <f t="shared" si="233"/>
        <v/>
      </c>
      <c r="AG549" s="26" t="str">
        <f>IF(OR(Z549&lt;&gt;TRUE,AB549&lt;&gt;TRUE,,ISBLANK(U549)),"",IF(INDEX(codeperskat,MATCH(P549,libperskat,0))=20,IF(OR(U549&lt;Nomen.complète!W$4,U549&gt;Nomen.complète!X$4),FALSE,TRUE),""))</f>
        <v/>
      </c>
      <c r="AH549" s="26" t="str">
        <f t="shared" si="240"/>
        <v/>
      </c>
      <c r="AI549" s="26" t="str">
        <f t="shared" si="241"/>
        <v/>
      </c>
      <c r="AJ549" s="26" t="str">
        <f t="shared" si="234"/>
        <v/>
      </c>
      <c r="AK549" s="58" t="str">
        <f t="shared" si="235"/>
        <v/>
      </c>
      <c r="AL549" s="26" t="str">
        <f t="shared" si="236"/>
        <v/>
      </c>
    </row>
    <row r="550" spans="1:38">
      <c r="A550" s="42" t="str">
        <f t="shared" si="216"/>
        <v/>
      </c>
      <c r="B550" s="42" t="str">
        <f t="shared" si="237"/>
        <v/>
      </c>
      <c r="C550" s="139" t="str">
        <f t="shared" si="217"/>
        <v/>
      </c>
      <c r="D550" s="58" t="str">
        <f t="shared" si="218"/>
        <v/>
      </c>
      <c r="E550" s="58" t="str">
        <f t="shared" si="219"/>
        <v/>
      </c>
      <c r="F550" s="140" t="str">
        <f t="shared" si="220"/>
        <v/>
      </c>
      <c r="G550" s="141" t="str">
        <f t="shared" si="221"/>
        <v/>
      </c>
      <c r="H550" s="58" t="str">
        <f t="shared" si="222"/>
        <v/>
      </c>
      <c r="I550" s="58" t="str">
        <f t="shared" si="223"/>
        <v/>
      </c>
      <c r="J550" s="131" t="str">
        <f t="shared" si="224"/>
        <v/>
      </c>
      <c r="K550" s="65" t="str">
        <f t="shared" si="225"/>
        <v/>
      </c>
      <c r="L550" s="123" t="str">
        <f t="shared" si="226"/>
        <v/>
      </c>
      <c r="M550" s="122" t="str">
        <f t="shared" si="227"/>
        <v/>
      </c>
      <c r="N550" s="137"/>
      <c r="O550" s="118"/>
      <c r="P550" s="118"/>
      <c r="Q550" s="118"/>
      <c r="R550" s="118"/>
      <c r="S550" s="118"/>
      <c r="T550" s="118"/>
      <c r="U550" s="118"/>
      <c r="V550" s="118"/>
      <c r="W550" s="119"/>
      <c r="X550" s="66" t="str">
        <f t="shared" si="242"/>
        <v/>
      </c>
      <c r="Y550" s="26" t="str">
        <f t="shared" si="238"/>
        <v/>
      </c>
      <c r="Z550" s="26" t="str">
        <f t="shared" si="228"/>
        <v/>
      </c>
      <c r="AA550" s="66" t="str">
        <f t="shared" si="229"/>
        <v/>
      </c>
      <c r="AB550" s="26" t="str">
        <f t="shared" si="230"/>
        <v/>
      </c>
      <c r="AC550" s="26" t="str">
        <f t="shared" si="231"/>
        <v/>
      </c>
      <c r="AD550" s="26" t="str">
        <f t="shared" si="239"/>
        <v/>
      </c>
      <c r="AE550" s="26" t="str">
        <f t="shared" si="232"/>
        <v/>
      </c>
      <c r="AF550" s="26" t="str">
        <f t="shared" si="233"/>
        <v/>
      </c>
      <c r="AG550" s="26" t="str">
        <f>IF(OR(Z550&lt;&gt;TRUE,AB550&lt;&gt;TRUE,,ISBLANK(U550)),"",IF(INDEX(codeperskat,MATCH(P550,libperskat,0))=20,IF(OR(U550&lt;Nomen.complète!W$4,U550&gt;Nomen.complète!X$4),FALSE,TRUE),""))</f>
        <v/>
      </c>
      <c r="AH550" s="26" t="str">
        <f t="shared" si="240"/>
        <v/>
      </c>
      <c r="AI550" s="26" t="str">
        <f t="shared" si="241"/>
        <v/>
      </c>
      <c r="AJ550" s="26" t="str">
        <f t="shared" si="234"/>
        <v/>
      </c>
      <c r="AK550" s="58" t="str">
        <f t="shared" si="235"/>
        <v/>
      </c>
      <c r="AL550" s="26" t="str">
        <f t="shared" si="236"/>
        <v/>
      </c>
    </row>
    <row r="551" spans="1:38">
      <c r="A551" s="42" t="str">
        <f t="shared" si="216"/>
        <v/>
      </c>
      <c r="B551" s="42" t="str">
        <f t="shared" si="237"/>
        <v/>
      </c>
      <c r="C551" s="139" t="str">
        <f t="shared" si="217"/>
        <v/>
      </c>
      <c r="D551" s="58" t="str">
        <f t="shared" si="218"/>
        <v/>
      </c>
      <c r="E551" s="58" t="str">
        <f t="shared" si="219"/>
        <v/>
      </c>
      <c r="F551" s="140" t="str">
        <f t="shared" si="220"/>
        <v/>
      </c>
      <c r="G551" s="141" t="str">
        <f t="shared" si="221"/>
        <v/>
      </c>
      <c r="H551" s="58" t="str">
        <f t="shared" si="222"/>
        <v/>
      </c>
      <c r="I551" s="58" t="str">
        <f t="shared" si="223"/>
        <v/>
      </c>
      <c r="J551" s="131" t="str">
        <f t="shared" si="224"/>
        <v/>
      </c>
      <c r="K551" s="65" t="str">
        <f t="shared" si="225"/>
        <v/>
      </c>
      <c r="L551" s="123" t="str">
        <f t="shared" si="226"/>
        <v/>
      </c>
      <c r="M551" s="122" t="str">
        <f t="shared" si="227"/>
        <v/>
      </c>
      <c r="N551" s="137"/>
      <c r="O551" s="118"/>
      <c r="P551" s="118"/>
      <c r="Q551" s="118"/>
      <c r="R551" s="118"/>
      <c r="S551" s="118"/>
      <c r="T551" s="118"/>
      <c r="U551" s="118"/>
      <c r="V551" s="118"/>
      <c r="W551" s="119"/>
      <c r="X551" s="66" t="str">
        <f t="shared" si="242"/>
        <v/>
      </c>
      <c r="Y551" s="26" t="str">
        <f t="shared" si="238"/>
        <v/>
      </c>
      <c r="Z551" s="26" t="str">
        <f t="shared" si="228"/>
        <v/>
      </c>
      <c r="AA551" s="66" t="str">
        <f t="shared" si="229"/>
        <v/>
      </c>
      <c r="AB551" s="26" t="str">
        <f t="shared" si="230"/>
        <v/>
      </c>
      <c r="AC551" s="26" t="str">
        <f t="shared" si="231"/>
        <v/>
      </c>
      <c r="AD551" s="26" t="str">
        <f t="shared" si="239"/>
        <v/>
      </c>
      <c r="AE551" s="26" t="str">
        <f t="shared" si="232"/>
        <v/>
      </c>
      <c r="AF551" s="26" t="str">
        <f t="shared" si="233"/>
        <v/>
      </c>
      <c r="AG551" s="26" t="str">
        <f>IF(OR(Z551&lt;&gt;TRUE,AB551&lt;&gt;TRUE,,ISBLANK(U551)),"",IF(INDEX(codeperskat,MATCH(P551,libperskat,0))=20,IF(OR(U551&lt;Nomen.complète!W$4,U551&gt;Nomen.complète!X$4),FALSE,TRUE),""))</f>
        <v/>
      </c>
      <c r="AH551" s="26" t="str">
        <f t="shared" si="240"/>
        <v/>
      </c>
      <c r="AI551" s="26" t="str">
        <f t="shared" si="241"/>
        <v/>
      </c>
      <c r="AJ551" s="26" t="str">
        <f t="shared" si="234"/>
        <v/>
      </c>
      <c r="AK551" s="58" t="str">
        <f t="shared" si="235"/>
        <v/>
      </c>
      <c r="AL551" s="26" t="str">
        <f t="shared" si="236"/>
        <v/>
      </c>
    </row>
    <row r="552" spans="1:38">
      <c r="A552" s="42" t="str">
        <f t="shared" si="216"/>
        <v/>
      </c>
      <c r="B552" s="42" t="str">
        <f t="shared" si="237"/>
        <v/>
      </c>
      <c r="C552" s="139" t="str">
        <f t="shared" si="217"/>
        <v/>
      </c>
      <c r="D552" s="58" t="str">
        <f t="shared" si="218"/>
        <v/>
      </c>
      <c r="E552" s="58" t="str">
        <f t="shared" si="219"/>
        <v/>
      </c>
      <c r="F552" s="140" t="str">
        <f t="shared" si="220"/>
        <v/>
      </c>
      <c r="G552" s="141" t="str">
        <f t="shared" si="221"/>
        <v/>
      </c>
      <c r="H552" s="58" t="str">
        <f t="shared" si="222"/>
        <v/>
      </c>
      <c r="I552" s="58" t="str">
        <f t="shared" si="223"/>
        <v/>
      </c>
      <c r="J552" s="131" t="str">
        <f t="shared" si="224"/>
        <v/>
      </c>
      <c r="K552" s="65" t="str">
        <f t="shared" si="225"/>
        <v/>
      </c>
      <c r="L552" s="123" t="str">
        <f t="shared" si="226"/>
        <v/>
      </c>
      <c r="M552" s="122" t="str">
        <f t="shared" si="227"/>
        <v/>
      </c>
      <c r="N552" s="137"/>
      <c r="O552" s="118"/>
      <c r="P552" s="118"/>
      <c r="Q552" s="118"/>
      <c r="R552" s="118"/>
      <c r="S552" s="118"/>
      <c r="T552" s="118"/>
      <c r="U552" s="118"/>
      <c r="V552" s="118"/>
      <c r="W552" s="119"/>
      <c r="X552" s="66" t="str">
        <f t="shared" si="242"/>
        <v/>
      </c>
      <c r="Y552" s="26" t="str">
        <f t="shared" si="238"/>
        <v/>
      </c>
      <c r="Z552" s="26" t="str">
        <f t="shared" si="228"/>
        <v/>
      </c>
      <c r="AA552" s="66" t="str">
        <f t="shared" si="229"/>
        <v/>
      </c>
      <c r="AB552" s="26" t="str">
        <f t="shared" si="230"/>
        <v/>
      </c>
      <c r="AC552" s="26" t="str">
        <f t="shared" si="231"/>
        <v/>
      </c>
      <c r="AD552" s="26" t="str">
        <f t="shared" si="239"/>
        <v/>
      </c>
      <c r="AE552" s="26" t="str">
        <f t="shared" si="232"/>
        <v/>
      </c>
      <c r="AF552" s="26" t="str">
        <f t="shared" si="233"/>
        <v/>
      </c>
      <c r="AG552" s="26" t="str">
        <f>IF(OR(Z552&lt;&gt;TRUE,AB552&lt;&gt;TRUE,,ISBLANK(U552)),"",IF(INDEX(codeperskat,MATCH(P552,libperskat,0))=20,IF(OR(U552&lt;Nomen.complète!W$4,U552&gt;Nomen.complète!X$4),FALSE,TRUE),""))</f>
        <v/>
      </c>
      <c r="AH552" s="26" t="str">
        <f t="shared" si="240"/>
        <v/>
      </c>
      <c r="AI552" s="26" t="str">
        <f t="shared" si="241"/>
        <v/>
      </c>
      <c r="AJ552" s="26" t="str">
        <f t="shared" si="234"/>
        <v/>
      </c>
      <c r="AK552" s="58" t="str">
        <f t="shared" si="235"/>
        <v/>
      </c>
      <c r="AL552" s="26" t="str">
        <f t="shared" si="236"/>
        <v/>
      </c>
    </row>
    <row r="553" spans="1:38">
      <c r="A553" s="42" t="str">
        <f t="shared" si="216"/>
        <v/>
      </c>
      <c r="B553" s="42" t="str">
        <f t="shared" si="237"/>
        <v/>
      </c>
      <c r="C553" s="139" t="str">
        <f t="shared" si="217"/>
        <v/>
      </c>
      <c r="D553" s="58" t="str">
        <f t="shared" si="218"/>
        <v/>
      </c>
      <c r="E553" s="58" t="str">
        <f t="shared" si="219"/>
        <v/>
      </c>
      <c r="F553" s="140" t="str">
        <f t="shared" si="220"/>
        <v/>
      </c>
      <c r="G553" s="141" t="str">
        <f t="shared" si="221"/>
        <v/>
      </c>
      <c r="H553" s="58" t="str">
        <f t="shared" si="222"/>
        <v/>
      </c>
      <c r="I553" s="58" t="str">
        <f t="shared" si="223"/>
        <v/>
      </c>
      <c r="J553" s="131" t="str">
        <f t="shared" si="224"/>
        <v/>
      </c>
      <c r="K553" s="65" t="str">
        <f t="shared" si="225"/>
        <v/>
      </c>
      <c r="L553" s="123" t="str">
        <f t="shared" si="226"/>
        <v/>
      </c>
      <c r="M553" s="122" t="str">
        <f t="shared" si="227"/>
        <v/>
      </c>
      <c r="N553" s="137"/>
      <c r="O553" s="118"/>
      <c r="P553" s="118"/>
      <c r="Q553" s="118"/>
      <c r="R553" s="118"/>
      <c r="S553" s="118"/>
      <c r="T553" s="118"/>
      <c r="U553" s="118"/>
      <c r="V553" s="118"/>
      <c r="W553" s="119"/>
      <c r="X553" s="66" t="str">
        <f t="shared" si="242"/>
        <v/>
      </c>
      <c r="Y553" s="26" t="str">
        <f t="shared" si="238"/>
        <v/>
      </c>
      <c r="Z553" s="26" t="str">
        <f t="shared" si="228"/>
        <v/>
      </c>
      <c r="AA553" s="66" t="str">
        <f t="shared" si="229"/>
        <v/>
      </c>
      <c r="AB553" s="26" t="str">
        <f t="shared" si="230"/>
        <v/>
      </c>
      <c r="AC553" s="26" t="str">
        <f t="shared" si="231"/>
        <v/>
      </c>
      <c r="AD553" s="26" t="str">
        <f t="shared" si="239"/>
        <v/>
      </c>
      <c r="AE553" s="26" t="str">
        <f t="shared" si="232"/>
        <v/>
      </c>
      <c r="AF553" s="26" t="str">
        <f t="shared" si="233"/>
        <v/>
      </c>
      <c r="AG553" s="26" t="str">
        <f>IF(OR(Z553&lt;&gt;TRUE,AB553&lt;&gt;TRUE,,ISBLANK(U553)),"",IF(INDEX(codeperskat,MATCH(P553,libperskat,0))=20,IF(OR(U553&lt;Nomen.complète!W$4,U553&gt;Nomen.complète!X$4),FALSE,TRUE),""))</f>
        <v/>
      </c>
      <c r="AH553" s="26" t="str">
        <f t="shared" si="240"/>
        <v/>
      </c>
      <c r="AI553" s="26" t="str">
        <f t="shared" si="241"/>
        <v/>
      </c>
      <c r="AJ553" s="26" t="str">
        <f t="shared" si="234"/>
        <v/>
      </c>
      <c r="AK553" s="58" t="str">
        <f t="shared" si="235"/>
        <v/>
      </c>
      <c r="AL553" s="26" t="str">
        <f t="shared" si="236"/>
        <v/>
      </c>
    </row>
    <row r="554" spans="1:38">
      <c r="A554" s="42" t="str">
        <f t="shared" si="216"/>
        <v/>
      </c>
      <c r="B554" s="42" t="str">
        <f t="shared" si="237"/>
        <v/>
      </c>
      <c r="C554" s="139" t="str">
        <f t="shared" si="217"/>
        <v/>
      </c>
      <c r="D554" s="58" t="str">
        <f t="shared" si="218"/>
        <v/>
      </c>
      <c r="E554" s="58" t="str">
        <f t="shared" si="219"/>
        <v/>
      </c>
      <c r="F554" s="140" t="str">
        <f t="shared" si="220"/>
        <v/>
      </c>
      <c r="G554" s="141" t="str">
        <f t="shared" si="221"/>
        <v/>
      </c>
      <c r="H554" s="58" t="str">
        <f t="shared" si="222"/>
        <v/>
      </c>
      <c r="I554" s="58" t="str">
        <f t="shared" si="223"/>
        <v/>
      </c>
      <c r="J554" s="131" t="str">
        <f t="shared" si="224"/>
        <v/>
      </c>
      <c r="K554" s="65" t="str">
        <f t="shared" si="225"/>
        <v/>
      </c>
      <c r="L554" s="123" t="str">
        <f t="shared" si="226"/>
        <v/>
      </c>
      <c r="M554" s="122" t="str">
        <f t="shared" si="227"/>
        <v/>
      </c>
      <c r="N554" s="137"/>
      <c r="O554" s="118"/>
      <c r="P554" s="118"/>
      <c r="Q554" s="118"/>
      <c r="R554" s="118"/>
      <c r="S554" s="118"/>
      <c r="T554" s="118"/>
      <c r="U554" s="118"/>
      <c r="V554" s="118"/>
      <c r="W554" s="119"/>
      <c r="X554" s="66" t="str">
        <f t="shared" si="242"/>
        <v/>
      </c>
      <c r="Y554" s="26" t="str">
        <f t="shared" si="238"/>
        <v/>
      </c>
      <c r="Z554" s="26" t="str">
        <f t="shared" si="228"/>
        <v/>
      </c>
      <c r="AA554" s="66" t="str">
        <f t="shared" si="229"/>
        <v/>
      </c>
      <c r="AB554" s="26" t="str">
        <f t="shared" si="230"/>
        <v/>
      </c>
      <c r="AC554" s="26" t="str">
        <f t="shared" si="231"/>
        <v/>
      </c>
      <c r="AD554" s="26" t="str">
        <f t="shared" si="239"/>
        <v/>
      </c>
      <c r="AE554" s="26" t="str">
        <f t="shared" si="232"/>
        <v/>
      </c>
      <c r="AF554" s="26" t="str">
        <f t="shared" si="233"/>
        <v/>
      </c>
      <c r="AG554" s="26" t="str">
        <f>IF(OR(Z554&lt;&gt;TRUE,AB554&lt;&gt;TRUE,,ISBLANK(U554)),"",IF(INDEX(codeperskat,MATCH(P554,libperskat,0))=20,IF(OR(U554&lt;Nomen.complète!W$4,U554&gt;Nomen.complète!X$4),FALSE,TRUE),""))</f>
        <v/>
      </c>
      <c r="AH554" s="26" t="str">
        <f t="shared" si="240"/>
        <v/>
      </c>
      <c r="AI554" s="26" t="str">
        <f t="shared" si="241"/>
        <v/>
      </c>
      <c r="AJ554" s="26" t="str">
        <f t="shared" si="234"/>
        <v/>
      </c>
      <c r="AK554" s="58" t="str">
        <f t="shared" si="235"/>
        <v/>
      </c>
      <c r="AL554" s="26" t="str">
        <f t="shared" si="236"/>
        <v/>
      </c>
    </row>
    <row r="555" spans="1:38">
      <c r="A555" s="42" t="str">
        <f t="shared" si="216"/>
        <v/>
      </c>
      <c r="B555" s="42" t="str">
        <f t="shared" si="237"/>
        <v/>
      </c>
      <c r="C555" s="139" t="str">
        <f t="shared" si="217"/>
        <v/>
      </c>
      <c r="D555" s="58" t="str">
        <f t="shared" si="218"/>
        <v/>
      </c>
      <c r="E555" s="58" t="str">
        <f t="shared" si="219"/>
        <v/>
      </c>
      <c r="F555" s="140" t="str">
        <f t="shared" si="220"/>
        <v/>
      </c>
      <c r="G555" s="141" t="str">
        <f t="shared" si="221"/>
        <v/>
      </c>
      <c r="H555" s="58" t="str">
        <f t="shared" si="222"/>
        <v/>
      </c>
      <c r="I555" s="58" t="str">
        <f t="shared" si="223"/>
        <v/>
      </c>
      <c r="J555" s="131" t="str">
        <f t="shared" si="224"/>
        <v/>
      </c>
      <c r="K555" s="65" t="str">
        <f t="shared" si="225"/>
        <v/>
      </c>
      <c r="L555" s="123" t="str">
        <f t="shared" si="226"/>
        <v/>
      </c>
      <c r="M555" s="122" t="str">
        <f t="shared" si="227"/>
        <v/>
      </c>
      <c r="N555" s="137"/>
      <c r="O555" s="118"/>
      <c r="P555" s="118"/>
      <c r="Q555" s="118"/>
      <c r="R555" s="118"/>
      <c r="S555" s="118"/>
      <c r="T555" s="118"/>
      <c r="U555" s="118"/>
      <c r="V555" s="118"/>
      <c r="W555" s="119"/>
      <c r="X555" s="66" t="str">
        <f t="shared" si="242"/>
        <v/>
      </c>
      <c r="Y555" s="26" t="str">
        <f t="shared" si="238"/>
        <v/>
      </c>
      <c r="Z555" s="26" t="str">
        <f t="shared" si="228"/>
        <v/>
      </c>
      <c r="AA555" s="66" t="str">
        <f t="shared" si="229"/>
        <v/>
      </c>
      <c r="AB555" s="26" t="str">
        <f t="shared" si="230"/>
        <v/>
      </c>
      <c r="AC555" s="26" t="str">
        <f t="shared" si="231"/>
        <v/>
      </c>
      <c r="AD555" s="26" t="str">
        <f t="shared" si="239"/>
        <v/>
      </c>
      <c r="AE555" s="26" t="str">
        <f t="shared" si="232"/>
        <v/>
      </c>
      <c r="AF555" s="26" t="str">
        <f t="shared" si="233"/>
        <v/>
      </c>
      <c r="AG555" s="26" t="str">
        <f>IF(OR(Z555&lt;&gt;TRUE,AB555&lt;&gt;TRUE,,ISBLANK(U555)),"",IF(INDEX(codeperskat,MATCH(P555,libperskat,0))=20,IF(OR(U555&lt;Nomen.complète!W$4,U555&gt;Nomen.complète!X$4),FALSE,TRUE),""))</f>
        <v/>
      </c>
      <c r="AH555" s="26" t="str">
        <f t="shared" si="240"/>
        <v/>
      </c>
      <c r="AI555" s="26" t="str">
        <f t="shared" si="241"/>
        <v/>
      </c>
      <c r="AJ555" s="26" t="str">
        <f t="shared" si="234"/>
        <v/>
      </c>
      <c r="AK555" s="58" t="str">
        <f t="shared" si="235"/>
        <v/>
      </c>
      <c r="AL555" s="26" t="str">
        <f t="shared" si="236"/>
        <v/>
      </c>
    </row>
    <row r="556" spans="1:38">
      <c r="A556" s="42" t="str">
        <f t="shared" si="216"/>
        <v/>
      </c>
      <c r="B556" s="42" t="str">
        <f t="shared" si="237"/>
        <v/>
      </c>
      <c r="C556" s="139" t="str">
        <f t="shared" si="217"/>
        <v/>
      </c>
      <c r="D556" s="58" t="str">
        <f t="shared" si="218"/>
        <v/>
      </c>
      <c r="E556" s="58" t="str">
        <f t="shared" si="219"/>
        <v/>
      </c>
      <c r="F556" s="140" t="str">
        <f t="shared" si="220"/>
        <v/>
      </c>
      <c r="G556" s="141" t="str">
        <f t="shared" si="221"/>
        <v/>
      </c>
      <c r="H556" s="58" t="str">
        <f t="shared" si="222"/>
        <v/>
      </c>
      <c r="I556" s="58" t="str">
        <f t="shared" si="223"/>
        <v/>
      </c>
      <c r="J556" s="131" t="str">
        <f t="shared" si="224"/>
        <v/>
      </c>
      <c r="K556" s="65" t="str">
        <f t="shared" si="225"/>
        <v/>
      </c>
      <c r="L556" s="123" t="str">
        <f t="shared" si="226"/>
        <v/>
      </c>
      <c r="M556" s="122" t="str">
        <f t="shared" si="227"/>
        <v/>
      </c>
      <c r="N556" s="137"/>
      <c r="O556" s="118"/>
      <c r="P556" s="118"/>
      <c r="Q556" s="118"/>
      <c r="R556" s="118"/>
      <c r="S556" s="118"/>
      <c r="T556" s="118"/>
      <c r="U556" s="118"/>
      <c r="V556" s="118"/>
      <c r="W556" s="119"/>
      <c r="X556" s="66" t="str">
        <f t="shared" si="242"/>
        <v/>
      </c>
      <c r="Y556" s="26" t="str">
        <f t="shared" si="238"/>
        <v/>
      </c>
      <c r="Z556" s="26" t="str">
        <f t="shared" si="228"/>
        <v/>
      </c>
      <c r="AA556" s="66" t="str">
        <f t="shared" si="229"/>
        <v/>
      </c>
      <c r="AB556" s="26" t="str">
        <f t="shared" si="230"/>
        <v/>
      </c>
      <c r="AC556" s="26" t="str">
        <f t="shared" si="231"/>
        <v/>
      </c>
      <c r="AD556" s="26" t="str">
        <f t="shared" si="239"/>
        <v/>
      </c>
      <c r="AE556" s="26" t="str">
        <f t="shared" si="232"/>
        <v/>
      </c>
      <c r="AF556" s="26" t="str">
        <f t="shared" si="233"/>
        <v/>
      </c>
      <c r="AG556" s="26" t="str">
        <f>IF(OR(Z556&lt;&gt;TRUE,AB556&lt;&gt;TRUE,,ISBLANK(U556)),"",IF(INDEX(codeperskat,MATCH(P556,libperskat,0))=20,IF(OR(U556&lt;Nomen.complète!W$4,U556&gt;Nomen.complète!X$4),FALSE,TRUE),""))</f>
        <v/>
      </c>
      <c r="AH556" s="26" t="str">
        <f t="shared" si="240"/>
        <v/>
      </c>
      <c r="AI556" s="26" t="str">
        <f t="shared" si="241"/>
        <v/>
      </c>
      <c r="AJ556" s="26" t="str">
        <f t="shared" si="234"/>
        <v/>
      </c>
      <c r="AK556" s="58" t="str">
        <f t="shared" si="235"/>
        <v/>
      </c>
      <c r="AL556" s="26" t="str">
        <f t="shared" si="236"/>
        <v/>
      </c>
    </row>
    <row r="557" spans="1:38">
      <c r="A557" s="42" t="str">
        <f t="shared" si="216"/>
        <v/>
      </c>
      <c r="B557" s="42" t="str">
        <f t="shared" si="237"/>
        <v/>
      </c>
      <c r="C557" s="139" t="str">
        <f t="shared" si="217"/>
        <v/>
      </c>
      <c r="D557" s="58" t="str">
        <f t="shared" si="218"/>
        <v/>
      </c>
      <c r="E557" s="58" t="str">
        <f t="shared" si="219"/>
        <v/>
      </c>
      <c r="F557" s="140" t="str">
        <f t="shared" si="220"/>
        <v/>
      </c>
      <c r="G557" s="141" t="str">
        <f t="shared" si="221"/>
        <v/>
      </c>
      <c r="H557" s="58" t="str">
        <f t="shared" si="222"/>
        <v/>
      </c>
      <c r="I557" s="58" t="str">
        <f t="shared" si="223"/>
        <v/>
      </c>
      <c r="J557" s="131" t="str">
        <f t="shared" si="224"/>
        <v/>
      </c>
      <c r="K557" s="65" t="str">
        <f t="shared" si="225"/>
        <v/>
      </c>
      <c r="L557" s="123" t="str">
        <f t="shared" si="226"/>
        <v/>
      </c>
      <c r="M557" s="122" t="str">
        <f t="shared" si="227"/>
        <v/>
      </c>
      <c r="N557" s="137"/>
      <c r="O557" s="118"/>
      <c r="P557" s="118"/>
      <c r="Q557" s="118"/>
      <c r="R557" s="118"/>
      <c r="S557" s="118"/>
      <c r="T557" s="118"/>
      <c r="U557" s="118"/>
      <c r="V557" s="118"/>
      <c r="W557" s="119"/>
      <c r="X557" s="66" t="str">
        <f t="shared" si="242"/>
        <v/>
      </c>
      <c r="Y557" s="26" t="str">
        <f t="shared" si="238"/>
        <v/>
      </c>
      <c r="Z557" s="26" t="str">
        <f t="shared" si="228"/>
        <v/>
      </c>
      <c r="AA557" s="66" t="str">
        <f t="shared" si="229"/>
        <v/>
      </c>
      <c r="AB557" s="26" t="str">
        <f t="shared" si="230"/>
        <v/>
      </c>
      <c r="AC557" s="26" t="str">
        <f t="shared" si="231"/>
        <v/>
      </c>
      <c r="AD557" s="26" t="str">
        <f t="shared" si="239"/>
        <v/>
      </c>
      <c r="AE557" s="26" t="str">
        <f t="shared" si="232"/>
        <v/>
      </c>
      <c r="AF557" s="26" t="str">
        <f t="shared" si="233"/>
        <v/>
      </c>
      <c r="AG557" s="26" t="str">
        <f>IF(OR(Z557&lt;&gt;TRUE,AB557&lt;&gt;TRUE,,ISBLANK(U557)),"",IF(INDEX(codeperskat,MATCH(P557,libperskat,0))=20,IF(OR(U557&lt;Nomen.complète!W$4,U557&gt;Nomen.complète!X$4),FALSE,TRUE),""))</f>
        <v/>
      </c>
      <c r="AH557" s="26" t="str">
        <f t="shared" si="240"/>
        <v/>
      </c>
      <c r="AI557" s="26" t="str">
        <f t="shared" si="241"/>
        <v/>
      </c>
      <c r="AJ557" s="26" t="str">
        <f t="shared" si="234"/>
        <v/>
      </c>
      <c r="AK557" s="58" t="str">
        <f t="shared" si="235"/>
        <v/>
      </c>
      <c r="AL557" s="26" t="str">
        <f t="shared" si="236"/>
        <v/>
      </c>
    </row>
    <row r="558" spans="1:38">
      <c r="A558" s="42" t="str">
        <f t="shared" si="216"/>
        <v/>
      </c>
      <c r="B558" s="42" t="str">
        <f t="shared" si="237"/>
        <v/>
      </c>
      <c r="C558" s="139" t="str">
        <f t="shared" si="217"/>
        <v/>
      </c>
      <c r="D558" s="58" t="str">
        <f t="shared" si="218"/>
        <v/>
      </c>
      <c r="E558" s="58" t="str">
        <f t="shared" si="219"/>
        <v/>
      </c>
      <c r="F558" s="140" t="str">
        <f t="shared" si="220"/>
        <v/>
      </c>
      <c r="G558" s="141" t="str">
        <f t="shared" si="221"/>
        <v/>
      </c>
      <c r="H558" s="58" t="str">
        <f t="shared" si="222"/>
        <v/>
      </c>
      <c r="I558" s="58" t="str">
        <f t="shared" si="223"/>
        <v/>
      </c>
      <c r="J558" s="131" t="str">
        <f t="shared" si="224"/>
        <v/>
      </c>
      <c r="K558" s="65" t="str">
        <f t="shared" si="225"/>
        <v/>
      </c>
      <c r="L558" s="123" t="str">
        <f t="shared" si="226"/>
        <v/>
      </c>
      <c r="M558" s="122" t="str">
        <f t="shared" si="227"/>
        <v/>
      </c>
      <c r="N558" s="137"/>
      <c r="O558" s="118"/>
      <c r="P558" s="118"/>
      <c r="Q558" s="118"/>
      <c r="R558" s="118"/>
      <c r="S558" s="118"/>
      <c r="T558" s="118"/>
      <c r="U558" s="118"/>
      <c r="V558" s="118"/>
      <c r="W558" s="119"/>
      <c r="X558" s="66" t="str">
        <f t="shared" si="242"/>
        <v/>
      </c>
      <c r="Y558" s="26" t="str">
        <f t="shared" si="238"/>
        <v/>
      </c>
      <c r="Z558" s="26" t="str">
        <f t="shared" si="228"/>
        <v/>
      </c>
      <c r="AA558" s="66" t="str">
        <f t="shared" si="229"/>
        <v/>
      </c>
      <c r="AB558" s="26" t="str">
        <f t="shared" si="230"/>
        <v/>
      </c>
      <c r="AC558" s="26" t="str">
        <f t="shared" si="231"/>
        <v/>
      </c>
      <c r="AD558" s="26" t="str">
        <f t="shared" si="239"/>
        <v/>
      </c>
      <c r="AE558" s="26" t="str">
        <f t="shared" si="232"/>
        <v/>
      </c>
      <c r="AF558" s="26" t="str">
        <f t="shared" si="233"/>
        <v/>
      </c>
      <c r="AG558" s="26" t="str">
        <f>IF(OR(Z558&lt;&gt;TRUE,AB558&lt;&gt;TRUE,,ISBLANK(U558)),"",IF(INDEX(codeperskat,MATCH(P558,libperskat,0))=20,IF(OR(U558&lt;Nomen.complète!W$4,U558&gt;Nomen.complète!X$4),FALSE,TRUE),""))</f>
        <v/>
      </c>
      <c r="AH558" s="26" t="str">
        <f t="shared" si="240"/>
        <v/>
      </c>
      <c r="AI558" s="26" t="str">
        <f t="shared" si="241"/>
        <v/>
      </c>
      <c r="AJ558" s="26" t="str">
        <f t="shared" si="234"/>
        <v/>
      </c>
      <c r="AK558" s="58" t="str">
        <f t="shared" si="235"/>
        <v/>
      </c>
      <c r="AL558" s="26" t="str">
        <f t="shared" si="236"/>
        <v/>
      </c>
    </row>
    <row r="559" spans="1:38">
      <c r="A559" s="42" t="str">
        <f t="shared" si="216"/>
        <v/>
      </c>
      <c r="B559" s="42" t="str">
        <f t="shared" si="237"/>
        <v/>
      </c>
      <c r="C559" s="139" t="str">
        <f t="shared" si="217"/>
        <v/>
      </c>
      <c r="D559" s="58" t="str">
        <f t="shared" si="218"/>
        <v/>
      </c>
      <c r="E559" s="58" t="str">
        <f t="shared" si="219"/>
        <v/>
      </c>
      <c r="F559" s="140" t="str">
        <f t="shared" si="220"/>
        <v/>
      </c>
      <c r="G559" s="141" t="str">
        <f t="shared" si="221"/>
        <v/>
      </c>
      <c r="H559" s="58" t="str">
        <f t="shared" si="222"/>
        <v/>
      </c>
      <c r="I559" s="58" t="str">
        <f t="shared" si="223"/>
        <v/>
      </c>
      <c r="J559" s="131" t="str">
        <f t="shared" si="224"/>
        <v/>
      </c>
      <c r="K559" s="65" t="str">
        <f t="shared" si="225"/>
        <v/>
      </c>
      <c r="L559" s="123" t="str">
        <f t="shared" si="226"/>
        <v/>
      </c>
      <c r="M559" s="122" t="str">
        <f t="shared" si="227"/>
        <v/>
      </c>
      <c r="N559" s="137"/>
      <c r="O559" s="118"/>
      <c r="P559" s="118"/>
      <c r="Q559" s="118"/>
      <c r="R559" s="118"/>
      <c r="S559" s="118"/>
      <c r="T559" s="118"/>
      <c r="U559" s="118"/>
      <c r="V559" s="118"/>
      <c r="W559" s="119"/>
      <c r="X559" s="66" t="str">
        <f t="shared" si="242"/>
        <v/>
      </c>
      <c r="Y559" s="26" t="str">
        <f t="shared" si="238"/>
        <v/>
      </c>
      <c r="Z559" s="26" t="str">
        <f t="shared" si="228"/>
        <v/>
      </c>
      <c r="AA559" s="66" t="str">
        <f t="shared" si="229"/>
        <v/>
      </c>
      <c r="AB559" s="26" t="str">
        <f t="shared" si="230"/>
        <v/>
      </c>
      <c r="AC559" s="26" t="str">
        <f t="shared" si="231"/>
        <v/>
      </c>
      <c r="AD559" s="26" t="str">
        <f t="shared" si="239"/>
        <v/>
      </c>
      <c r="AE559" s="26" t="str">
        <f t="shared" si="232"/>
        <v/>
      </c>
      <c r="AF559" s="26" t="str">
        <f t="shared" si="233"/>
        <v/>
      </c>
      <c r="AG559" s="26" t="str">
        <f>IF(OR(Z559&lt;&gt;TRUE,AB559&lt;&gt;TRUE,,ISBLANK(U559)),"",IF(INDEX(codeperskat,MATCH(P559,libperskat,0))=20,IF(OR(U559&lt;Nomen.complète!W$4,U559&gt;Nomen.complète!X$4),FALSE,TRUE),""))</f>
        <v/>
      </c>
      <c r="AH559" s="26" t="str">
        <f t="shared" si="240"/>
        <v/>
      </c>
      <c r="AI559" s="26" t="str">
        <f t="shared" si="241"/>
        <v/>
      </c>
      <c r="AJ559" s="26" t="str">
        <f t="shared" si="234"/>
        <v/>
      </c>
      <c r="AK559" s="58" t="str">
        <f t="shared" si="235"/>
        <v/>
      </c>
      <c r="AL559" s="26" t="str">
        <f t="shared" si="236"/>
        <v/>
      </c>
    </row>
    <row r="560" spans="1:38">
      <c r="A560" s="42" t="str">
        <f t="shared" si="216"/>
        <v/>
      </c>
      <c r="B560" s="42" t="str">
        <f t="shared" si="237"/>
        <v/>
      </c>
      <c r="C560" s="139" t="str">
        <f t="shared" si="217"/>
        <v/>
      </c>
      <c r="D560" s="58" t="str">
        <f t="shared" si="218"/>
        <v/>
      </c>
      <c r="E560" s="58" t="str">
        <f t="shared" si="219"/>
        <v/>
      </c>
      <c r="F560" s="140" t="str">
        <f t="shared" si="220"/>
        <v/>
      </c>
      <c r="G560" s="141" t="str">
        <f t="shared" si="221"/>
        <v/>
      </c>
      <c r="H560" s="58" t="str">
        <f t="shared" si="222"/>
        <v/>
      </c>
      <c r="I560" s="58" t="str">
        <f t="shared" si="223"/>
        <v/>
      </c>
      <c r="J560" s="131" t="str">
        <f t="shared" si="224"/>
        <v/>
      </c>
      <c r="K560" s="65" t="str">
        <f t="shared" si="225"/>
        <v/>
      </c>
      <c r="L560" s="123" t="str">
        <f t="shared" si="226"/>
        <v/>
      </c>
      <c r="M560" s="122" t="str">
        <f t="shared" si="227"/>
        <v/>
      </c>
      <c r="N560" s="137"/>
      <c r="O560" s="118"/>
      <c r="P560" s="118"/>
      <c r="Q560" s="118"/>
      <c r="R560" s="118"/>
      <c r="S560" s="118"/>
      <c r="T560" s="118"/>
      <c r="U560" s="118"/>
      <c r="V560" s="118"/>
      <c r="W560" s="119"/>
      <c r="X560" s="66" t="str">
        <f t="shared" si="242"/>
        <v/>
      </c>
      <c r="Y560" s="26" t="str">
        <f t="shared" si="238"/>
        <v/>
      </c>
      <c r="Z560" s="26" t="str">
        <f t="shared" si="228"/>
        <v/>
      </c>
      <c r="AA560" s="66" t="str">
        <f t="shared" si="229"/>
        <v/>
      </c>
      <c r="AB560" s="26" t="str">
        <f t="shared" si="230"/>
        <v/>
      </c>
      <c r="AC560" s="26" t="str">
        <f t="shared" si="231"/>
        <v/>
      </c>
      <c r="AD560" s="26" t="str">
        <f t="shared" si="239"/>
        <v/>
      </c>
      <c r="AE560" s="26" t="str">
        <f t="shared" si="232"/>
        <v/>
      </c>
      <c r="AF560" s="26" t="str">
        <f t="shared" si="233"/>
        <v/>
      </c>
      <c r="AG560" s="26" t="str">
        <f>IF(OR(Z560&lt;&gt;TRUE,AB560&lt;&gt;TRUE,,ISBLANK(U560)),"",IF(INDEX(codeperskat,MATCH(P560,libperskat,0))=20,IF(OR(U560&lt;Nomen.complète!W$4,U560&gt;Nomen.complète!X$4),FALSE,TRUE),""))</f>
        <v/>
      </c>
      <c r="AH560" s="26" t="str">
        <f t="shared" si="240"/>
        <v/>
      </c>
      <c r="AI560" s="26" t="str">
        <f t="shared" si="241"/>
        <v/>
      </c>
      <c r="AJ560" s="26" t="str">
        <f t="shared" si="234"/>
        <v/>
      </c>
      <c r="AK560" s="58" t="str">
        <f t="shared" si="235"/>
        <v/>
      </c>
      <c r="AL560" s="26" t="str">
        <f t="shared" si="236"/>
        <v/>
      </c>
    </row>
    <row r="561" spans="1:38">
      <c r="A561" s="42" t="str">
        <f t="shared" si="216"/>
        <v/>
      </c>
      <c r="B561" s="42" t="str">
        <f t="shared" si="237"/>
        <v/>
      </c>
      <c r="C561" s="139" t="str">
        <f t="shared" si="217"/>
        <v/>
      </c>
      <c r="D561" s="58" t="str">
        <f t="shared" si="218"/>
        <v/>
      </c>
      <c r="E561" s="58" t="str">
        <f t="shared" si="219"/>
        <v/>
      </c>
      <c r="F561" s="140" t="str">
        <f t="shared" si="220"/>
        <v/>
      </c>
      <c r="G561" s="141" t="str">
        <f t="shared" si="221"/>
        <v/>
      </c>
      <c r="H561" s="58" t="str">
        <f t="shared" si="222"/>
        <v/>
      </c>
      <c r="I561" s="58" t="str">
        <f t="shared" si="223"/>
        <v/>
      </c>
      <c r="J561" s="131" t="str">
        <f t="shared" si="224"/>
        <v/>
      </c>
      <c r="K561" s="65" t="str">
        <f t="shared" si="225"/>
        <v/>
      </c>
      <c r="L561" s="123" t="str">
        <f t="shared" si="226"/>
        <v/>
      </c>
      <c r="M561" s="122" t="str">
        <f t="shared" si="227"/>
        <v/>
      </c>
      <c r="N561" s="137"/>
      <c r="O561" s="118"/>
      <c r="P561" s="118"/>
      <c r="Q561" s="118"/>
      <c r="R561" s="118"/>
      <c r="S561" s="118"/>
      <c r="T561" s="118"/>
      <c r="U561" s="118"/>
      <c r="V561" s="118"/>
      <c r="W561" s="119"/>
      <c r="X561" s="66" t="str">
        <f t="shared" si="242"/>
        <v/>
      </c>
      <c r="Y561" s="26" t="str">
        <f t="shared" si="238"/>
        <v/>
      </c>
      <c r="Z561" s="26" t="str">
        <f t="shared" si="228"/>
        <v/>
      </c>
      <c r="AA561" s="66" t="str">
        <f t="shared" si="229"/>
        <v/>
      </c>
      <c r="AB561" s="26" t="str">
        <f t="shared" si="230"/>
        <v/>
      </c>
      <c r="AC561" s="26" t="str">
        <f t="shared" si="231"/>
        <v/>
      </c>
      <c r="AD561" s="26" t="str">
        <f t="shared" si="239"/>
        <v/>
      </c>
      <c r="AE561" s="26" t="str">
        <f t="shared" si="232"/>
        <v/>
      </c>
      <c r="AF561" s="26" t="str">
        <f t="shared" si="233"/>
        <v/>
      </c>
      <c r="AG561" s="26" t="str">
        <f>IF(OR(Z561&lt;&gt;TRUE,AB561&lt;&gt;TRUE,,ISBLANK(U561)),"",IF(INDEX(codeperskat,MATCH(P561,libperskat,0))=20,IF(OR(U561&lt;Nomen.complète!W$4,U561&gt;Nomen.complète!X$4),FALSE,TRUE),""))</f>
        <v/>
      </c>
      <c r="AH561" s="26" t="str">
        <f t="shared" si="240"/>
        <v/>
      </c>
      <c r="AI561" s="26" t="str">
        <f t="shared" si="241"/>
        <v/>
      </c>
      <c r="AJ561" s="26" t="str">
        <f t="shared" si="234"/>
        <v/>
      </c>
      <c r="AK561" s="58" t="str">
        <f t="shared" si="235"/>
        <v/>
      </c>
      <c r="AL561" s="26" t="str">
        <f t="shared" si="236"/>
        <v/>
      </c>
    </row>
    <row r="562" spans="1:38">
      <c r="A562" s="42" t="str">
        <f t="shared" si="216"/>
        <v/>
      </c>
      <c r="B562" s="42" t="str">
        <f t="shared" si="237"/>
        <v/>
      </c>
      <c r="C562" s="139" t="str">
        <f t="shared" si="217"/>
        <v/>
      </c>
      <c r="D562" s="58" t="str">
        <f t="shared" si="218"/>
        <v/>
      </c>
      <c r="E562" s="58" t="str">
        <f t="shared" si="219"/>
        <v/>
      </c>
      <c r="F562" s="140" t="str">
        <f t="shared" si="220"/>
        <v/>
      </c>
      <c r="G562" s="141" t="str">
        <f t="shared" si="221"/>
        <v/>
      </c>
      <c r="H562" s="58" t="str">
        <f t="shared" si="222"/>
        <v/>
      </c>
      <c r="I562" s="58" t="str">
        <f t="shared" si="223"/>
        <v/>
      </c>
      <c r="J562" s="131" t="str">
        <f t="shared" si="224"/>
        <v/>
      </c>
      <c r="K562" s="65" t="str">
        <f t="shared" si="225"/>
        <v/>
      </c>
      <c r="L562" s="123" t="str">
        <f t="shared" si="226"/>
        <v/>
      </c>
      <c r="M562" s="122" t="str">
        <f t="shared" si="227"/>
        <v/>
      </c>
      <c r="N562" s="137"/>
      <c r="O562" s="118"/>
      <c r="P562" s="118"/>
      <c r="Q562" s="118"/>
      <c r="R562" s="118"/>
      <c r="S562" s="118"/>
      <c r="T562" s="118"/>
      <c r="U562" s="118"/>
      <c r="V562" s="118"/>
      <c r="W562" s="119"/>
      <c r="X562" s="66" t="str">
        <f t="shared" si="242"/>
        <v/>
      </c>
      <c r="Y562" s="26" t="str">
        <f t="shared" si="238"/>
        <v/>
      </c>
      <c r="Z562" s="26" t="str">
        <f t="shared" si="228"/>
        <v/>
      </c>
      <c r="AA562" s="66" t="str">
        <f t="shared" si="229"/>
        <v/>
      </c>
      <c r="AB562" s="26" t="str">
        <f t="shared" si="230"/>
        <v/>
      </c>
      <c r="AC562" s="26" t="str">
        <f t="shared" si="231"/>
        <v/>
      </c>
      <c r="AD562" s="26" t="str">
        <f t="shared" si="239"/>
        <v/>
      </c>
      <c r="AE562" s="26" t="str">
        <f t="shared" si="232"/>
        <v/>
      </c>
      <c r="AF562" s="26" t="str">
        <f t="shared" si="233"/>
        <v/>
      </c>
      <c r="AG562" s="26" t="str">
        <f>IF(OR(Z562&lt;&gt;TRUE,AB562&lt;&gt;TRUE,,ISBLANK(U562)),"",IF(INDEX(codeperskat,MATCH(P562,libperskat,0))=20,IF(OR(U562&lt;Nomen.complète!W$4,U562&gt;Nomen.complète!X$4),FALSE,TRUE),""))</f>
        <v/>
      </c>
      <c r="AH562" s="26" t="str">
        <f t="shared" si="240"/>
        <v/>
      </c>
      <c r="AI562" s="26" t="str">
        <f t="shared" si="241"/>
        <v/>
      </c>
      <c r="AJ562" s="26" t="str">
        <f t="shared" si="234"/>
        <v/>
      </c>
      <c r="AK562" s="58" t="str">
        <f t="shared" si="235"/>
        <v/>
      </c>
      <c r="AL562" s="26" t="str">
        <f t="shared" si="236"/>
        <v/>
      </c>
    </row>
    <row r="563" spans="1:38">
      <c r="A563" s="42" t="str">
        <f t="shared" si="216"/>
        <v/>
      </c>
      <c r="B563" s="42" t="str">
        <f t="shared" si="237"/>
        <v/>
      </c>
      <c r="C563" s="139" t="str">
        <f t="shared" si="217"/>
        <v/>
      </c>
      <c r="D563" s="58" t="str">
        <f t="shared" si="218"/>
        <v/>
      </c>
      <c r="E563" s="58" t="str">
        <f t="shared" si="219"/>
        <v/>
      </c>
      <c r="F563" s="140" t="str">
        <f t="shared" si="220"/>
        <v/>
      </c>
      <c r="G563" s="141" t="str">
        <f t="shared" si="221"/>
        <v/>
      </c>
      <c r="H563" s="58" t="str">
        <f t="shared" si="222"/>
        <v/>
      </c>
      <c r="I563" s="58" t="str">
        <f t="shared" si="223"/>
        <v/>
      </c>
      <c r="J563" s="131" t="str">
        <f t="shared" si="224"/>
        <v/>
      </c>
      <c r="K563" s="65" t="str">
        <f t="shared" si="225"/>
        <v/>
      </c>
      <c r="L563" s="123" t="str">
        <f t="shared" si="226"/>
        <v/>
      </c>
      <c r="M563" s="122" t="str">
        <f t="shared" si="227"/>
        <v/>
      </c>
      <c r="N563" s="137"/>
      <c r="O563" s="118"/>
      <c r="P563" s="118"/>
      <c r="Q563" s="118"/>
      <c r="R563" s="118"/>
      <c r="S563" s="118"/>
      <c r="T563" s="118"/>
      <c r="U563" s="118"/>
      <c r="V563" s="118"/>
      <c r="W563" s="119"/>
      <c r="X563" s="66" t="str">
        <f t="shared" si="242"/>
        <v/>
      </c>
      <c r="Y563" s="26" t="str">
        <f t="shared" si="238"/>
        <v/>
      </c>
      <c r="Z563" s="26" t="str">
        <f t="shared" si="228"/>
        <v/>
      </c>
      <c r="AA563" s="66" t="str">
        <f t="shared" si="229"/>
        <v/>
      </c>
      <c r="AB563" s="26" t="str">
        <f t="shared" si="230"/>
        <v/>
      </c>
      <c r="AC563" s="26" t="str">
        <f t="shared" si="231"/>
        <v/>
      </c>
      <c r="AD563" s="26" t="str">
        <f t="shared" si="239"/>
        <v/>
      </c>
      <c r="AE563" s="26" t="str">
        <f t="shared" si="232"/>
        <v/>
      </c>
      <c r="AF563" s="26" t="str">
        <f t="shared" si="233"/>
        <v/>
      </c>
      <c r="AG563" s="26" t="str">
        <f>IF(OR(Z563&lt;&gt;TRUE,AB563&lt;&gt;TRUE,,ISBLANK(U563)),"",IF(INDEX(codeperskat,MATCH(P563,libperskat,0))=20,IF(OR(U563&lt;Nomen.complète!W$4,U563&gt;Nomen.complète!X$4),FALSE,TRUE),""))</f>
        <v/>
      </c>
      <c r="AH563" s="26" t="str">
        <f t="shared" si="240"/>
        <v/>
      </c>
      <c r="AI563" s="26" t="str">
        <f t="shared" si="241"/>
        <v/>
      </c>
      <c r="AJ563" s="26" t="str">
        <f t="shared" si="234"/>
        <v/>
      </c>
      <c r="AK563" s="58" t="str">
        <f t="shared" si="235"/>
        <v/>
      </c>
      <c r="AL563" s="26" t="str">
        <f t="shared" si="236"/>
        <v/>
      </c>
    </row>
    <row r="564" spans="1:38">
      <c r="A564" s="42" t="str">
        <f t="shared" si="216"/>
        <v/>
      </c>
      <c r="B564" s="42" t="str">
        <f t="shared" si="237"/>
        <v/>
      </c>
      <c r="C564" s="139" t="str">
        <f t="shared" si="217"/>
        <v/>
      </c>
      <c r="D564" s="58" t="str">
        <f t="shared" si="218"/>
        <v/>
      </c>
      <c r="E564" s="58" t="str">
        <f t="shared" si="219"/>
        <v/>
      </c>
      <c r="F564" s="140" t="str">
        <f t="shared" si="220"/>
        <v/>
      </c>
      <c r="G564" s="141" t="str">
        <f t="shared" si="221"/>
        <v/>
      </c>
      <c r="H564" s="58" t="str">
        <f t="shared" si="222"/>
        <v/>
      </c>
      <c r="I564" s="58" t="str">
        <f t="shared" si="223"/>
        <v/>
      </c>
      <c r="J564" s="131" t="str">
        <f t="shared" si="224"/>
        <v/>
      </c>
      <c r="K564" s="65" t="str">
        <f t="shared" si="225"/>
        <v/>
      </c>
      <c r="L564" s="123" t="str">
        <f t="shared" si="226"/>
        <v/>
      </c>
      <c r="M564" s="122" t="str">
        <f t="shared" si="227"/>
        <v/>
      </c>
      <c r="N564" s="137"/>
      <c r="O564" s="118"/>
      <c r="P564" s="118"/>
      <c r="Q564" s="118"/>
      <c r="R564" s="118"/>
      <c r="S564" s="118"/>
      <c r="T564" s="118"/>
      <c r="U564" s="118"/>
      <c r="V564" s="118"/>
      <c r="W564" s="119"/>
      <c r="X564" s="66" t="str">
        <f t="shared" si="242"/>
        <v/>
      </c>
      <c r="Y564" s="26" t="str">
        <f t="shared" si="238"/>
        <v/>
      </c>
      <c r="Z564" s="26" t="str">
        <f t="shared" si="228"/>
        <v/>
      </c>
      <c r="AA564" s="66" t="str">
        <f t="shared" si="229"/>
        <v/>
      </c>
      <c r="AB564" s="26" t="str">
        <f t="shared" si="230"/>
        <v/>
      </c>
      <c r="AC564" s="26" t="str">
        <f t="shared" si="231"/>
        <v/>
      </c>
      <c r="AD564" s="26" t="str">
        <f t="shared" si="239"/>
        <v/>
      </c>
      <c r="AE564" s="26" t="str">
        <f t="shared" si="232"/>
        <v/>
      </c>
      <c r="AF564" s="26" t="str">
        <f t="shared" si="233"/>
        <v/>
      </c>
      <c r="AG564" s="26" t="str">
        <f>IF(OR(Z564&lt;&gt;TRUE,AB564&lt;&gt;TRUE,,ISBLANK(U564)),"",IF(INDEX(codeperskat,MATCH(P564,libperskat,0))=20,IF(OR(U564&lt;Nomen.complète!W$4,U564&gt;Nomen.complète!X$4),FALSE,TRUE),""))</f>
        <v/>
      </c>
      <c r="AH564" s="26" t="str">
        <f t="shared" si="240"/>
        <v/>
      </c>
      <c r="AI564" s="26" t="str">
        <f t="shared" si="241"/>
        <v/>
      </c>
      <c r="AJ564" s="26" t="str">
        <f t="shared" si="234"/>
        <v/>
      </c>
      <c r="AK564" s="58" t="str">
        <f t="shared" si="235"/>
        <v/>
      </c>
      <c r="AL564" s="26" t="str">
        <f t="shared" si="236"/>
        <v/>
      </c>
    </row>
    <row r="565" spans="1:38">
      <c r="A565" s="42" t="str">
        <f t="shared" si="216"/>
        <v/>
      </c>
      <c r="B565" s="42" t="str">
        <f t="shared" si="237"/>
        <v/>
      </c>
      <c r="C565" s="139" t="str">
        <f t="shared" si="217"/>
        <v/>
      </c>
      <c r="D565" s="58" t="str">
        <f t="shared" si="218"/>
        <v/>
      </c>
      <c r="E565" s="58" t="str">
        <f t="shared" si="219"/>
        <v/>
      </c>
      <c r="F565" s="140" t="str">
        <f t="shared" si="220"/>
        <v/>
      </c>
      <c r="G565" s="141" t="str">
        <f t="shared" si="221"/>
        <v/>
      </c>
      <c r="H565" s="58" t="str">
        <f t="shared" si="222"/>
        <v/>
      </c>
      <c r="I565" s="58" t="str">
        <f t="shared" si="223"/>
        <v/>
      </c>
      <c r="J565" s="131" t="str">
        <f t="shared" si="224"/>
        <v/>
      </c>
      <c r="K565" s="65" t="str">
        <f t="shared" si="225"/>
        <v/>
      </c>
      <c r="L565" s="123" t="str">
        <f t="shared" si="226"/>
        <v/>
      </c>
      <c r="M565" s="122" t="str">
        <f t="shared" si="227"/>
        <v/>
      </c>
      <c r="N565" s="137"/>
      <c r="O565" s="118"/>
      <c r="P565" s="118"/>
      <c r="Q565" s="118"/>
      <c r="R565" s="118"/>
      <c r="S565" s="118"/>
      <c r="T565" s="118"/>
      <c r="U565" s="118"/>
      <c r="V565" s="118"/>
      <c r="W565" s="119"/>
      <c r="X565" s="66" t="str">
        <f t="shared" si="242"/>
        <v/>
      </c>
      <c r="Y565" s="26" t="str">
        <f t="shared" si="238"/>
        <v/>
      </c>
      <c r="Z565" s="26" t="str">
        <f t="shared" si="228"/>
        <v/>
      </c>
      <c r="AA565" s="66" t="str">
        <f t="shared" si="229"/>
        <v/>
      </c>
      <c r="AB565" s="26" t="str">
        <f t="shared" si="230"/>
        <v/>
      </c>
      <c r="AC565" s="26" t="str">
        <f t="shared" si="231"/>
        <v/>
      </c>
      <c r="AD565" s="26" t="str">
        <f t="shared" si="239"/>
        <v/>
      </c>
      <c r="AE565" s="26" t="str">
        <f t="shared" si="232"/>
        <v/>
      </c>
      <c r="AF565" s="26" t="str">
        <f t="shared" si="233"/>
        <v/>
      </c>
      <c r="AG565" s="26" t="str">
        <f>IF(OR(Z565&lt;&gt;TRUE,AB565&lt;&gt;TRUE,,ISBLANK(U565)),"",IF(INDEX(codeperskat,MATCH(P565,libperskat,0))=20,IF(OR(U565&lt;Nomen.complète!W$4,U565&gt;Nomen.complète!X$4),FALSE,TRUE),""))</f>
        <v/>
      </c>
      <c r="AH565" s="26" t="str">
        <f t="shared" si="240"/>
        <v/>
      </c>
      <c r="AI565" s="26" t="str">
        <f t="shared" si="241"/>
        <v/>
      </c>
      <c r="AJ565" s="26" t="str">
        <f t="shared" si="234"/>
        <v/>
      </c>
      <c r="AK565" s="58" t="str">
        <f t="shared" si="235"/>
        <v/>
      </c>
      <c r="AL565" s="26" t="str">
        <f t="shared" si="236"/>
        <v/>
      </c>
    </row>
    <row r="566" spans="1:38">
      <c r="A566" s="42" t="str">
        <f t="shared" si="216"/>
        <v/>
      </c>
      <c r="B566" s="42" t="str">
        <f t="shared" si="237"/>
        <v/>
      </c>
      <c r="C566" s="139" t="str">
        <f t="shared" si="217"/>
        <v/>
      </c>
      <c r="D566" s="58" t="str">
        <f t="shared" si="218"/>
        <v/>
      </c>
      <c r="E566" s="58" t="str">
        <f t="shared" si="219"/>
        <v/>
      </c>
      <c r="F566" s="140" t="str">
        <f t="shared" si="220"/>
        <v/>
      </c>
      <c r="G566" s="141" t="str">
        <f t="shared" si="221"/>
        <v/>
      </c>
      <c r="H566" s="58" t="str">
        <f t="shared" si="222"/>
        <v/>
      </c>
      <c r="I566" s="58" t="str">
        <f t="shared" si="223"/>
        <v/>
      </c>
      <c r="J566" s="131" t="str">
        <f t="shared" si="224"/>
        <v/>
      </c>
      <c r="K566" s="65" t="str">
        <f t="shared" si="225"/>
        <v/>
      </c>
      <c r="L566" s="123" t="str">
        <f t="shared" si="226"/>
        <v/>
      </c>
      <c r="M566" s="122" t="str">
        <f t="shared" si="227"/>
        <v/>
      </c>
      <c r="N566" s="137"/>
      <c r="O566" s="118"/>
      <c r="P566" s="118"/>
      <c r="Q566" s="118"/>
      <c r="R566" s="118"/>
      <c r="S566" s="118"/>
      <c r="T566" s="118"/>
      <c r="U566" s="118"/>
      <c r="V566" s="118"/>
      <c r="W566" s="119"/>
      <c r="X566" s="66" t="str">
        <f t="shared" si="242"/>
        <v/>
      </c>
      <c r="Y566" s="26" t="str">
        <f t="shared" si="238"/>
        <v/>
      </c>
      <c r="Z566" s="26" t="str">
        <f t="shared" si="228"/>
        <v/>
      </c>
      <c r="AA566" s="66" t="str">
        <f t="shared" si="229"/>
        <v/>
      </c>
      <c r="AB566" s="26" t="str">
        <f t="shared" si="230"/>
        <v/>
      </c>
      <c r="AC566" s="26" t="str">
        <f t="shared" si="231"/>
        <v/>
      </c>
      <c r="AD566" s="26" t="str">
        <f t="shared" si="239"/>
        <v/>
      </c>
      <c r="AE566" s="26" t="str">
        <f t="shared" si="232"/>
        <v/>
      </c>
      <c r="AF566" s="26" t="str">
        <f t="shared" si="233"/>
        <v/>
      </c>
      <c r="AG566" s="26" t="str">
        <f>IF(OR(Z566&lt;&gt;TRUE,AB566&lt;&gt;TRUE,,ISBLANK(U566)),"",IF(INDEX(codeperskat,MATCH(P566,libperskat,0))=20,IF(OR(U566&lt;Nomen.complète!W$4,U566&gt;Nomen.complète!X$4),FALSE,TRUE),""))</f>
        <v/>
      </c>
      <c r="AH566" s="26" t="str">
        <f t="shared" si="240"/>
        <v/>
      </c>
      <c r="AI566" s="26" t="str">
        <f t="shared" si="241"/>
        <v/>
      </c>
      <c r="AJ566" s="26" t="str">
        <f t="shared" si="234"/>
        <v/>
      </c>
      <c r="AK566" s="58" t="str">
        <f t="shared" si="235"/>
        <v/>
      </c>
      <c r="AL566" s="26" t="str">
        <f t="shared" si="236"/>
        <v/>
      </c>
    </row>
    <row r="567" spans="1:38">
      <c r="A567" s="42" t="str">
        <f t="shared" si="216"/>
        <v/>
      </c>
      <c r="B567" s="42" t="str">
        <f t="shared" si="237"/>
        <v/>
      </c>
      <c r="C567" s="139" t="str">
        <f t="shared" si="217"/>
        <v/>
      </c>
      <c r="D567" s="58" t="str">
        <f t="shared" si="218"/>
        <v/>
      </c>
      <c r="E567" s="58" t="str">
        <f t="shared" si="219"/>
        <v/>
      </c>
      <c r="F567" s="140" t="str">
        <f t="shared" si="220"/>
        <v/>
      </c>
      <c r="G567" s="141" t="str">
        <f t="shared" si="221"/>
        <v/>
      </c>
      <c r="H567" s="58" t="str">
        <f t="shared" si="222"/>
        <v/>
      </c>
      <c r="I567" s="58" t="str">
        <f t="shared" si="223"/>
        <v/>
      </c>
      <c r="J567" s="131" t="str">
        <f t="shared" si="224"/>
        <v/>
      </c>
      <c r="K567" s="65" t="str">
        <f t="shared" si="225"/>
        <v/>
      </c>
      <c r="L567" s="123" t="str">
        <f t="shared" si="226"/>
        <v/>
      </c>
      <c r="M567" s="122" t="str">
        <f t="shared" si="227"/>
        <v/>
      </c>
      <c r="N567" s="137"/>
      <c r="O567" s="118"/>
      <c r="P567" s="118"/>
      <c r="Q567" s="118"/>
      <c r="R567" s="118"/>
      <c r="S567" s="118"/>
      <c r="T567" s="118"/>
      <c r="U567" s="118"/>
      <c r="V567" s="118"/>
      <c r="W567" s="119"/>
      <c r="X567" s="66" t="str">
        <f t="shared" si="242"/>
        <v/>
      </c>
      <c r="Y567" s="26" t="str">
        <f t="shared" si="238"/>
        <v/>
      </c>
      <c r="Z567" s="26" t="str">
        <f t="shared" si="228"/>
        <v/>
      </c>
      <c r="AA567" s="66" t="str">
        <f t="shared" si="229"/>
        <v/>
      </c>
      <c r="AB567" s="26" t="str">
        <f t="shared" si="230"/>
        <v/>
      </c>
      <c r="AC567" s="26" t="str">
        <f t="shared" si="231"/>
        <v/>
      </c>
      <c r="AD567" s="26" t="str">
        <f t="shared" si="239"/>
        <v/>
      </c>
      <c r="AE567" s="26" t="str">
        <f t="shared" si="232"/>
        <v/>
      </c>
      <c r="AF567" s="26" t="str">
        <f t="shared" si="233"/>
        <v/>
      </c>
      <c r="AG567" s="26" t="str">
        <f>IF(OR(Z567&lt;&gt;TRUE,AB567&lt;&gt;TRUE,,ISBLANK(U567)),"",IF(INDEX(codeperskat,MATCH(P567,libperskat,0))=20,IF(OR(U567&lt;Nomen.complète!W$4,U567&gt;Nomen.complète!X$4),FALSE,TRUE),""))</f>
        <v/>
      </c>
      <c r="AH567" s="26" t="str">
        <f t="shared" si="240"/>
        <v/>
      </c>
      <c r="AI567" s="26" t="str">
        <f t="shared" si="241"/>
        <v/>
      </c>
      <c r="AJ567" s="26" t="str">
        <f t="shared" si="234"/>
        <v/>
      </c>
      <c r="AK567" s="58" t="str">
        <f t="shared" si="235"/>
        <v/>
      </c>
      <c r="AL567" s="26" t="str">
        <f t="shared" si="236"/>
        <v/>
      </c>
    </row>
    <row r="568" spans="1:38">
      <c r="A568" s="42" t="str">
        <f t="shared" ref="A568:A611" si="243">IF(ISBLANK(N568),"",IF(ISNA(MATCH(P568,libperskat,0)),"Incomplet",IF((COUNTA(N568:V568)+(INDEX(codeperskat,MATCH(P568,libperskat,0))=20)+AND(U568="",AJ568=TRUE))&lt;9,"Incomplet",IF(OR(COUNTIF(X568:AE568,FALSE)&gt;0,COUNTIF(AH568,FALSE)&gt;0,COUNTIF(X568:AH568,#N/A)&gt;0),"Erreur",IF(AF568=FALSE,"Attention","OK")))))</f>
        <v/>
      </c>
      <c r="B568" s="42" t="str">
        <f t="shared" si="237"/>
        <v/>
      </c>
      <c r="C568" s="139" t="str">
        <f t="shared" ref="C568:C611" si="244">IF(B568&lt;&gt;"",INDEX(pkatid,B568),"")</f>
        <v/>
      </c>
      <c r="D568" s="58" t="str">
        <f t="shared" ref="D568:D611" si="245">IF(B568&lt;&gt;"",IF(INDEX(psex,B568)&lt;&gt;"",INDEX(psex,B568),""),"")</f>
        <v/>
      </c>
      <c r="E568" s="58" t="str">
        <f t="shared" ref="E568:E611" si="246">IF(B568&lt;&gt;"",INDEX(ctrlsex,B568),"")</f>
        <v/>
      </c>
      <c r="F568" s="140" t="str">
        <f t="shared" ref="F568:F611" si="247">IF(B568&lt;&gt;"",IF(INDEX(pgebdat,B568)&lt;&gt;"",INDEX(pgebdat,B568),""),"")</f>
        <v/>
      </c>
      <c r="G568" s="141" t="str">
        <f t="shared" ref="G568:G611" si="248">IF(B568&lt;&gt;"",IF(INDEX(pnat,B568)&gt;0,INDEX(pnat,B568),""),"")</f>
        <v/>
      </c>
      <c r="H568" s="58" t="str">
        <f t="shared" ref="H568:H611" si="249">IF(B568&lt;&gt;"",INDEX(ctrlnat,B568),"")</f>
        <v/>
      </c>
      <c r="I568" s="58" t="str">
        <f t="shared" ref="I568:I611" si="250">IF(B568&lt;&gt;"",IF(INDEX(pjis,B568)&lt;&gt;"",INDEX(pjis,B568),""),"")</f>
        <v/>
      </c>
      <c r="J568" s="131" t="str">
        <f t="shared" ref="J568:J611" si="251">IF(B568&lt;&gt;"",IF(INDEX(pid,B568)&gt;0,INDEX(pid,B568),""),"")</f>
        <v/>
      </c>
      <c r="K568" s="65" t="str">
        <f t="shared" ref="K568:K611" si="252">CONCATENATE(N568,O568)</f>
        <v/>
      </c>
      <c r="L568" s="123" t="str">
        <f t="shared" ref="L568:L611" si="253">IF(B568&lt;&gt;"",IF(INDEX(pname,B568)&gt;0,INDEX(pname,B568),""),"")</f>
        <v/>
      </c>
      <c r="M568" s="122" t="str">
        <f t="shared" ref="M568:M611" si="254">IF(B568&lt;&gt;"",IF(INDEX(psurname,B568)&gt;0,INDEX(psurname,B568),""),"")</f>
        <v/>
      </c>
      <c r="N568" s="137"/>
      <c r="O568" s="118"/>
      <c r="P568" s="118"/>
      <c r="Q568" s="118"/>
      <c r="R568" s="118"/>
      <c r="S568" s="118"/>
      <c r="T568" s="118"/>
      <c r="U568" s="118"/>
      <c r="V568" s="118"/>
      <c r="W568" s="119"/>
      <c r="X568" s="66" t="str">
        <f t="shared" si="242"/>
        <v/>
      </c>
      <c r="Y568" s="26" t="str">
        <f t="shared" si="238"/>
        <v/>
      </c>
      <c r="Z568" s="26" t="str">
        <f t="shared" ref="Z568:Z611" si="255">IF(ISBLANK(P568),"",IF(OR(ISNA(MATCH(P568,libperskat,0)),P568="-"),FALSE,TRUE))</f>
        <v/>
      </c>
      <c r="AA568" s="66" t="str">
        <f t="shared" ref="AA568:AA611" si="256">IF(ISBLANK(Q568),"",IF(OR(ISNA(MATCH(Q568,libaav,0)),Q568="-"),FALSE,TRUE))</f>
        <v/>
      </c>
      <c r="AB568" s="26" t="str">
        <f t="shared" ref="AB568:AB611" si="257">IF(ISBLANK(R568),"",IF(OR(ISNA(MATCH(R568,libdipqual,0)),R568="-"),FALSE,IF(INDEX(codedipqual,MATCH(R568,libdipqual,0))=0,FALSE,TRUE)))</f>
        <v/>
      </c>
      <c r="AC568" s="26" t="str">
        <f t="shared" ref="AC568:AC611" si="258">IF(ISBLANK(S568),"",IF(OR(ISNA(MATCH(S568,libinst,0)),S568="-"),FALSE,TRUE))</f>
        <v/>
      </c>
      <c r="AD568" s="26" t="str">
        <f t="shared" si="239"/>
        <v/>
      </c>
      <c r="AE568" s="26" t="str">
        <f t="shared" ref="AE568:AE611" si="259">IF(OR(ISBLANK(T568),ISBLANK(U568)),"",IF(T568&lt;=U568,TRUE,FALSE))</f>
        <v/>
      </c>
      <c r="AF568" s="26" t="str">
        <f t="shared" ref="AF568:AF611" si="260">IF(OR(AD568&lt;&gt;TRUE,ISBLANK(U568)),"",IF(INDEX(codeperskat,MATCH(P568,libperskat,0))=20,"",IF(OR(INDEX(valbvzmin,MATCH(V568,libschartkla,0))="-",INDEX(valbvzmax,MATCH(V568,libschartkla,0))="-",AND(U568&gt;=INDEX(valbvzmin,MATCH(V568,libschartkla,0)),U568&lt;=INDEX(valbvzmax,MATCH(V568,libschartkla,0)))),TRUE,FALSE)))</f>
        <v/>
      </c>
      <c r="AG568" s="26" t="str">
        <f>IF(OR(Z568&lt;&gt;TRUE,AB568&lt;&gt;TRUE,,ISBLANK(U568)),"",IF(INDEX(codeperskat,MATCH(P568,libperskat,0))=20,IF(OR(U568&lt;Nomen.complète!W$4,U568&gt;Nomen.complète!X$4),FALSE,TRUE),""))</f>
        <v/>
      </c>
      <c r="AH568" s="26" t="str">
        <f t="shared" si="240"/>
        <v/>
      </c>
      <c r="AI568" s="26" t="str">
        <f t="shared" si="241"/>
        <v/>
      </c>
      <c r="AJ568" s="26" t="str">
        <f t="shared" ref="AJ568:AJ611" si="261">IF(V568&lt;&gt;"",IF(NOT(ISNA(V568)),IF(AND(INDEX(codeschartkla,MATCH(V568,libschartkla,0))&gt;=55000000,INDEX(codeschartkla,MATCH(V568,libschartkla,0))&lt;55100000),TRUE,FALSE),""),"")</f>
        <v/>
      </c>
      <c r="AK568" s="58" t="str">
        <f t="shared" ref="AK568:AK611" si="262">IF(A568="","",1)</f>
        <v/>
      </c>
      <c r="AL568" s="26" t="str">
        <f t="shared" ref="AL568:AL611" si="263">IF(AE568&lt;&gt;TRUE,"",T568/U568)</f>
        <v/>
      </c>
    </row>
    <row r="569" spans="1:38">
      <c r="A569" s="42" t="str">
        <f t="shared" si="243"/>
        <v/>
      </c>
      <c r="B569" s="42" t="str">
        <f t="shared" si="237"/>
        <v/>
      </c>
      <c r="C569" s="139" t="str">
        <f t="shared" si="244"/>
        <v/>
      </c>
      <c r="D569" s="58" t="str">
        <f t="shared" si="245"/>
        <v/>
      </c>
      <c r="E569" s="58" t="str">
        <f t="shared" si="246"/>
        <v/>
      </c>
      <c r="F569" s="140" t="str">
        <f t="shared" si="247"/>
        <v/>
      </c>
      <c r="G569" s="141" t="str">
        <f t="shared" si="248"/>
        <v/>
      </c>
      <c r="H569" s="58" t="str">
        <f t="shared" si="249"/>
        <v/>
      </c>
      <c r="I569" s="58" t="str">
        <f t="shared" si="250"/>
        <v/>
      </c>
      <c r="J569" s="131" t="str">
        <f t="shared" si="251"/>
        <v/>
      </c>
      <c r="K569" s="65" t="str">
        <f t="shared" si="252"/>
        <v/>
      </c>
      <c r="L569" s="123" t="str">
        <f t="shared" si="253"/>
        <v/>
      </c>
      <c r="M569" s="122" t="str">
        <f t="shared" si="254"/>
        <v/>
      </c>
      <c r="N569" s="137"/>
      <c r="O569" s="118"/>
      <c r="P569" s="118"/>
      <c r="Q569" s="118"/>
      <c r="R569" s="118"/>
      <c r="S569" s="118"/>
      <c r="T569" s="118"/>
      <c r="U569" s="118"/>
      <c r="V569" s="118"/>
      <c r="W569" s="119"/>
      <c r="X569" s="66" t="str">
        <f t="shared" si="242"/>
        <v/>
      </c>
      <c r="Y569" s="26" t="str">
        <f t="shared" si="238"/>
        <v/>
      </c>
      <c r="Z569" s="26" t="str">
        <f t="shared" si="255"/>
        <v/>
      </c>
      <c r="AA569" s="66" t="str">
        <f t="shared" si="256"/>
        <v/>
      </c>
      <c r="AB569" s="26" t="str">
        <f t="shared" si="257"/>
        <v/>
      </c>
      <c r="AC569" s="26" t="str">
        <f t="shared" si="258"/>
        <v/>
      </c>
      <c r="AD569" s="26" t="str">
        <f t="shared" si="239"/>
        <v/>
      </c>
      <c r="AE569" s="26" t="str">
        <f t="shared" si="259"/>
        <v/>
      </c>
      <c r="AF569" s="26" t="str">
        <f t="shared" si="260"/>
        <v/>
      </c>
      <c r="AG569" s="26" t="str">
        <f>IF(OR(Z569&lt;&gt;TRUE,AB569&lt;&gt;TRUE,,ISBLANK(U569)),"",IF(INDEX(codeperskat,MATCH(P569,libperskat,0))=20,IF(OR(U569&lt;Nomen.complète!W$4,U569&gt;Nomen.complète!X$4),FALSE,TRUE),""))</f>
        <v/>
      </c>
      <c r="AH569" s="26" t="str">
        <f t="shared" si="240"/>
        <v/>
      </c>
      <c r="AI569" s="26" t="str">
        <f t="shared" si="241"/>
        <v/>
      </c>
      <c r="AJ569" s="26" t="str">
        <f t="shared" si="261"/>
        <v/>
      </c>
      <c r="AK569" s="58" t="str">
        <f t="shared" si="262"/>
        <v/>
      </c>
      <c r="AL569" s="26" t="str">
        <f t="shared" si="263"/>
        <v/>
      </c>
    </row>
    <row r="570" spans="1:38">
      <c r="A570" s="42" t="str">
        <f t="shared" si="243"/>
        <v/>
      </c>
      <c r="B570" s="42" t="str">
        <f t="shared" si="237"/>
        <v/>
      </c>
      <c r="C570" s="139" t="str">
        <f t="shared" si="244"/>
        <v/>
      </c>
      <c r="D570" s="58" t="str">
        <f t="shared" si="245"/>
        <v/>
      </c>
      <c r="E570" s="58" t="str">
        <f t="shared" si="246"/>
        <v/>
      </c>
      <c r="F570" s="140" t="str">
        <f t="shared" si="247"/>
        <v/>
      </c>
      <c r="G570" s="141" t="str">
        <f t="shared" si="248"/>
        <v/>
      </c>
      <c r="H570" s="58" t="str">
        <f t="shared" si="249"/>
        <v/>
      </c>
      <c r="I570" s="58" t="str">
        <f t="shared" si="250"/>
        <v/>
      </c>
      <c r="J570" s="131" t="str">
        <f t="shared" si="251"/>
        <v/>
      </c>
      <c r="K570" s="65" t="str">
        <f t="shared" si="252"/>
        <v/>
      </c>
      <c r="L570" s="123" t="str">
        <f t="shared" si="253"/>
        <v/>
      </c>
      <c r="M570" s="122" t="str">
        <f t="shared" si="254"/>
        <v/>
      </c>
      <c r="N570" s="137"/>
      <c r="O570" s="118"/>
      <c r="P570" s="118"/>
      <c r="Q570" s="118"/>
      <c r="R570" s="118"/>
      <c r="S570" s="118"/>
      <c r="T570" s="118"/>
      <c r="U570" s="118"/>
      <c r="V570" s="118"/>
      <c r="W570" s="119"/>
      <c r="X570" s="66" t="str">
        <f t="shared" si="242"/>
        <v/>
      </c>
      <c r="Y570" s="26" t="str">
        <f t="shared" si="238"/>
        <v/>
      </c>
      <c r="Z570" s="26" t="str">
        <f t="shared" si="255"/>
        <v/>
      </c>
      <c r="AA570" s="66" t="str">
        <f t="shared" si="256"/>
        <v/>
      </c>
      <c r="AB570" s="26" t="str">
        <f t="shared" si="257"/>
        <v/>
      </c>
      <c r="AC570" s="26" t="str">
        <f t="shared" si="258"/>
        <v/>
      </c>
      <c r="AD570" s="26" t="str">
        <f t="shared" si="239"/>
        <v/>
      </c>
      <c r="AE570" s="26" t="str">
        <f t="shared" si="259"/>
        <v/>
      </c>
      <c r="AF570" s="26" t="str">
        <f t="shared" si="260"/>
        <v/>
      </c>
      <c r="AG570" s="26" t="str">
        <f>IF(OR(Z570&lt;&gt;TRUE,AB570&lt;&gt;TRUE,,ISBLANK(U570)),"",IF(INDEX(codeperskat,MATCH(P570,libperskat,0))=20,IF(OR(U570&lt;Nomen.complète!W$4,U570&gt;Nomen.complète!X$4),FALSE,TRUE),""))</f>
        <v/>
      </c>
      <c r="AH570" s="26" t="str">
        <f t="shared" si="240"/>
        <v/>
      </c>
      <c r="AI570" s="26" t="str">
        <f t="shared" si="241"/>
        <v/>
      </c>
      <c r="AJ570" s="26" t="str">
        <f t="shared" si="261"/>
        <v/>
      </c>
      <c r="AK570" s="58" t="str">
        <f t="shared" si="262"/>
        <v/>
      </c>
      <c r="AL570" s="26" t="str">
        <f t="shared" si="263"/>
        <v/>
      </c>
    </row>
    <row r="571" spans="1:38">
      <c r="A571" s="42" t="str">
        <f t="shared" si="243"/>
        <v/>
      </c>
      <c r="B571" s="42" t="str">
        <f t="shared" si="237"/>
        <v/>
      </c>
      <c r="C571" s="139" t="str">
        <f t="shared" si="244"/>
        <v/>
      </c>
      <c r="D571" s="58" t="str">
        <f t="shared" si="245"/>
        <v/>
      </c>
      <c r="E571" s="58" t="str">
        <f t="shared" si="246"/>
        <v/>
      </c>
      <c r="F571" s="140" t="str">
        <f t="shared" si="247"/>
        <v/>
      </c>
      <c r="G571" s="141" t="str">
        <f t="shared" si="248"/>
        <v/>
      </c>
      <c r="H571" s="58" t="str">
        <f t="shared" si="249"/>
        <v/>
      </c>
      <c r="I571" s="58" t="str">
        <f t="shared" si="250"/>
        <v/>
      </c>
      <c r="J571" s="131" t="str">
        <f t="shared" si="251"/>
        <v/>
      </c>
      <c r="K571" s="65" t="str">
        <f t="shared" si="252"/>
        <v/>
      </c>
      <c r="L571" s="123" t="str">
        <f t="shared" si="253"/>
        <v/>
      </c>
      <c r="M571" s="122" t="str">
        <f t="shared" si="254"/>
        <v/>
      </c>
      <c r="N571" s="137"/>
      <c r="O571" s="118"/>
      <c r="P571" s="118"/>
      <c r="Q571" s="118"/>
      <c r="R571" s="118"/>
      <c r="S571" s="118"/>
      <c r="T571" s="118"/>
      <c r="U571" s="118"/>
      <c r="V571" s="118"/>
      <c r="W571" s="119"/>
      <c r="X571" s="66" t="str">
        <f t="shared" si="242"/>
        <v/>
      </c>
      <c r="Y571" s="26" t="str">
        <f t="shared" si="238"/>
        <v/>
      </c>
      <c r="Z571" s="26" t="str">
        <f t="shared" si="255"/>
        <v/>
      </c>
      <c r="AA571" s="66" t="str">
        <f t="shared" si="256"/>
        <v/>
      </c>
      <c r="AB571" s="26" t="str">
        <f t="shared" si="257"/>
        <v/>
      </c>
      <c r="AC571" s="26" t="str">
        <f t="shared" si="258"/>
        <v/>
      </c>
      <c r="AD571" s="26" t="str">
        <f t="shared" si="239"/>
        <v/>
      </c>
      <c r="AE571" s="26" t="str">
        <f t="shared" si="259"/>
        <v/>
      </c>
      <c r="AF571" s="26" t="str">
        <f t="shared" si="260"/>
        <v/>
      </c>
      <c r="AG571" s="26" t="str">
        <f>IF(OR(Z571&lt;&gt;TRUE,AB571&lt;&gt;TRUE,,ISBLANK(U571)),"",IF(INDEX(codeperskat,MATCH(P571,libperskat,0))=20,IF(OR(U571&lt;Nomen.complète!W$4,U571&gt;Nomen.complète!X$4),FALSE,TRUE),""))</f>
        <v/>
      </c>
      <c r="AH571" s="26" t="str">
        <f t="shared" si="240"/>
        <v/>
      </c>
      <c r="AI571" s="26" t="str">
        <f t="shared" si="241"/>
        <v/>
      </c>
      <c r="AJ571" s="26" t="str">
        <f t="shared" si="261"/>
        <v/>
      </c>
      <c r="AK571" s="58" t="str">
        <f t="shared" si="262"/>
        <v/>
      </c>
      <c r="AL571" s="26" t="str">
        <f t="shared" si="263"/>
        <v/>
      </c>
    </row>
    <row r="572" spans="1:38">
      <c r="A572" s="42" t="str">
        <f t="shared" si="243"/>
        <v/>
      </c>
      <c r="B572" s="42" t="str">
        <f t="shared" si="237"/>
        <v/>
      </c>
      <c r="C572" s="139" t="str">
        <f t="shared" si="244"/>
        <v/>
      </c>
      <c r="D572" s="58" t="str">
        <f t="shared" si="245"/>
        <v/>
      </c>
      <c r="E572" s="58" t="str">
        <f t="shared" si="246"/>
        <v/>
      </c>
      <c r="F572" s="140" t="str">
        <f t="shared" si="247"/>
        <v/>
      </c>
      <c r="G572" s="141" t="str">
        <f t="shared" si="248"/>
        <v/>
      </c>
      <c r="H572" s="58" t="str">
        <f t="shared" si="249"/>
        <v/>
      </c>
      <c r="I572" s="58" t="str">
        <f t="shared" si="250"/>
        <v/>
      </c>
      <c r="J572" s="131" t="str">
        <f t="shared" si="251"/>
        <v/>
      </c>
      <c r="K572" s="65" t="str">
        <f t="shared" si="252"/>
        <v/>
      </c>
      <c r="L572" s="123" t="str">
        <f t="shared" si="253"/>
        <v/>
      </c>
      <c r="M572" s="122" t="str">
        <f t="shared" si="254"/>
        <v/>
      </c>
      <c r="N572" s="137"/>
      <c r="O572" s="118"/>
      <c r="P572" s="118"/>
      <c r="Q572" s="118"/>
      <c r="R572" s="118"/>
      <c r="S572" s="118"/>
      <c r="T572" s="118"/>
      <c r="U572" s="118"/>
      <c r="V572" s="118"/>
      <c r="W572" s="119"/>
      <c r="X572" s="66" t="str">
        <f t="shared" si="242"/>
        <v/>
      </c>
      <c r="Y572" s="26" t="str">
        <f t="shared" si="238"/>
        <v/>
      </c>
      <c r="Z572" s="26" t="str">
        <f t="shared" si="255"/>
        <v/>
      </c>
      <c r="AA572" s="66" t="str">
        <f t="shared" si="256"/>
        <v/>
      </c>
      <c r="AB572" s="26" t="str">
        <f t="shared" si="257"/>
        <v/>
      </c>
      <c r="AC572" s="26" t="str">
        <f t="shared" si="258"/>
        <v/>
      </c>
      <c r="AD572" s="26" t="str">
        <f t="shared" si="239"/>
        <v/>
      </c>
      <c r="AE572" s="26" t="str">
        <f t="shared" si="259"/>
        <v/>
      </c>
      <c r="AF572" s="26" t="str">
        <f t="shared" si="260"/>
        <v/>
      </c>
      <c r="AG572" s="26" t="str">
        <f>IF(OR(Z572&lt;&gt;TRUE,AB572&lt;&gt;TRUE,,ISBLANK(U572)),"",IF(INDEX(codeperskat,MATCH(P572,libperskat,0))=20,IF(OR(U572&lt;Nomen.complète!W$4,U572&gt;Nomen.complète!X$4),FALSE,TRUE),""))</f>
        <v/>
      </c>
      <c r="AH572" s="26" t="str">
        <f t="shared" si="240"/>
        <v/>
      </c>
      <c r="AI572" s="26" t="str">
        <f t="shared" si="241"/>
        <v/>
      </c>
      <c r="AJ572" s="26" t="str">
        <f t="shared" si="261"/>
        <v/>
      </c>
      <c r="AK572" s="58" t="str">
        <f t="shared" si="262"/>
        <v/>
      </c>
      <c r="AL572" s="26" t="str">
        <f t="shared" si="263"/>
        <v/>
      </c>
    </row>
    <row r="573" spans="1:38">
      <c r="A573" s="42" t="str">
        <f t="shared" si="243"/>
        <v/>
      </c>
      <c r="B573" s="42" t="str">
        <f t="shared" si="237"/>
        <v/>
      </c>
      <c r="C573" s="139" t="str">
        <f t="shared" si="244"/>
        <v/>
      </c>
      <c r="D573" s="58" t="str">
        <f t="shared" si="245"/>
        <v/>
      </c>
      <c r="E573" s="58" t="str">
        <f t="shared" si="246"/>
        <v/>
      </c>
      <c r="F573" s="140" t="str">
        <f t="shared" si="247"/>
        <v/>
      </c>
      <c r="G573" s="141" t="str">
        <f t="shared" si="248"/>
        <v/>
      </c>
      <c r="H573" s="58" t="str">
        <f t="shared" si="249"/>
        <v/>
      </c>
      <c r="I573" s="58" t="str">
        <f t="shared" si="250"/>
        <v/>
      </c>
      <c r="J573" s="131" t="str">
        <f t="shared" si="251"/>
        <v/>
      </c>
      <c r="K573" s="65" t="str">
        <f t="shared" si="252"/>
        <v/>
      </c>
      <c r="L573" s="123" t="str">
        <f t="shared" si="253"/>
        <v/>
      </c>
      <c r="M573" s="122" t="str">
        <f t="shared" si="254"/>
        <v/>
      </c>
      <c r="N573" s="137"/>
      <c r="O573" s="118"/>
      <c r="P573" s="118"/>
      <c r="Q573" s="118"/>
      <c r="R573" s="118"/>
      <c r="S573" s="118"/>
      <c r="T573" s="118"/>
      <c r="U573" s="118"/>
      <c r="V573" s="118"/>
      <c r="W573" s="119"/>
      <c r="X573" s="66" t="str">
        <f t="shared" si="242"/>
        <v/>
      </c>
      <c r="Y573" s="26" t="str">
        <f t="shared" si="238"/>
        <v/>
      </c>
      <c r="Z573" s="26" t="str">
        <f t="shared" si="255"/>
        <v/>
      </c>
      <c r="AA573" s="66" t="str">
        <f t="shared" si="256"/>
        <v/>
      </c>
      <c r="AB573" s="26" t="str">
        <f t="shared" si="257"/>
        <v/>
      </c>
      <c r="AC573" s="26" t="str">
        <f t="shared" si="258"/>
        <v/>
      </c>
      <c r="AD573" s="26" t="str">
        <f t="shared" si="239"/>
        <v/>
      </c>
      <c r="AE573" s="26" t="str">
        <f t="shared" si="259"/>
        <v/>
      </c>
      <c r="AF573" s="26" t="str">
        <f t="shared" si="260"/>
        <v/>
      </c>
      <c r="AG573" s="26" t="str">
        <f>IF(OR(Z573&lt;&gt;TRUE,AB573&lt;&gt;TRUE,,ISBLANK(U573)),"",IF(INDEX(codeperskat,MATCH(P573,libperskat,0))=20,IF(OR(U573&lt;Nomen.complète!W$4,U573&gt;Nomen.complète!X$4),FALSE,TRUE),""))</f>
        <v/>
      </c>
      <c r="AH573" s="26" t="str">
        <f t="shared" si="240"/>
        <v/>
      </c>
      <c r="AI573" s="26" t="str">
        <f t="shared" si="241"/>
        <v/>
      </c>
      <c r="AJ573" s="26" t="str">
        <f t="shared" si="261"/>
        <v/>
      </c>
      <c r="AK573" s="58" t="str">
        <f t="shared" si="262"/>
        <v/>
      </c>
      <c r="AL573" s="26" t="str">
        <f t="shared" si="263"/>
        <v/>
      </c>
    </row>
    <row r="574" spans="1:38">
      <c r="A574" s="42" t="str">
        <f t="shared" si="243"/>
        <v/>
      </c>
      <c r="B574" s="42" t="str">
        <f t="shared" si="237"/>
        <v/>
      </c>
      <c r="C574" s="139" t="str">
        <f t="shared" si="244"/>
        <v/>
      </c>
      <c r="D574" s="58" t="str">
        <f t="shared" si="245"/>
        <v/>
      </c>
      <c r="E574" s="58" t="str">
        <f t="shared" si="246"/>
        <v/>
      </c>
      <c r="F574" s="140" t="str">
        <f t="shared" si="247"/>
        <v/>
      </c>
      <c r="G574" s="141" t="str">
        <f t="shared" si="248"/>
        <v/>
      </c>
      <c r="H574" s="58" t="str">
        <f t="shared" si="249"/>
        <v/>
      </c>
      <c r="I574" s="58" t="str">
        <f t="shared" si="250"/>
        <v/>
      </c>
      <c r="J574" s="131" t="str">
        <f t="shared" si="251"/>
        <v/>
      </c>
      <c r="K574" s="65" t="str">
        <f t="shared" si="252"/>
        <v/>
      </c>
      <c r="L574" s="123" t="str">
        <f t="shared" si="253"/>
        <v/>
      </c>
      <c r="M574" s="122" t="str">
        <f t="shared" si="254"/>
        <v/>
      </c>
      <c r="N574" s="137"/>
      <c r="O574" s="118"/>
      <c r="P574" s="118"/>
      <c r="Q574" s="118"/>
      <c r="R574" s="118"/>
      <c r="S574" s="118"/>
      <c r="T574" s="118"/>
      <c r="U574" s="118"/>
      <c r="V574" s="118"/>
      <c r="W574" s="119"/>
      <c r="X574" s="66" t="str">
        <f t="shared" si="242"/>
        <v/>
      </c>
      <c r="Y574" s="26" t="str">
        <f t="shared" si="238"/>
        <v/>
      </c>
      <c r="Z574" s="26" t="str">
        <f t="shared" si="255"/>
        <v/>
      </c>
      <c r="AA574" s="66" t="str">
        <f t="shared" si="256"/>
        <v/>
      </c>
      <c r="AB574" s="26" t="str">
        <f t="shared" si="257"/>
        <v/>
      </c>
      <c r="AC574" s="26" t="str">
        <f t="shared" si="258"/>
        <v/>
      </c>
      <c r="AD574" s="26" t="str">
        <f t="shared" si="239"/>
        <v/>
      </c>
      <c r="AE574" s="26" t="str">
        <f t="shared" si="259"/>
        <v/>
      </c>
      <c r="AF574" s="26" t="str">
        <f t="shared" si="260"/>
        <v/>
      </c>
      <c r="AG574" s="26" t="str">
        <f>IF(OR(Z574&lt;&gt;TRUE,AB574&lt;&gt;TRUE,,ISBLANK(U574)),"",IF(INDEX(codeperskat,MATCH(P574,libperskat,0))=20,IF(OR(U574&lt;Nomen.complète!W$4,U574&gt;Nomen.complète!X$4),FALSE,TRUE),""))</f>
        <v/>
      </c>
      <c r="AH574" s="26" t="str">
        <f t="shared" si="240"/>
        <v/>
      </c>
      <c r="AI574" s="26" t="str">
        <f t="shared" si="241"/>
        <v/>
      </c>
      <c r="AJ574" s="26" t="str">
        <f t="shared" si="261"/>
        <v/>
      </c>
      <c r="AK574" s="58" t="str">
        <f t="shared" si="262"/>
        <v/>
      </c>
      <c r="AL574" s="26" t="str">
        <f t="shared" si="263"/>
        <v/>
      </c>
    </row>
    <row r="575" spans="1:38">
      <c r="A575" s="42" t="str">
        <f t="shared" si="243"/>
        <v/>
      </c>
      <c r="B575" s="42" t="str">
        <f t="shared" si="237"/>
        <v/>
      </c>
      <c r="C575" s="139" t="str">
        <f t="shared" si="244"/>
        <v/>
      </c>
      <c r="D575" s="58" t="str">
        <f t="shared" si="245"/>
        <v/>
      </c>
      <c r="E575" s="58" t="str">
        <f t="shared" si="246"/>
        <v/>
      </c>
      <c r="F575" s="140" t="str">
        <f t="shared" si="247"/>
        <v/>
      </c>
      <c r="G575" s="141" t="str">
        <f t="shared" si="248"/>
        <v/>
      </c>
      <c r="H575" s="58" t="str">
        <f t="shared" si="249"/>
        <v/>
      </c>
      <c r="I575" s="58" t="str">
        <f t="shared" si="250"/>
        <v/>
      </c>
      <c r="J575" s="131" t="str">
        <f t="shared" si="251"/>
        <v/>
      </c>
      <c r="K575" s="65" t="str">
        <f t="shared" si="252"/>
        <v/>
      </c>
      <c r="L575" s="123" t="str">
        <f t="shared" si="253"/>
        <v/>
      </c>
      <c r="M575" s="122" t="str">
        <f t="shared" si="254"/>
        <v/>
      </c>
      <c r="N575" s="137"/>
      <c r="O575" s="118"/>
      <c r="P575" s="118"/>
      <c r="Q575" s="118"/>
      <c r="R575" s="118"/>
      <c r="S575" s="118"/>
      <c r="T575" s="118"/>
      <c r="U575" s="118"/>
      <c r="V575" s="118"/>
      <c r="W575" s="119"/>
      <c r="X575" s="66" t="str">
        <f t="shared" si="242"/>
        <v/>
      </c>
      <c r="Y575" s="26" t="str">
        <f t="shared" si="238"/>
        <v/>
      </c>
      <c r="Z575" s="26" t="str">
        <f t="shared" si="255"/>
        <v/>
      </c>
      <c r="AA575" s="66" t="str">
        <f t="shared" si="256"/>
        <v/>
      </c>
      <c r="AB575" s="26" t="str">
        <f t="shared" si="257"/>
        <v/>
      </c>
      <c r="AC575" s="26" t="str">
        <f t="shared" si="258"/>
        <v/>
      </c>
      <c r="AD575" s="26" t="str">
        <f t="shared" si="239"/>
        <v/>
      </c>
      <c r="AE575" s="26" t="str">
        <f t="shared" si="259"/>
        <v/>
      </c>
      <c r="AF575" s="26" t="str">
        <f t="shared" si="260"/>
        <v/>
      </c>
      <c r="AG575" s="26" t="str">
        <f>IF(OR(Z575&lt;&gt;TRUE,AB575&lt;&gt;TRUE,,ISBLANK(U575)),"",IF(INDEX(codeperskat,MATCH(P575,libperskat,0))=20,IF(OR(U575&lt;Nomen.complète!W$4,U575&gt;Nomen.complète!X$4),FALSE,TRUE),""))</f>
        <v/>
      </c>
      <c r="AH575" s="26" t="str">
        <f t="shared" si="240"/>
        <v/>
      </c>
      <c r="AI575" s="26" t="str">
        <f t="shared" si="241"/>
        <v/>
      </c>
      <c r="AJ575" s="26" t="str">
        <f t="shared" si="261"/>
        <v/>
      </c>
      <c r="AK575" s="58" t="str">
        <f t="shared" si="262"/>
        <v/>
      </c>
      <c r="AL575" s="26" t="str">
        <f t="shared" si="263"/>
        <v/>
      </c>
    </row>
    <row r="576" spans="1:38">
      <c r="A576" s="42" t="str">
        <f t="shared" si="243"/>
        <v/>
      </c>
      <c r="B576" s="42" t="str">
        <f t="shared" si="237"/>
        <v/>
      </c>
      <c r="C576" s="139" t="str">
        <f t="shared" si="244"/>
        <v/>
      </c>
      <c r="D576" s="58" t="str">
        <f t="shared" si="245"/>
        <v/>
      </c>
      <c r="E576" s="58" t="str">
        <f t="shared" si="246"/>
        <v/>
      </c>
      <c r="F576" s="140" t="str">
        <f t="shared" si="247"/>
        <v/>
      </c>
      <c r="G576" s="141" t="str">
        <f t="shared" si="248"/>
        <v/>
      </c>
      <c r="H576" s="58" t="str">
        <f t="shared" si="249"/>
        <v/>
      </c>
      <c r="I576" s="58" t="str">
        <f t="shared" si="250"/>
        <v/>
      </c>
      <c r="J576" s="131" t="str">
        <f t="shared" si="251"/>
        <v/>
      </c>
      <c r="K576" s="65" t="str">
        <f t="shared" si="252"/>
        <v/>
      </c>
      <c r="L576" s="123" t="str">
        <f t="shared" si="253"/>
        <v/>
      </c>
      <c r="M576" s="122" t="str">
        <f t="shared" si="254"/>
        <v/>
      </c>
      <c r="N576" s="137"/>
      <c r="O576" s="118"/>
      <c r="P576" s="118"/>
      <c r="Q576" s="118"/>
      <c r="R576" s="118"/>
      <c r="S576" s="118"/>
      <c r="T576" s="118"/>
      <c r="U576" s="118"/>
      <c r="V576" s="118"/>
      <c r="W576" s="119"/>
      <c r="X576" s="66" t="str">
        <f t="shared" si="242"/>
        <v/>
      </c>
      <c r="Y576" s="26" t="str">
        <f t="shared" si="238"/>
        <v/>
      </c>
      <c r="Z576" s="26" t="str">
        <f t="shared" si="255"/>
        <v/>
      </c>
      <c r="AA576" s="66" t="str">
        <f t="shared" si="256"/>
        <v/>
      </c>
      <c r="AB576" s="26" t="str">
        <f t="shared" si="257"/>
        <v/>
      </c>
      <c r="AC576" s="26" t="str">
        <f t="shared" si="258"/>
        <v/>
      </c>
      <c r="AD576" s="26" t="str">
        <f t="shared" si="239"/>
        <v/>
      </c>
      <c r="AE576" s="26" t="str">
        <f t="shared" si="259"/>
        <v/>
      </c>
      <c r="AF576" s="26" t="str">
        <f t="shared" si="260"/>
        <v/>
      </c>
      <c r="AG576" s="26" t="str">
        <f>IF(OR(Z576&lt;&gt;TRUE,AB576&lt;&gt;TRUE,,ISBLANK(U576)),"",IF(INDEX(codeperskat,MATCH(P576,libperskat,0))=20,IF(OR(U576&lt;Nomen.complète!W$4,U576&gt;Nomen.complète!X$4),FALSE,TRUE),""))</f>
        <v/>
      </c>
      <c r="AH576" s="26" t="str">
        <f t="shared" si="240"/>
        <v/>
      </c>
      <c r="AI576" s="26" t="str">
        <f t="shared" si="241"/>
        <v/>
      </c>
      <c r="AJ576" s="26" t="str">
        <f t="shared" si="261"/>
        <v/>
      </c>
      <c r="AK576" s="58" t="str">
        <f t="shared" si="262"/>
        <v/>
      </c>
      <c r="AL576" s="26" t="str">
        <f t="shared" si="263"/>
        <v/>
      </c>
    </row>
    <row r="577" spans="1:38">
      <c r="A577" s="42" t="str">
        <f t="shared" si="243"/>
        <v/>
      </c>
      <c r="B577" s="42" t="str">
        <f t="shared" si="237"/>
        <v/>
      </c>
      <c r="C577" s="139" t="str">
        <f t="shared" si="244"/>
        <v/>
      </c>
      <c r="D577" s="58" t="str">
        <f t="shared" si="245"/>
        <v/>
      </c>
      <c r="E577" s="58" t="str">
        <f t="shared" si="246"/>
        <v/>
      </c>
      <c r="F577" s="140" t="str">
        <f t="shared" si="247"/>
        <v/>
      </c>
      <c r="G577" s="141" t="str">
        <f t="shared" si="248"/>
        <v/>
      </c>
      <c r="H577" s="58" t="str">
        <f t="shared" si="249"/>
        <v/>
      </c>
      <c r="I577" s="58" t="str">
        <f t="shared" si="250"/>
        <v/>
      </c>
      <c r="J577" s="131" t="str">
        <f t="shared" si="251"/>
        <v/>
      </c>
      <c r="K577" s="65" t="str">
        <f t="shared" si="252"/>
        <v/>
      </c>
      <c r="L577" s="123" t="str">
        <f t="shared" si="253"/>
        <v/>
      </c>
      <c r="M577" s="122" t="str">
        <f t="shared" si="254"/>
        <v/>
      </c>
      <c r="N577" s="137"/>
      <c r="O577" s="118"/>
      <c r="P577" s="118"/>
      <c r="Q577" s="118"/>
      <c r="R577" s="118"/>
      <c r="S577" s="118"/>
      <c r="T577" s="118"/>
      <c r="U577" s="118"/>
      <c r="V577" s="118"/>
      <c r="W577" s="119"/>
      <c r="X577" s="66" t="str">
        <f t="shared" si="242"/>
        <v/>
      </c>
      <c r="Y577" s="26" t="str">
        <f t="shared" si="238"/>
        <v/>
      </c>
      <c r="Z577" s="26" t="str">
        <f t="shared" si="255"/>
        <v/>
      </c>
      <c r="AA577" s="66" t="str">
        <f t="shared" si="256"/>
        <v/>
      </c>
      <c r="AB577" s="26" t="str">
        <f t="shared" si="257"/>
        <v/>
      </c>
      <c r="AC577" s="26" t="str">
        <f t="shared" si="258"/>
        <v/>
      </c>
      <c r="AD577" s="26" t="str">
        <f t="shared" si="239"/>
        <v/>
      </c>
      <c r="AE577" s="26" t="str">
        <f t="shared" si="259"/>
        <v/>
      </c>
      <c r="AF577" s="26" t="str">
        <f t="shared" si="260"/>
        <v/>
      </c>
      <c r="AG577" s="26" t="str">
        <f>IF(OR(Z577&lt;&gt;TRUE,AB577&lt;&gt;TRUE,,ISBLANK(U577)),"",IF(INDEX(codeperskat,MATCH(P577,libperskat,0))=20,IF(OR(U577&lt;Nomen.complète!W$4,U577&gt;Nomen.complète!X$4),FALSE,TRUE),""))</f>
        <v/>
      </c>
      <c r="AH577" s="26" t="str">
        <f t="shared" si="240"/>
        <v/>
      </c>
      <c r="AI577" s="26" t="str">
        <f t="shared" si="241"/>
        <v/>
      </c>
      <c r="AJ577" s="26" t="str">
        <f t="shared" si="261"/>
        <v/>
      </c>
      <c r="AK577" s="58" t="str">
        <f t="shared" si="262"/>
        <v/>
      </c>
      <c r="AL577" s="26" t="str">
        <f t="shared" si="263"/>
        <v/>
      </c>
    </row>
    <row r="578" spans="1:38">
      <c r="A578" s="42" t="str">
        <f t="shared" si="243"/>
        <v/>
      </c>
      <c r="B578" s="42" t="str">
        <f t="shared" si="237"/>
        <v/>
      </c>
      <c r="C578" s="139" t="str">
        <f t="shared" si="244"/>
        <v/>
      </c>
      <c r="D578" s="58" t="str">
        <f t="shared" si="245"/>
        <v/>
      </c>
      <c r="E578" s="58" t="str">
        <f t="shared" si="246"/>
        <v/>
      </c>
      <c r="F578" s="140" t="str">
        <f t="shared" si="247"/>
        <v/>
      </c>
      <c r="G578" s="141" t="str">
        <f t="shared" si="248"/>
        <v/>
      </c>
      <c r="H578" s="58" t="str">
        <f t="shared" si="249"/>
        <v/>
      </c>
      <c r="I578" s="58" t="str">
        <f t="shared" si="250"/>
        <v/>
      </c>
      <c r="J578" s="131" t="str">
        <f t="shared" si="251"/>
        <v/>
      </c>
      <c r="K578" s="65" t="str">
        <f t="shared" si="252"/>
        <v/>
      </c>
      <c r="L578" s="123" t="str">
        <f t="shared" si="253"/>
        <v/>
      </c>
      <c r="M578" s="122" t="str">
        <f t="shared" si="254"/>
        <v/>
      </c>
      <c r="N578" s="137"/>
      <c r="O578" s="118"/>
      <c r="P578" s="118"/>
      <c r="Q578" s="118"/>
      <c r="R578" s="118"/>
      <c r="S578" s="118"/>
      <c r="T578" s="118"/>
      <c r="U578" s="118"/>
      <c r="V578" s="118"/>
      <c r="W578" s="119"/>
      <c r="X578" s="66" t="str">
        <f t="shared" si="242"/>
        <v/>
      </c>
      <c r="Y578" s="26" t="str">
        <f t="shared" si="238"/>
        <v/>
      </c>
      <c r="Z578" s="26" t="str">
        <f t="shared" si="255"/>
        <v/>
      </c>
      <c r="AA578" s="66" t="str">
        <f t="shared" si="256"/>
        <v/>
      </c>
      <c r="AB578" s="26" t="str">
        <f t="shared" si="257"/>
        <v/>
      </c>
      <c r="AC578" s="26" t="str">
        <f t="shared" si="258"/>
        <v/>
      </c>
      <c r="AD578" s="26" t="str">
        <f t="shared" si="239"/>
        <v/>
      </c>
      <c r="AE578" s="26" t="str">
        <f t="shared" si="259"/>
        <v/>
      </c>
      <c r="AF578" s="26" t="str">
        <f t="shared" si="260"/>
        <v/>
      </c>
      <c r="AG578" s="26" t="str">
        <f>IF(OR(Z578&lt;&gt;TRUE,AB578&lt;&gt;TRUE,,ISBLANK(U578)),"",IF(INDEX(codeperskat,MATCH(P578,libperskat,0))=20,IF(OR(U578&lt;Nomen.complète!W$4,U578&gt;Nomen.complète!X$4),FALSE,TRUE),""))</f>
        <v/>
      </c>
      <c r="AH578" s="26" t="str">
        <f t="shared" si="240"/>
        <v/>
      </c>
      <c r="AI578" s="26" t="str">
        <f t="shared" si="241"/>
        <v/>
      </c>
      <c r="AJ578" s="26" t="str">
        <f t="shared" si="261"/>
        <v/>
      </c>
      <c r="AK578" s="58" t="str">
        <f t="shared" si="262"/>
        <v/>
      </c>
      <c r="AL578" s="26" t="str">
        <f t="shared" si="263"/>
        <v/>
      </c>
    </row>
    <row r="579" spans="1:38">
      <c r="A579" s="42" t="str">
        <f t="shared" si="243"/>
        <v/>
      </c>
      <c r="B579" s="42" t="str">
        <f t="shared" si="237"/>
        <v/>
      </c>
      <c r="C579" s="139" t="str">
        <f t="shared" si="244"/>
        <v/>
      </c>
      <c r="D579" s="58" t="str">
        <f t="shared" si="245"/>
        <v/>
      </c>
      <c r="E579" s="58" t="str">
        <f t="shared" si="246"/>
        <v/>
      </c>
      <c r="F579" s="140" t="str">
        <f t="shared" si="247"/>
        <v/>
      </c>
      <c r="G579" s="141" t="str">
        <f t="shared" si="248"/>
        <v/>
      </c>
      <c r="H579" s="58" t="str">
        <f t="shared" si="249"/>
        <v/>
      </c>
      <c r="I579" s="58" t="str">
        <f t="shared" si="250"/>
        <v/>
      </c>
      <c r="J579" s="131" t="str">
        <f t="shared" si="251"/>
        <v/>
      </c>
      <c r="K579" s="65" t="str">
        <f t="shared" si="252"/>
        <v/>
      </c>
      <c r="L579" s="123" t="str">
        <f t="shared" si="253"/>
        <v/>
      </c>
      <c r="M579" s="122" t="str">
        <f t="shared" si="254"/>
        <v/>
      </c>
      <c r="N579" s="137"/>
      <c r="O579" s="118"/>
      <c r="P579" s="118"/>
      <c r="Q579" s="118"/>
      <c r="R579" s="118"/>
      <c r="S579" s="118"/>
      <c r="T579" s="118"/>
      <c r="U579" s="118"/>
      <c r="V579" s="118"/>
      <c r="W579" s="119"/>
      <c r="X579" s="66" t="str">
        <f t="shared" si="242"/>
        <v/>
      </c>
      <c r="Y579" s="26" t="str">
        <f t="shared" si="238"/>
        <v/>
      </c>
      <c r="Z579" s="26" t="str">
        <f t="shared" si="255"/>
        <v/>
      </c>
      <c r="AA579" s="66" t="str">
        <f t="shared" si="256"/>
        <v/>
      </c>
      <c r="AB579" s="26" t="str">
        <f t="shared" si="257"/>
        <v/>
      </c>
      <c r="AC579" s="26" t="str">
        <f t="shared" si="258"/>
        <v/>
      </c>
      <c r="AD579" s="26" t="str">
        <f t="shared" si="239"/>
        <v/>
      </c>
      <c r="AE579" s="26" t="str">
        <f t="shared" si="259"/>
        <v/>
      </c>
      <c r="AF579" s="26" t="str">
        <f t="shared" si="260"/>
        <v/>
      </c>
      <c r="AG579" s="26" t="str">
        <f>IF(OR(Z579&lt;&gt;TRUE,AB579&lt;&gt;TRUE,,ISBLANK(U579)),"",IF(INDEX(codeperskat,MATCH(P579,libperskat,0))=20,IF(OR(U579&lt;Nomen.complète!W$4,U579&gt;Nomen.complète!X$4),FALSE,TRUE),""))</f>
        <v/>
      </c>
      <c r="AH579" s="26" t="str">
        <f t="shared" si="240"/>
        <v/>
      </c>
      <c r="AI579" s="26" t="str">
        <f t="shared" si="241"/>
        <v/>
      </c>
      <c r="AJ579" s="26" t="str">
        <f t="shared" si="261"/>
        <v/>
      </c>
      <c r="AK579" s="58" t="str">
        <f t="shared" si="262"/>
        <v/>
      </c>
      <c r="AL579" s="26" t="str">
        <f t="shared" si="263"/>
        <v/>
      </c>
    </row>
    <row r="580" spans="1:38">
      <c r="A580" s="42" t="str">
        <f t="shared" si="243"/>
        <v/>
      </c>
      <c r="B580" s="42" t="str">
        <f t="shared" si="237"/>
        <v/>
      </c>
      <c r="C580" s="139" t="str">
        <f t="shared" si="244"/>
        <v/>
      </c>
      <c r="D580" s="58" t="str">
        <f t="shared" si="245"/>
        <v/>
      </c>
      <c r="E580" s="58" t="str">
        <f t="shared" si="246"/>
        <v/>
      </c>
      <c r="F580" s="140" t="str">
        <f t="shared" si="247"/>
        <v/>
      </c>
      <c r="G580" s="141" t="str">
        <f t="shared" si="248"/>
        <v/>
      </c>
      <c r="H580" s="58" t="str">
        <f t="shared" si="249"/>
        <v/>
      </c>
      <c r="I580" s="58" t="str">
        <f t="shared" si="250"/>
        <v/>
      </c>
      <c r="J580" s="131" t="str">
        <f t="shared" si="251"/>
        <v/>
      </c>
      <c r="K580" s="65" t="str">
        <f t="shared" si="252"/>
        <v/>
      </c>
      <c r="L580" s="123" t="str">
        <f t="shared" si="253"/>
        <v/>
      </c>
      <c r="M580" s="122" t="str">
        <f t="shared" si="254"/>
        <v/>
      </c>
      <c r="N580" s="137"/>
      <c r="O580" s="118"/>
      <c r="P580" s="118"/>
      <c r="Q580" s="118"/>
      <c r="R580" s="118"/>
      <c r="S580" s="118"/>
      <c r="T580" s="118"/>
      <c r="U580" s="118"/>
      <c r="V580" s="118"/>
      <c r="W580" s="119"/>
      <c r="X580" s="66" t="str">
        <f t="shared" si="242"/>
        <v/>
      </c>
      <c r="Y580" s="26" t="str">
        <f t="shared" si="238"/>
        <v/>
      </c>
      <c r="Z580" s="26" t="str">
        <f t="shared" si="255"/>
        <v/>
      </c>
      <c r="AA580" s="66" t="str">
        <f t="shared" si="256"/>
        <v/>
      </c>
      <c r="AB580" s="26" t="str">
        <f t="shared" si="257"/>
        <v/>
      </c>
      <c r="AC580" s="26" t="str">
        <f t="shared" si="258"/>
        <v/>
      </c>
      <c r="AD580" s="26" t="str">
        <f t="shared" si="239"/>
        <v/>
      </c>
      <c r="AE580" s="26" t="str">
        <f t="shared" si="259"/>
        <v/>
      </c>
      <c r="AF580" s="26" t="str">
        <f t="shared" si="260"/>
        <v/>
      </c>
      <c r="AG580" s="26" t="str">
        <f>IF(OR(Z580&lt;&gt;TRUE,AB580&lt;&gt;TRUE,,ISBLANK(U580)),"",IF(INDEX(codeperskat,MATCH(P580,libperskat,0))=20,IF(OR(U580&lt;Nomen.complète!W$4,U580&gt;Nomen.complète!X$4),FALSE,TRUE),""))</f>
        <v/>
      </c>
      <c r="AH580" s="26" t="str">
        <f t="shared" si="240"/>
        <v/>
      </c>
      <c r="AI580" s="26" t="str">
        <f t="shared" si="241"/>
        <v/>
      </c>
      <c r="AJ580" s="26" t="str">
        <f t="shared" si="261"/>
        <v/>
      </c>
      <c r="AK580" s="58" t="str">
        <f t="shared" si="262"/>
        <v/>
      </c>
      <c r="AL580" s="26" t="str">
        <f t="shared" si="263"/>
        <v/>
      </c>
    </row>
    <row r="581" spans="1:38">
      <c r="A581" s="42" t="str">
        <f t="shared" si="243"/>
        <v/>
      </c>
      <c r="B581" s="42" t="str">
        <f t="shared" si="237"/>
        <v/>
      </c>
      <c r="C581" s="139" t="str">
        <f t="shared" si="244"/>
        <v/>
      </c>
      <c r="D581" s="58" t="str">
        <f t="shared" si="245"/>
        <v/>
      </c>
      <c r="E581" s="58" t="str">
        <f t="shared" si="246"/>
        <v/>
      </c>
      <c r="F581" s="140" t="str">
        <f t="shared" si="247"/>
        <v/>
      </c>
      <c r="G581" s="141" t="str">
        <f t="shared" si="248"/>
        <v/>
      </c>
      <c r="H581" s="58" t="str">
        <f t="shared" si="249"/>
        <v/>
      </c>
      <c r="I581" s="58" t="str">
        <f t="shared" si="250"/>
        <v/>
      </c>
      <c r="J581" s="131" t="str">
        <f t="shared" si="251"/>
        <v/>
      </c>
      <c r="K581" s="65" t="str">
        <f t="shared" si="252"/>
        <v/>
      </c>
      <c r="L581" s="123" t="str">
        <f t="shared" si="253"/>
        <v/>
      </c>
      <c r="M581" s="122" t="str">
        <f t="shared" si="254"/>
        <v/>
      </c>
      <c r="N581" s="137"/>
      <c r="O581" s="118"/>
      <c r="P581" s="118"/>
      <c r="Q581" s="118"/>
      <c r="R581" s="118"/>
      <c r="S581" s="118"/>
      <c r="T581" s="118"/>
      <c r="U581" s="118"/>
      <c r="V581" s="118"/>
      <c r="W581" s="119"/>
      <c r="X581" s="66" t="str">
        <f t="shared" si="242"/>
        <v/>
      </c>
      <c r="Y581" s="26" t="str">
        <f t="shared" si="238"/>
        <v/>
      </c>
      <c r="Z581" s="26" t="str">
        <f t="shared" si="255"/>
        <v/>
      </c>
      <c r="AA581" s="66" t="str">
        <f t="shared" si="256"/>
        <v/>
      </c>
      <c r="AB581" s="26" t="str">
        <f t="shared" si="257"/>
        <v/>
      </c>
      <c r="AC581" s="26" t="str">
        <f t="shared" si="258"/>
        <v/>
      </c>
      <c r="AD581" s="26" t="str">
        <f t="shared" si="239"/>
        <v/>
      </c>
      <c r="AE581" s="26" t="str">
        <f t="shared" si="259"/>
        <v/>
      </c>
      <c r="AF581" s="26" t="str">
        <f t="shared" si="260"/>
        <v/>
      </c>
      <c r="AG581" s="26" t="str">
        <f>IF(OR(Z581&lt;&gt;TRUE,AB581&lt;&gt;TRUE,,ISBLANK(U581)),"",IF(INDEX(codeperskat,MATCH(P581,libperskat,0))=20,IF(OR(U581&lt;Nomen.complète!W$4,U581&gt;Nomen.complète!X$4),FALSE,TRUE),""))</f>
        <v/>
      </c>
      <c r="AH581" s="26" t="str">
        <f t="shared" si="240"/>
        <v/>
      </c>
      <c r="AI581" s="26" t="str">
        <f t="shared" si="241"/>
        <v/>
      </c>
      <c r="AJ581" s="26" t="str">
        <f t="shared" si="261"/>
        <v/>
      </c>
      <c r="AK581" s="58" t="str">
        <f t="shared" si="262"/>
        <v/>
      </c>
      <c r="AL581" s="26" t="str">
        <f t="shared" si="263"/>
        <v/>
      </c>
    </row>
    <row r="582" spans="1:38">
      <c r="A582" s="42" t="str">
        <f t="shared" si="243"/>
        <v/>
      </c>
      <c r="B582" s="42" t="str">
        <f t="shared" si="237"/>
        <v/>
      </c>
      <c r="C582" s="139" t="str">
        <f t="shared" si="244"/>
        <v/>
      </c>
      <c r="D582" s="58" t="str">
        <f t="shared" si="245"/>
        <v/>
      </c>
      <c r="E582" s="58" t="str">
        <f t="shared" si="246"/>
        <v/>
      </c>
      <c r="F582" s="140" t="str">
        <f t="shared" si="247"/>
        <v/>
      </c>
      <c r="G582" s="141" t="str">
        <f t="shared" si="248"/>
        <v/>
      </c>
      <c r="H582" s="58" t="str">
        <f t="shared" si="249"/>
        <v/>
      </c>
      <c r="I582" s="58" t="str">
        <f t="shared" si="250"/>
        <v/>
      </c>
      <c r="J582" s="131" t="str">
        <f t="shared" si="251"/>
        <v/>
      </c>
      <c r="K582" s="65" t="str">
        <f t="shared" si="252"/>
        <v/>
      </c>
      <c r="L582" s="123" t="str">
        <f t="shared" si="253"/>
        <v/>
      </c>
      <c r="M582" s="122" t="str">
        <f t="shared" si="254"/>
        <v/>
      </c>
      <c r="N582" s="137"/>
      <c r="O582" s="118"/>
      <c r="P582" s="118"/>
      <c r="Q582" s="118"/>
      <c r="R582" s="118"/>
      <c r="S582" s="118"/>
      <c r="T582" s="118"/>
      <c r="U582" s="118"/>
      <c r="V582" s="118"/>
      <c r="W582" s="119"/>
      <c r="X582" s="66" t="str">
        <f t="shared" si="242"/>
        <v/>
      </c>
      <c r="Y582" s="26" t="str">
        <f t="shared" si="238"/>
        <v/>
      </c>
      <c r="Z582" s="26" t="str">
        <f t="shared" si="255"/>
        <v/>
      </c>
      <c r="AA582" s="66" t="str">
        <f t="shared" si="256"/>
        <v/>
      </c>
      <c r="AB582" s="26" t="str">
        <f t="shared" si="257"/>
        <v/>
      </c>
      <c r="AC582" s="26" t="str">
        <f t="shared" si="258"/>
        <v/>
      </c>
      <c r="AD582" s="26" t="str">
        <f t="shared" si="239"/>
        <v/>
      </c>
      <c r="AE582" s="26" t="str">
        <f t="shared" si="259"/>
        <v/>
      </c>
      <c r="AF582" s="26" t="str">
        <f t="shared" si="260"/>
        <v/>
      </c>
      <c r="AG582" s="26" t="str">
        <f>IF(OR(Z582&lt;&gt;TRUE,AB582&lt;&gt;TRUE,,ISBLANK(U582)),"",IF(INDEX(codeperskat,MATCH(P582,libperskat,0))=20,IF(OR(U582&lt;Nomen.complète!W$4,U582&gt;Nomen.complète!X$4),FALSE,TRUE),""))</f>
        <v/>
      </c>
      <c r="AH582" s="26" t="str">
        <f t="shared" si="240"/>
        <v/>
      </c>
      <c r="AI582" s="26" t="str">
        <f t="shared" si="241"/>
        <v/>
      </c>
      <c r="AJ582" s="26" t="str">
        <f t="shared" si="261"/>
        <v/>
      </c>
      <c r="AK582" s="58" t="str">
        <f t="shared" si="262"/>
        <v/>
      </c>
      <c r="AL582" s="26" t="str">
        <f t="shared" si="263"/>
        <v/>
      </c>
    </row>
    <row r="583" spans="1:38">
      <c r="A583" s="42" t="str">
        <f t="shared" si="243"/>
        <v/>
      </c>
      <c r="B583" s="42" t="str">
        <f t="shared" si="237"/>
        <v/>
      </c>
      <c r="C583" s="139" t="str">
        <f t="shared" si="244"/>
        <v/>
      </c>
      <c r="D583" s="58" t="str">
        <f t="shared" si="245"/>
        <v/>
      </c>
      <c r="E583" s="58" t="str">
        <f t="shared" si="246"/>
        <v/>
      </c>
      <c r="F583" s="140" t="str">
        <f t="shared" si="247"/>
        <v/>
      </c>
      <c r="G583" s="141" t="str">
        <f t="shared" si="248"/>
        <v/>
      </c>
      <c r="H583" s="58" t="str">
        <f t="shared" si="249"/>
        <v/>
      </c>
      <c r="I583" s="58" t="str">
        <f t="shared" si="250"/>
        <v/>
      </c>
      <c r="J583" s="131" t="str">
        <f t="shared" si="251"/>
        <v/>
      </c>
      <c r="K583" s="65" t="str">
        <f t="shared" si="252"/>
        <v/>
      </c>
      <c r="L583" s="123" t="str">
        <f t="shared" si="253"/>
        <v/>
      </c>
      <c r="M583" s="122" t="str">
        <f t="shared" si="254"/>
        <v/>
      </c>
      <c r="N583" s="137"/>
      <c r="O583" s="118"/>
      <c r="P583" s="118"/>
      <c r="Q583" s="118"/>
      <c r="R583" s="118"/>
      <c r="S583" s="118"/>
      <c r="T583" s="118"/>
      <c r="U583" s="118"/>
      <c r="V583" s="118"/>
      <c r="W583" s="119"/>
      <c r="X583" s="66" t="str">
        <f t="shared" si="242"/>
        <v/>
      </c>
      <c r="Y583" s="26" t="str">
        <f t="shared" si="238"/>
        <v/>
      </c>
      <c r="Z583" s="26" t="str">
        <f t="shared" si="255"/>
        <v/>
      </c>
      <c r="AA583" s="66" t="str">
        <f t="shared" si="256"/>
        <v/>
      </c>
      <c r="AB583" s="26" t="str">
        <f t="shared" si="257"/>
        <v/>
      </c>
      <c r="AC583" s="26" t="str">
        <f t="shared" si="258"/>
        <v/>
      </c>
      <c r="AD583" s="26" t="str">
        <f t="shared" si="239"/>
        <v/>
      </c>
      <c r="AE583" s="26" t="str">
        <f t="shared" si="259"/>
        <v/>
      </c>
      <c r="AF583" s="26" t="str">
        <f t="shared" si="260"/>
        <v/>
      </c>
      <c r="AG583" s="26" t="str">
        <f>IF(OR(Z583&lt;&gt;TRUE,AB583&lt;&gt;TRUE,,ISBLANK(U583)),"",IF(INDEX(codeperskat,MATCH(P583,libperskat,0))=20,IF(OR(U583&lt;Nomen.complète!W$4,U583&gt;Nomen.complète!X$4),FALSE,TRUE),""))</f>
        <v/>
      </c>
      <c r="AH583" s="26" t="str">
        <f t="shared" si="240"/>
        <v/>
      </c>
      <c r="AI583" s="26" t="str">
        <f t="shared" si="241"/>
        <v/>
      </c>
      <c r="AJ583" s="26" t="str">
        <f t="shared" si="261"/>
        <v/>
      </c>
      <c r="AK583" s="58" t="str">
        <f t="shared" si="262"/>
        <v/>
      </c>
      <c r="AL583" s="26" t="str">
        <f t="shared" si="263"/>
        <v/>
      </c>
    </row>
    <row r="584" spans="1:38">
      <c r="A584" s="42" t="str">
        <f t="shared" si="243"/>
        <v/>
      </c>
      <c r="B584" s="42" t="str">
        <f t="shared" si="237"/>
        <v/>
      </c>
      <c r="C584" s="139" t="str">
        <f t="shared" si="244"/>
        <v/>
      </c>
      <c r="D584" s="58" t="str">
        <f t="shared" si="245"/>
        <v/>
      </c>
      <c r="E584" s="58" t="str">
        <f t="shared" si="246"/>
        <v/>
      </c>
      <c r="F584" s="140" t="str">
        <f t="shared" si="247"/>
        <v/>
      </c>
      <c r="G584" s="141" t="str">
        <f t="shared" si="248"/>
        <v/>
      </c>
      <c r="H584" s="58" t="str">
        <f t="shared" si="249"/>
        <v/>
      </c>
      <c r="I584" s="58" t="str">
        <f t="shared" si="250"/>
        <v/>
      </c>
      <c r="J584" s="131" t="str">
        <f t="shared" si="251"/>
        <v/>
      </c>
      <c r="K584" s="65" t="str">
        <f t="shared" si="252"/>
        <v/>
      </c>
      <c r="L584" s="123" t="str">
        <f t="shared" si="253"/>
        <v/>
      </c>
      <c r="M584" s="122" t="str">
        <f t="shared" si="254"/>
        <v/>
      </c>
      <c r="N584" s="137"/>
      <c r="O584" s="118"/>
      <c r="P584" s="118"/>
      <c r="Q584" s="118"/>
      <c r="R584" s="118"/>
      <c r="S584" s="118"/>
      <c r="T584" s="118"/>
      <c r="U584" s="118"/>
      <c r="V584" s="118"/>
      <c r="W584" s="119"/>
      <c r="X584" s="66" t="str">
        <f t="shared" si="242"/>
        <v/>
      </c>
      <c r="Y584" s="26" t="str">
        <f t="shared" si="238"/>
        <v/>
      </c>
      <c r="Z584" s="26" t="str">
        <f t="shared" si="255"/>
        <v/>
      </c>
      <c r="AA584" s="66" t="str">
        <f t="shared" si="256"/>
        <v/>
      </c>
      <c r="AB584" s="26" t="str">
        <f t="shared" si="257"/>
        <v/>
      </c>
      <c r="AC584" s="26" t="str">
        <f t="shared" si="258"/>
        <v/>
      </c>
      <c r="AD584" s="26" t="str">
        <f t="shared" si="239"/>
        <v/>
      </c>
      <c r="AE584" s="26" t="str">
        <f t="shared" si="259"/>
        <v/>
      </c>
      <c r="AF584" s="26" t="str">
        <f t="shared" si="260"/>
        <v/>
      </c>
      <c r="AG584" s="26" t="str">
        <f>IF(OR(Z584&lt;&gt;TRUE,AB584&lt;&gt;TRUE,,ISBLANK(U584)),"",IF(INDEX(codeperskat,MATCH(P584,libperskat,0))=20,IF(OR(U584&lt;Nomen.complète!W$4,U584&gt;Nomen.complète!X$4),FALSE,TRUE),""))</f>
        <v/>
      </c>
      <c r="AH584" s="26" t="str">
        <f t="shared" si="240"/>
        <v/>
      </c>
      <c r="AI584" s="26" t="str">
        <f t="shared" si="241"/>
        <v/>
      </c>
      <c r="AJ584" s="26" t="str">
        <f t="shared" si="261"/>
        <v/>
      </c>
      <c r="AK584" s="58" t="str">
        <f t="shared" si="262"/>
        <v/>
      </c>
      <c r="AL584" s="26" t="str">
        <f t="shared" si="263"/>
        <v/>
      </c>
    </row>
    <row r="585" spans="1:38">
      <c r="A585" s="42" t="str">
        <f t="shared" si="243"/>
        <v/>
      </c>
      <c r="B585" s="42" t="str">
        <f t="shared" si="237"/>
        <v/>
      </c>
      <c r="C585" s="139" t="str">
        <f t="shared" si="244"/>
        <v/>
      </c>
      <c r="D585" s="58" t="str">
        <f t="shared" si="245"/>
        <v/>
      </c>
      <c r="E585" s="58" t="str">
        <f t="shared" si="246"/>
        <v/>
      </c>
      <c r="F585" s="140" t="str">
        <f t="shared" si="247"/>
        <v/>
      </c>
      <c r="G585" s="141" t="str">
        <f t="shared" si="248"/>
        <v/>
      </c>
      <c r="H585" s="58" t="str">
        <f t="shared" si="249"/>
        <v/>
      </c>
      <c r="I585" s="58" t="str">
        <f t="shared" si="250"/>
        <v/>
      </c>
      <c r="J585" s="131" t="str">
        <f t="shared" si="251"/>
        <v/>
      </c>
      <c r="K585" s="65" t="str">
        <f t="shared" si="252"/>
        <v/>
      </c>
      <c r="L585" s="123" t="str">
        <f t="shared" si="253"/>
        <v/>
      </c>
      <c r="M585" s="122" t="str">
        <f t="shared" si="254"/>
        <v/>
      </c>
      <c r="N585" s="137"/>
      <c r="O585" s="118"/>
      <c r="P585" s="118"/>
      <c r="Q585" s="118"/>
      <c r="R585" s="118"/>
      <c r="S585" s="118"/>
      <c r="T585" s="118"/>
      <c r="U585" s="118"/>
      <c r="V585" s="118"/>
      <c r="W585" s="119"/>
      <c r="X585" s="66" t="str">
        <f t="shared" si="242"/>
        <v/>
      </c>
      <c r="Y585" s="26" t="str">
        <f t="shared" si="238"/>
        <v/>
      </c>
      <c r="Z585" s="26" t="str">
        <f t="shared" si="255"/>
        <v/>
      </c>
      <c r="AA585" s="66" t="str">
        <f t="shared" si="256"/>
        <v/>
      </c>
      <c r="AB585" s="26" t="str">
        <f t="shared" si="257"/>
        <v/>
      </c>
      <c r="AC585" s="26" t="str">
        <f t="shared" si="258"/>
        <v/>
      </c>
      <c r="AD585" s="26" t="str">
        <f t="shared" si="239"/>
        <v/>
      </c>
      <c r="AE585" s="26" t="str">
        <f t="shared" si="259"/>
        <v/>
      </c>
      <c r="AF585" s="26" t="str">
        <f t="shared" si="260"/>
        <v/>
      </c>
      <c r="AG585" s="26" t="str">
        <f>IF(OR(Z585&lt;&gt;TRUE,AB585&lt;&gt;TRUE,,ISBLANK(U585)),"",IF(INDEX(codeperskat,MATCH(P585,libperskat,0))=20,IF(OR(U585&lt;Nomen.complète!W$4,U585&gt;Nomen.complète!X$4),FALSE,TRUE),""))</f>
        <v/>
      </c>
      <c r="AH585" s="26" t="str">
        <f t="shared" si="240"/>
        <v/>
      </c>
      <c r="AI585" s="26" t="str">
        <f t="shared" si="241"/>
        <v/>
      </c>
      <c r="AJ585" s="26" t="str">
        <f t="shared" si="261"/>
        <v/>
      </c>
      <c r="AK585" s="58" t="str">
        <f t="shared" si="262"/>
        <v/>
      </c>
      <c r="AL585" s="26" t="str">
        <f t="shared" si="263"/>
        <v/>
      </c>
    </row>
    <row r="586" spans="1:38">
      <c r="A586" s="42" t="str">
        <f t="shared" si="243"/>
        <v/>
      </c>
      <c r="B586" s="42" t="str">
        <f t="shared" si="237"/>
        <v/>
      </c>
      <c r="C586" s="139" t="str">
        <f t="shared" si="244"/>
        <v/>
      </c>
      <c r="D586" s="58" t="str">
        <f t="shared" si="245"/>
        <v/>
      </c>
      <c r="E586" s="58" t="str">
        <f t="shared" si="246"/>
        <v/>
      </c>
      <c r="F586" s="140" t="str">
        <f t="shared" si="247"/>
        <v/>
      </c>
      <c r="G586" s="141" t="str">
        <f t="shared" si="248"/>
        <v/>
      </c>
      <c r="H586" s="58" t="str">
        <f t="shared" si="249"/>
        <v/>
      </c>
      <c r="I586" s="58" t="str">
        <f t="shared" si="250"/>
        <v/>
      </c>
      <c r="J586" s="131" t="str">
        <f t="shared" si="251"/>
        <v/>
      </c>
      <c r="K586" s="65" t="str">
        <f t="shared" si="252"/>
        <v/>
      </c>
      <c r="L586" s="123" t="str">
        <f t="shared" si="253"/>
        <v/>
      </c>
      <c r="M586" s="122" t="str">
        <f t="shared" si="254"/>
        <v/>
      </c>
      <c r="N586" s="137"/>
      <c r="O586" s="118"/>
      <c r="P586" s="118"/>
      <c r="Q586" s="118"/>
      <c r="R586" s="118"/>
      <c r="S586" s="118"/>
      <c r="T586" s="118"/>
      <c r="U586" s="118"/>
      <c r="V586" s="118"/>
      <c r="W586" s="119"/>
      <c r="X586" s="66" t="str">
        <f t="shared" si="242"/>
        <v/>
      </c>
      <c r="Y586" s="26" t="str">
        <f t="shared" si="238"/>
        <v/>
      </c>
      <c r="Z586" s="26" t="str">
        <f t="shared" si="255"/>
        <v/>
      </c>
      <c r="AA586" s="66" t="str">
        <f t="shared" si="256"/>
        <v/>
      </c>
      <c r="AB586" s="26" t="str">
        <f t="shared" si="257"/>
        <v/>
      </c>
      <c r="AC586" s="26" t="str">
        <f t="shared" si="258"/>
        <v/>
      </c>
      <c r="AD586" s="26" t="str">
        <f t="shared" si="239"/>
        <v/>
      </c>
      <c r="AE586" s="26" t="str">
        <f t="shared" si="259"/>
        <v/>
      </c>
      <c r="AF586" s="26" t="str">
        <f t="shared" si="260"/>
        <v/>
      </c>
      <c r="AG586" s="26" t="str">
        <f>IF(OR(Z586&lt;&gt;TRUE,AB586&lt;&gt;TRUE,,ISBLANK(U586)),"",IF(INDEX(codeperskat,MATCH(P586,libperskat,0))=20,IF(OR(U586&lt;Nomen.complète!W$4,U586&gt;Nomen.complète!X$4),FALSE,TRUE),""))</f>
        <v/>
      </c>
      <c r="AH586" s="26" t="str">
        <f t="shared" si="240"/>
        <v/>
      </c>
      <c r="AI586" s="26" t="str">
        <f t="shared" si="241"/>
        <v/>
      </c>
      <c r="AJ586" s="26" t="str">
        <f t="shared" si="261"/>
        <v/>
      </c>
      <c r="AK586" s="58" t="str">
        <f t="shared" si="262"/>
        <v/>
      </c>
      <c r="AL586" s="26" t="str">
        <f t="shared" si="263"/>
        <v/>
      </c>
    </row>
    <row r="587" spans="1:38">
      <c r="A587" s="42" t="str">
        <f t="shared" si="243"/>
        <v/>
      </c>
      <c r="B587" s="42" t="str">
        <f t="shared" si="237"/>
        <v/>
      </c>
      <c r="C587" s="139" t="str">
        <f t="shared" si="244"/>
        <v/>
      </c>
      <c r="D587" s="58" t="str">
        <f t="shared" si="245"/>
        <v/>
      </c>
      <c r="E587" s="58" t="str">
        <f t="shared" si="246"/>
        <v/>
      </c>
      <c r="F587" s="140" t="str">
        <f t="shared" si="247"/>
        <v/>
      </c>
      <c r="G587" s="141" t="str">
        <f t="shared" si="248"/>
        <v/>
      </c>
      <c r="H587" s="58" t="str">
        <f t="shared" si="249"/>
        <v/>
      </c>
      <c r="I587" s="58" t="str">
        <f t="shared" si="250"/>
        <v/>
      </c>
      <c r="J587" s="131" t="str">
        <f t="shared" si="251"/>
        <v/>
      </c>
      <c r="K587" s="65" t="str">
        <f t="shared" si="252"/>
        <v/>
      </c>
      <c r="L587" s="123" t="str">
        <f t="shared" si="253"/>
        <v/>
      </c>
      <c r="M587" s="122" t="str">
        <f t="shared" si="254"/>
        <v/>
      </c>
      <c r="N587" s="137"/>
      <c r="O587" s="118"/>
      <c r="P587" s="118"/>
      <c r="Q587" s="118"/>
      <c r="R587" s="118"/>
      <c r="S587" s="118"/>
      <c r="T587" s="118"/>
      <c r="U587" s="118"/>
      <c r="V587" s="118"/>
      <c r="W587" s="119"/>
      <c r="X587" s="66" t="str">
        <f t="shared" si="242"/>
        <v/>
      </c>
      <c r="Y587" s="26" t="str">
        <f t="shared" si="238"/>
        <v/>
      </c>
      <c r="Z587" s="26" t="str">
        <f t="shared" si="255"/>
        <v/>
      </c>
      <c r="AA587" s="66" t="str">
        <f t="shared" si="256"/>
        <v/>
      </c>
      <c r="AB587" s="26" t="str">
        <f t="shared" si="257"/>
        <v/>
      </c>
      <c r="AC587" s="26" t="str">
        <f t="shared" si="258"/>
        <v/>
      </c>
      <c r="AD587" s="26" t="str">
        <f t="shared" si="239"/>
        <v/>
      </c>
      <c r="AE587" s="26" t="str">
        <f t="shared" si="259"/>
        <v/>
      </c>
      <c r="AF587" s="26" t="str">
        <f t="shared" si="260"/>
        <v/>
      </c>
      <c r="AG587" s="26" t="str">
        <f>IF(OR(Z587&lt;&gt;TRUE,AB587&lt;&gt;TRUE,,ISBLANK(U587)),"",IF(INDEX(codeperskat,MATCH(P587,libperskat,0))=20,IF(OR(U587&lt;Nomen.complète!W$4,U587&gt;Nomen.complète!X$4),FALSE,TRUE),""))</f>
        <v/>
      </c>
      <c r="AH587" s="26" t="str">
        <f t="shared" si="240"/>
        <v/>
      </c>
      <c r="AI587" s="26" t="str">
        <f t="shared" si="241"/>
        <v/>
      </c>
      <c r="AJ587" s="26" t="str">
        <f t="shared" si="261"/>
        <v/>
      </c>
      <c r="AK587" s="58" t="str">
        <f t="shared" si="262"/>
        <v/>
      </c>
      <c r="AL587" s="26" t="str">
        <f t="shared" si="263"/>
        <v/>
      </c>
    </row>
    <row r="588" spans="1:38">
      <c r="A588" s="42" t="str">
        <f t="shared" si="243"/>
        <v/>
      </c>
      <c r="B588" s="42" t="str">
        <f t="shared" ref="B588:B611" si="264">IF(N588&lt;&gt;"",IF(ISNA(MATCH(N588,pid,0)),"",IF(MATCH(N588,pid,0)=0,"",MATCH(N588,pid,0))),"")</f>
        <v/>
      </c>
      <c r="C588" s="139" t="str">
        <f t="shared" si="244"/>
        <v/>
      </c>
      <c r="D588" s="58" t="str">
        <f t="shared" si="245"/>
        <v/>
      </c>
      <c r="E588" s="58" t="str">
        <f t="shared" si="246"/>
        <v/>
      </c>
      <c r="F588" s="140" t="str">
        <f t="shared" si="247"/>
        <v/>
      </c>
      <c r="G588" s="141" t="str">
        <f t="shared" si="248"/>
        <v/>
      </c>
      <c r="H588" s="58" t="str">
        <f t="shared" si="249"/>
        <v/>
      </c>
      <c r="I588" s="58" t="str">
        <f t="shared" si="250"/>
        <v/>
      </c>
      <c r="J588" s="131" t="str">
        <f t="shared" si="251"/>
        <v/>
      </c>
      <c r="K588" s="65" t="str">
        <f t="shared" si="252"/>
        <v/>
      </c>
      <c r="L588" s="123" t="str">
        <f t="shared" si="253"/>
        <v/>
      </c>
      <c r="M588" s="122" t="str">
        <f t="shared" si="254"/>
        <v/>
      </c>
      <c r="N588" s="137"/>
      <c r="O588" s="118"/>
      <c r="P588" s="118"/>
      <c r="Q588" s="118"/>
      <c r="R588" s="118"/>
      <c r="S588" s="118"/>
      <c r="T588" s="118"/>
      <c r="U588" s="118"/>
      <c r="V588" s="118"/>
      <c r="W588" s="119"/>
      <c r="X588" s="66" t="str">
        <f t="shared" si="242"/>
        <v/>
      </c>
      <c r="Y588" s="26" t="str">
        <f t="shared" ref="Y588:Y611" si="265">IF(ISBLANK(N588),"",IF(OR(ISNA(MATCH(N588,pid,0)),N588="-"),FALSE,TRUE))</f>
        <v/>
      </c>
      <c r="Z588" s="26" t="str">
        <f t="shared" si="255"/>
        <v/>
      </c>
      <c r="AA588" s="66" t="str">
        <f t="shared" si="256"/>
        <v/>
      </c>
      <c r="AB588" s="26" t="str">
        <f t="shared" si="257"/>
        <v/>
      </c>
      <c r="AC588" s="26" t="str">
        <f t="shared" si="258"/>
        <v/>
      </c>
      <c r="AD588" s="26" t="str">
        <f t="shared" ref="AD588:AD611" si="266">IF(ISBLANK(V588),"",IF(OR(ISNA(MATCH(V588,libschartkla,0)),V588="-",INDEX(codeschartkla,MATCH(V588,libschartkla,0))=0),FALSE,TRUE))</f>
        <v/>
      </c>
      <c r="AE588" s="26" t="str">
        <f t="shared" si="259"/>
        <v/>
      </c>
      <c r="AF588" s="26" t="str">
        <f t="shared" si="260"/>
        <v/>
      </c>
      <c r="AG588" s="26" t="str">
        <f>IF(OR(Z588&lt;&gt;TRUE,AB588&lt;&gt;TRUE,,ISBLANK(U588)),"",IF(INDEX(codeperskat,MATCH(P588,libperskat,0))=20,IF(OR(U588&lt;Nomen.complète!W$4,U588&gt;Nomen.complète!X$4),FALSE,TRUE),""))</f>
        <v/>
      </c>
      <c r="AH588" s="26" t="str">
        <f t="shared" ref="AH588:AH611" si="267">IF(Z588=TRUE,IF(ISLOGICAL(AD588),IF(OR(AD588=FALSE,AND(INDEX(codeperskat,MATCH(P588,libperskat,0))&gt;=31,INDEX(codeperskat,MATCH(P588,libperskat,0))&lt;=43,AND(INDEX(codeschartkla,MATCH(V588,libschartkla,0))&lt;&gt;10090000,INDEX(codeschartkla,MATCH(V588,libschartkla,0))&lt;&gt;10090500,INDEX(codeschartkla,MATCH(V588,libschartkla,0))&lt;&gt;10190000,INDEX(codeschartkla,MATCH(V588,libschartkla,0))&lt;&gt;10190500,INDEX(codeschartkla,MATCH(V588,libschartkla,0))&lt;&gt;10290000,INDEX(codeschartkla,MATCH(V588,libschartkla,0))&lt;&gt;10290500)),INDEX(codeperskat,MATCH(P588,libperskat,0))=20),FALSE,TRUE),IF(INDEX(codeperskat,MATCH(P588,libperskat,0))=20,TRUE,FALSE)),"")</f>
        <v/>
      </c>
      <c r="AI588" s="26" t="str">
        <f t="shared" ref="AI588:AI611" si="268">IF(OR(Z588&lt;&gt;TRUE,AB588&lt;&gt;TRUE),"",IF(OR(AND(OR(INDEX(codeperskat,MATCH(P588,libperskat,0))=10,INDEX(codeperskat,MATCH(P588,libperskat,0))=31,INDEX(codeperskat,MATCH(P588,libperskat,0))=32),OR(INDEX(codedipqual,MATCH(R588,libdipqual,0))&lt;11,INDEX(codedipqual,MATCH(R588,libdipqual,0))&gt;15)),AND(INDEX(codeperskat,MATCH(P588,libperskat,0))=20,OR(INDEX(codedipqual,MATCH(R588,libdipqual,0))&lt;21,INDEX(codedipqual,MATCH(R588,libdipqual,0))&gt;24)),AND(INDEX(codeperskat,MATCH(P588,libperskat,0))&gt;=41,INDEX(codeperskat,MATCH(P588,libperskat,0))&lt;=43,OR(INDEX(codedipqual,MATCH(R588,libdipqual,0))&lt;31,INDEX(codedipqual,MATCH(R588,libdipqual,0))&gt;32)),),FALSE,TRUE))</f>
        <v/>
      </c>
      <c r="AJ588" s="26" t="str">
        <f t="shared" si="261"/>
        <v/>
      </c>
      <c r="AK588" s="58" t="str">
        <f t="shared" si="262"/>
        <v/>
      </c>
      <c r="AL588" s="26" t="str">
        <f t="shared" si="263"/>
        <v/>
      </c>
    </row>
    <row r="589" spans="1:38">
      <c r="A589" s="42" t="str">
        <f t="shared" si="243"/>
        <v/>
      </c>
      <c r="B589" s="42" t="str">
        <f t="shared" si="264"/>
        <v/>
      </c>
      <c r="C589" s="139" t="str">
        <f t="shared" si="244"/>
        <v/>
      </c>
      <c r="D589" s="58" t="str">
        <f t="shared" si="245"/>
        <v/>
      </c>
      <c r="E589" s="58" t="str">
        <f t="shared" si="246"/>
        <v/>
      </c>
      <c r="F589" s="140" t="str">
        <f t="shared" si="247"/>
        <v/>
      </c>
      <c r="G589" s="141" t="str">
        <f t="shared" si="248"/>
        <v/>
      </c>
      <c r="H589" s="58" t="str">
        <f t="shared" si="249"/>
        <v/>
      </c>
      <c r="I589" s="58" t="str">
        <f t="shared" si="250"/>
        <v/>
      </c>
      <c r="J589" s="131" t="str">
        <f t="shared" si="251"/>
        <v/>
      </c>
      <c r="K589" s="65" t="str">
        <f t="shared" si="252"/>
        <v/>
      </c>
      <c r="L589" s="123" t="str">
        <f t="shared" si="253"/>
        <v/>
      </c>
      <c r="M589" s="122" t="str">
        <f t="shared" si="254"/>
        <v/>
      </c>
      <c r="N589" s="137"/>
      <c r="O589" s="118"/>
      <c r="P589" s="118"/>
      <c r="Q589" s="118"/>
      <c r="R589" s="118"/>
      <c r="S589" s="118"/>
      <c r="T589" s="118"/>
      <c r="U589" s="118"/>
      <c r="V589" s="118"/>
      <c r="W589" s="119"/>
      <c r="X589" s="66" t="str">
        <f t="shared" ref="X589:X611" si="269">IF(K589="","",NOT(COUNTIF($K$12:$K$611,$K589)&gt;1))</f>
        <v/>
      </c>
      <c r="Y589" s="26" t="str">
        <f t="shared" si="265"/>
        <v/>
      </c>
      <c r="Z589" s="26" t="str">
        <f t="shared" si="255"/>
        <v/>
      </c>
      <c r="AA589" s="66" t="str">
        <f t="shared" si="256"/>
        <v/>
      </c>
      <c r="AB589" s="26" t="str">
        <f t="shared" si="257"/>
        <v/>
      </c>
      <c r="AC589" s="26" t="str">
        <f t="shared" si="258"/>
        <v/>
      </c>
      <c r="AD589" s="26" t="str">
        <f t="shared" si="266"/>
        <v/>
      </c>
      <c r="AE589" s="26" t="str">
        <f t="shared" si="259"/>
        <v/>
      </c>
      <c r="AF589" s="26" t="str">
        <f t="shared" si="260"/>
        <v/>
      </c>
      <c r="AG589" s="26" t="str">
        <f>IF(OR(Z589&lt;&gt;TRUE,AB589&lt;&gt;TRUE,,ISBLANK(U589)),"",IF(INDEX(codeperskat,MATCH(P589,libperskat,0))=20,IF(OR(U589&lt;Nomen.complète!W$4,U589&gt;Nomen.complète!X$4),FALSE,TRUE),""))</f>
        <v/>
      </c>
      <c r="AH589" s="26" t="str">
        <f t="shared" si="267"/>
        <v/>
      </c>
      <c r="AI589" s="26" t="str">
        <f t="shared" si="268"/>
        <v/>
      </c>
      <c r="AJ589" s="26" t="str">
        <f t="shared" si="261"/>
        <v/>
      </c>
      <c r="AK589" s="58" t="str">
        <f t="shared" si="262"/>
        <v/>
      </c>
      <c r="AL589" s="26" t="str">
        <f t="shared" si="263"/>
        <v/>
      </c>
    </row>
    <row r="590" spans="1:38">
      <c r="A590" s="42" t="str">
        <f t="shared" si="243"/>
        <v/>
      </c>
      <c r="B590" s="42" t="str">
        <f t="shared" si="264"/>
        <v/>
      </c>
      <c r="C590" s="139" t="str">
        <f t="shared" si="244"/>
        <v/>
      </c>
      <c r="D590" s="58" t="str">
        <f t="shared" si="245"/>
        <v/>
      </c>
      <c r="E590" s="58" t="str">
        <f t="shared" si="246"/>
        <v/>
      </c>
      <c r="F590" s="140" t="str">
        <f t="shared" si="247"/>
        <v/>
      </c>
      <c r="G590" s="141" t="str">
        <f t="shared" si="248"/>
        <v/>
      </c>
      <c r="H590" s="58" t="str">
        <f t="shared" si="249"/>
        <v/>
      </c>
      <c r="I590" s="58" t="str">
        <f t="shared" si="250"/>
        <v/>
      </c>
      <c r="J590" s="131" t="str">
        <f t="shared" si="251"/>
        <v/>
      </c>
      <c r="K590" s="65" t="str">
        <f t="shared" si="252"/>
        <v/>
      </c>
      <c r="L590" s="123" t="str">
        <f t="shared" si="253"/>
        <v/>
      </c>
      <c r="M590" s="122" t="str">
        <f t="shared" si="254"/>
        <v/>
      </c>
      <c r="N590" s="137"/>
      <c r="O590" s="118"/>
      <c r="P590" s="118"/>
      <c r="Q590" s="118"/>
      <c r="R590" s="118"/>
      <c r="S590" s="118"/>
      <c r="T590" s="118"/>
      <c r="U590" s="118"/>
      <c r="V590" s="118"/>
      <c r="W590" s="119"/>
      <c r="X590" s="66" t="str">
        <f t="shared" si="269"/>
        <v/>
      </c>
      <c r="Y590" s="26" t="str">
        <f t="shared" si="265"/>
        <v/>
      </c>
      <c r="Z590" s="26" t="str">
        <f t="shared" si="255"/>
        <v/>
      </c>
      <c r="AA590" s="66" t="str">
        <f t="shared" si="256"/>
        <v/>
      </c>
      <c r="AB590" s="26" t="str">
        <f t="shared" si="257"/>
        <v/>
      </c>
      <c r="AC590" s="26" t="str">
        <f t="shared" si="258"/>
        <v/>
      </c>
      <c r="AD590" s="26" t="str">
        <f t="shared" si="266"/>
        <v/>
      </c>
      <c r="AE590" s="26" t="str">
        <f t="shared" si="259"/>
        <v/>
      </c>
      <c r="AF590" s="26" t="str">
        <f t="shared" si="260"/>
        <v/>
      </c>
      <c r="AG590" s="26" t="str">
        <f>IF(OR(Z590&lt;&gt;TRUE,AB590&lt;&gt;TRUE,,ISBLANK(U590)),"",IF(INDEX(codeperskat,MATCH(P590,libperskat,0))=20,IF(OR(U590&lt;Nomen.complète!W$4,U590&gt;Nomen.complète!X$4),FALSE,TRUE),""))</f>
        <v/>
      </c>
      <c r="AH590" s="26" t="str">
        <f t="shared" si="267"/>
        <v/>
      </c>
      <c r="AI590" s="26" t="str">
        <f t="shared" si="268"/>
        <v/>
      </c>
      <c r="AJ590" s="26" t="str">
        <f t="shared" si="261"/>
        <v/>
      </c>
      <c r="AK590" s="58" t="str">
        <f t="shared" si="262"/>
        <v/>
      </c>
      <c r="AL590" s="26" t="str">
        <f t="shared" si="263"/>
        <v/>
      </c>
    </row>
    <row r="591" spans="1:38">
      <c r="A591" s="42" t="str">
        <f t="shared" si="243"/>
        <v/>
      </c>
      <c r="B591" s="42" t="str">
        <f t="shared" si="264"/>
        <v/>
      </c>
      <c r="C591" s="139" t="str">
        <f t="shared" si="244"/>
        <v/>
      </c>
      <c r="D591" s="58" t="str">
        <f t="shared" si="245"/>
        <v/>
      </c>
      <c r="E591" s="58" t="str">
        <f t="shared" si="246"/>
        <v/>
      </c>
      <c r="F591" s="140" t="str">
        <f t="shared" si="247"/>
        <v/>
      </c>
      <c r="G591" s="141" t="str">
        <f t="shared" si="248"/>
        <v/>
      </c>
      <c r="H591" s="58" t="str">
        <f t="shared" si="249"/>
        <v/>
      </c>
      <c r="I591" s="58" t="str">
        <f t="shared" si="250"/>
        <v/>
      </c>
      <c r="J591" s="131" t="str">
        <f t="shared" si="251"/>
        <v/>
      </c>
      <c r="K591" s="65" t="str">
        <f t="shared" si="252"/>
        <v/>
      </c>
      <c r="L591" s="123" t="str">
        <f t="shared" si="253"/>
        <v/>
      </c>
      <c r="M591" s="122" t="str">
        <f t="shared" si="254"/>
        <v/>
      </c>
      <c r="N591" s="137"/>
      <c r="O591" s="118"/>
      <c r="P591" s="118"/>
      <c r="Q591" s="118"/>
      <c r="R591" s="118"/>
      <c r="S591" s="118"/>
      <c r="T591" s="118"/>
      <c r="U591" s="118"/>
      <c r="V591" s="118"/>
      <c r="W591" s="119"/>
      <c r="X591" s="66" t="str">
        <f t="shared" si="269"/>
        <v/>
      </c>
      <c r="Y591" s="26" t="str">
        <f t="shared" si="265"/>
        <v/>
      </c>
      <c r="Z591" s="26" t="str">
        <f t="shared" si="255"/>
        <v/>
      </c>
      <c r="AA591" s="66" t="str">
        <f t="shared" si="256"/>
        <v/>
      </c>
      <c r="AB591" s="26" t="str">
        <f t="shared" si="257"/>
        <v/>
      </c>
      <c r="AC591" s="26" t="str">
        <f t="shared" si="258"/>
        <v/>
      </c>
      <c r="AD591" s="26" t="str">
        <f t="shared" si="266"/>
        <v/>
      </c>
      <c r="AE591" s="26" t="str">
        <f t="shared" si="259"/>
        <v/>
      </c>
      <c r="AF591" s="26" t="str">
        <f t="shared" si="260"/>
        <v/>
      </c>
      <c r="AG591" s="26" t="str">
        <f>IF(OR(Z591&lt;&gt;TRUE,AB591&lt;&gt;TRUE,,ISBLANK(U591)),"",IF(INDEX(codeperskat,MATCH(P591,libperskat,0))=20,IF(OR(U591&lt;Nomen.complète!W$4,U591&gt;Nomen.complète!X$4),FALSE,TRUE),""))</f>
        <v/>
      </c>
      <c r="AH591" s="26" t="str">
        <f t="shared" si="267"/>
        <v/>
      </c>
      <c r="AI591" s="26" t="str">
        <f t="shared" si="268"/>
        <v/>
      </c>
      <c r="AJ591" s="26" t="str">
        <f t="shared" si="261"/>
        <v/>
      </c>
      <c r="AK591" s="58" t="str">
        <f t="shared" si="262"/>
        <v/>
      </c>
      <c r="AL591" s="26" t="str">
        <f t="shared" si="263"/>
        <v/>
      </c>
    </row>
    <row r="592" spans="1:38">
      <c r="A592" s="42" t="str">
        <f t="shared" si="243"/>
        <v/>
      </c>
      <c r="B592" s="42" t="str">
        <f t="shared" si="264"/>
        <v/>
      </c>
      <c r="C592" s="139" t="str">
        <f t="shared" si="244"/>
        <v/>
      </c>
      <c r="D592" s="58" t="str">
        <f t="shared" si="245"/>
        <v/>
      </c>
      <c r="E592" s="58" t="str">
        <f t="shared" si="246"/>
        <v/>
      </c>
      <c r="F592" s="140" t="str">
        <f t="shared" si="247"/>
        <v/>
      </c>
      <c r="G592" s="141" t="str">
        <f t="shared" si="248"/>
        <v/>
      </c>
      <c r="H592" s="58" t="str">
        <f t="shared" si="249"/>
        <v/>
      </c>
      <c r="I592" s="58" t="str">
        <f t="shared" si="250"/>
        <v/>
      </c>
      <c r="J592" s="131" t="str">
        <f t="shared" si="251"/>
        <v/>
      </c>
      <c r="K592" s="65" t="str">
        <f t="shared" si="252"/>
        <v/>
      </c>
      <c r="L592" s="123" t="str">
        <f t="shared" si="253"/>
        <v/>
      </c>
      <c r="M592" s="122" t="str">
        <f t="shared" si="254"/>
        <v/>
      </c>
      <c r="N592" s="137"/>
      <c r="O592" s="118"/>
      <c r="P592" s="118"/>
      <c r="Q592" s="118"/>
      <c r="R592" s="118"/>
      <c r="S592" s="118"/>
      <c r="T592" s="118"/>
      <c r="U592" s="118"/>
      <c r="V592" s="118"/>
      <c r="W592" s="119"/>
      <c r="X592" s="66" t="str">
        <f t="shared" si="269"/>
        <v/>
      </c>
      <c r="Y592" s="26" t="str">
        <f t="shared" si="265"/>
        <v/>
      </c>
      <c r="Z592" s="26" t="str">
        <f t="shared" si="255"/>
        <v/>
      </c>
      <c r="AA592" s="66" t="str">
        <f t="shared" si="256"/>
        <v/>
      </c>
      <c r="AB592" s="26" t="str">
        <f t="shared" si="257"/>
        <v/>
      </c>
      <c r="AC592" s="26" t="str">
        <f t="shared" si="258"/>
        <v/>
      </c>
      <c r="AD592" s="26" t="str">
        <f t="shared" si="266"/>
        <v/>
      </c>
      <c r="AE592" s="26" t="str">
        <f t="shared" si="259"/>
        <v/>
      </c>
      <c r="AF592" s="26" t="str">
        <f t="shared" si="260"/>
        <v/>
      </c>
      <c r="AG592" s="26" t="str">
        <f>IF(OR(Z592&lt;&gt;TRUE,AB592&lt;&gt;TRUE,,ISBLANK(U592)),"",IF(INDEX(codeperskat,MATCH(P592,libperskat,0))=20,IF(OR(U592&lt;Nomen.complète!W$4,U592&gt;Nomen.complète!X$4),FALSE,TRUE),""))</f>
        <v/>
      </c>
      <c r="AH592" s="26" t="str">
        <f t="shared" si="267"/>
        <v/>
      </c>
      <c r="AI592" s="26" t="str">
        <f t="shared" si="268"/>
        <v/>
      </c>
      <c r="AJ592" s="26" t="str">
        <f t="shared" si="261"/>
        <v/>
      </c>
      <c r="AK592" s="58" t="str">
        <f t="shared" si="262"/>
        <v/>
      </c>
      <c r="AL592" s="26" t="str">
        <f t="shared" si="263"/>
        <v/>
      </c>
    </row>
    <row r="593" spans="1:38">
      <c r="A593" s="42" t="str">
        <f t="shared" si="243"/>
        <v/>
      </c>
      <c r="B593" s="42" t="str">
        <f t="shared" si="264"/>
        <v/>
      </c>
      <c r="C593" s="139" t="str">
        <f t="shared" si="244"/>
        <v/>
      </c>
      <c r="D593" s="58" t="str">
        <f t="shared" si="245"/>
        <v/>
      </c>
      <c r="E593" s="58" t="str">
        <f t="shared" si="246"/>
        <v/>
      </c>
      <c r="F593" s="140" t="str">
        <f t="shared" si="247"/>
        <v/>
      </c>
      <c r="G593" s="141" t="str">
        <f t="shared" si="248"/>
        <v/>
      </c>
      <c r="H593" s="58" t="str">
        <f t="shared" si="249"/>
        <v/>
      </c>
      <c r="I593" s="58" t="str">
        <f t="shared" si="250"/>
        <v/>
      </c>
      <c r="J593" s="131" t="str">
        <f t="shared" si="251"/>
        <v/>
      </c>
      <c r="K593" s="65" t="str">
        <f t="shared" si="252"/>
        <v/>
      </c>
      <c r="L593" s="123" t="str">
        <f t="shared" si="253"/>
        <v/>
      </c>
      <c r="M593" s="122" t="str">
        <f t="shared" si="254"/>
        <v/>
      </c>
      <c r="N593" s="137"/>
      <c r="O593" s="118"/>
      <c r="P593" s="118"/>
      <c r="Q593" s="118"/>
      <c r="R593" s="118"/>
      <c r="S593" s="118"/>
      <c r="T593" s="118"/>
      <c r="U593" s="118"/>
      <c r="V593" s="118"/>
      <c r="W593" s="119"/>
      <c r="X593" s="66" t="str">
        <f t="shared" si="269"/>
        <v/>
      </c>
      <c r="Y593" s="26" t="str">
        <f t="shared" si="265"/>
        <v/>
      </c>
      <c r="Z593" s="26" t="str">
        <f t="shared" si="255"/>
        <v/>
      </c>
      <c r="AA593" s="66" t="str">
        <f t="shared" si="256"/>
        <v/>
      </c>
      <c r="AB593" s="26" t="str">
        <f t="shared" si="257"/>
        <v/>
      </c>
      <c r="AC593" s="26" t="str">
        <f t="shared" si="258"/>
        <v/>
      </c>
      <c r="AD593" s="26" t="str">
        <f t="shared" si="266"/>
        <v/>
      </c>
      <c r="AE593" s="26" t="str">
        <f t="shared" si="259"/>
        <v/>
      </c>
      <c r="AF593" s="26" t="str">
        <f t="shared" si="260"/>
        <v/>
      </c>
      <c r="AG593" s="26" t="str">
        <f>IF(OR(Z593&lt;&gt;TRUE,AB593&lt;&gt;TRUE,,ISBLANK(U593)),"",IF(INDEX(codeperskat,MATCH(P593,libperskat,0))=20,IF(OR(U593&lt;Nomen.complète!W$4,U593&gt;Nomen.complète!X$4),FALSE,TRUE),""))</f>
        <v/>
      </c>
      <c r="AH593" s="26" t="str">
        <f t="shared" si="267"/>
        <v/>
      </c>
      <c r="AI593" s="26" t="str">
        <f t="shared" si="268"/>
        <v/>
      </c>
      <c r="AJ593" s="26" t="str">
        <f t="shared" si="261"/>
        <v/>
      </c>
      <c r="AK593" s="58" t="str">
        <f t="shared" si="262"/>
        <v/>
      </c>
      <c r="AL593" s="26" t="str">
        <f t="shared" si="263"/>
        <v/>
      </c>
    </row>
    <row r="594" spans="1:38">
      <c r="A594" s="42" t="str">
        <f t="shared" si="243"/>
        <v/>
      </c>
      <c r="B594" s="42" t="str">
        <f t="shared" si="264"/>
        <v/>
      </c>
      <c r="C594" s="139" t="str">
        <f t="shared" si="244"/>
        <v/>
      </c>
      <c r="D594" s="58" t="str">
        <f t="shared" si="245"/>
        <v/>
      </c>
      <c r="E594" s="58" t="str">
        <f t="shared" si="246"/>
        <v/>
      </c>
      <c r="F594" s="140" t="str">
        <f t="shared" si="247"/>
        <v/>
      </c>
      <c r="G594" s="141" t="str">
        <f t="shared" si="248"/>
        <v/>
      </c>
      <c r="H594" s="58" t="str">
        <f t="shared" si="249"/>
        <v/>
      </c>
      <c r="I594" s="58" t="str">
        <f t="shared" si="250"/>
        <v/>
      </c>
      <c r="J594" s="131" t="str">
        <f t="shared" si="251"/>
        <v/>
      </c>
      <c r="K594" s="65" t="str">
        <f t="shared" si="252"/>
        <v/>
      </c>
      <c r="L594" s="123" t="str">
        <f t="shared" si="253"/>
        <v/>
      </c>
      <c r="M594" s="122" t="str">
        <f t="shared" si="254"/>
        <v/>
      </c>
      <c r="N594" s="137"/>
      <c r="O594" s="118"/>
      <c r="P594" s="118"/>
      <c r="Q594" s="118"/>
      <c r="R594" s="118"/>
      <c r="S594" s="118"/>
      <c r="T594" s="118"/>
      <c r="U594" s="118"/>
      <c r="V594" s="118"/>
      <c r="W594" s="119"/>
      <c r="X594" s="66" t="str">
        <f t="shared" si="269"/>
        <v/>
      </c>
      <c r="Y594" s="26" t="str">
        <f t="shared" si="265"/>
        <v/>
      </c>
      <c r="Z594" s="26" t="str">
        <f t="shared" si="255"/>
        <v/>
      </c>
      <c r="AA594" s="66" t="str">
        <f t="shared" si="256"/>
        <v/>
      </c>
      <c r="AB594" s="26" t="str">
        <f t="shared" si="257"/>
        <v/>
      </c>
      <c r="AC594" s="26" t="str">
        <f t="shared" si="258"/>
        <v/>
      </c>
      <c r="AD594" s="26" t="str">
        <f t="shared" si="266"/>
        <v/>
      </c>
      <c r="AE594" s="26" t="str">
        <f t="shared" si="259"/>
        <v/>
      </c>
      <c r="AF594" s="26" t="str">
        <f t="shared" si="260"/>
        <v/>
      </c>
      <c r="AG594" s="26" t="str">
        <f>IF(OR(Z594&lt;&gt;TRUE,AB594&lt;&gt;TRUE,,ISBLANK(U594)),"",IF(INDEX(codeperskat,MATCH(P594,libperskat,0))=20,IF(OR(U594&lt;Nomen.complète!W$4,U594&gt;Nomen.complète!X$4),FALSE,TRUE),""))</f>
        <v/>
      </c>
      <c r="AH594" s="26" t="str">
        <f t="shared" si="267"/>
        <v/>
      </c>
      <c r="AI594" s="26" t="str">
        <f t="shared" si="268"/>
        <v/>
      </c>
      <c r="AJ594" s="26" t="str">
        <f t="shared" si="261"/>
        <v/>
      </c>
      <c r="AK594" s="58" t="str">
        <f t="shared" si="262"/>
        <v/>
      </c>
      <c r="AL594" s="26" t="str">
        <f t="shared" si="263"/>
        <v/>
      </c>
    </row>
    <row r="595" spans="1:38">
      <c r="A595" s="42" t="str">
        <f t="shared" si="243"/>
        <v/>
      </c>
      <c r="B595" s="42" t="str">
        <f t="shared" si="264"/>
        <v/>
      </c>
      <c r="C595" s="139" t="str">
        <f t="shared" si="244"/>
        <v/>
      </c>
      <c r="D595" s="58" t="str">
        <f t="shared" si="245"/>
        <v/>
      </c>
      <c r="E595" s="58" t="str">
        <f t="shared" si="246"/>
        <v/>
      </c>
      <c r="F595" s="140" t="str">
        <f t="shared" si="247"/>
        <v/>
      </c>
      <c r="G595" s="141" t="str">
        <f t="shared" si="248"/>
        <v/>
      </c>
      <c r="H595" s="58" t="str">
        <f t="shared" si="249"/>
        <v/>
      </c>
      <c r="I595" s="58" t="str">
        <f t="shared" si="250"/>
        <v/>
      </c>
      <c r="J595" s="131" t="str">
        <f t="shared" si="251"/>
        <v/>
      </c>
      <c r="K595" s="65" t="str">
        <f t="shared" si="252"/>
        <v/>
      </c>
      <c r="L595" s="123" t="str">
        <f t="shared" si="253"/>
        <v/>
      </c>
      <c r="M595" s="122" t="str">
        <f t="shared" si="254"/>
        <v/>
      </c>
      <c r="N595" s="137"/>
      <c r="O595" s="118"/>
      <c r="P595" s="118"/>
      <c r="Q595" s="118"/>
      <c r="R595" s="118"/>
      <c r="S595" s="118"/>
      <c r="T595" s="118"/>
      <c r="U595" s="118"/>
      <c r="V595" s="118"/>
      <c r="W595" s="119"/>
      <c r="X595" s="66" t="str">
        <f t="shared" si="269"/>
        <v/>
      </c>
      <c r="Y595" s="26" t="str">
        <f t="shared" si="265"/>
        <v/>
      </c>
      <c r="Z595" s="26" t="str">
        <f t="shared" si="255"/>
        <v/>
      </c>
      <c r="AA595" s="66" t="str">
        <f t="shared" si="256"/>
        <v/>
      </c>
      <c r="AB595" s="26" t="str">
        <f t="shared" si="257"/>
        <v/>
      </c>
      <c r="AC595" s="26" t="str">
        <f t="shared" si="258"/>
        <v/>
      </c>
      <c r="AD595" s="26" t="str">
        <f t="shared" si="266"/>
        <v/>
      </c>
      <c r="AE595" s="26" t="str">
        <f t="shared" si="259"/>
        <v/>
      </c>
      <c r="AF595" s="26" t="str">
        <f t="shared" si="260"/>
        <v/>
      </c>
      <c r="AG595" s="26" t="str">
        <f>IF(OR(Z595&lt;&gt;TRUE,AB595&lt;&gt;TRUE,,ISBLANK(U595)),"",IF(INDEX(codeperskat,MATCH(P595,libperskat,0))=20,IF(OR(U595&lt;Nomen.complète!W$4,U595&gt;Nomen.complète!X$4),FALSE,TRUE),""))</f>
        <v/>
      </c>
      <c r="AH595" s="26" t="str">
        <f t="shared" si="267"/>
        <v/>
      </c>
      <c r="AI595" s="26" t="str">
        <f t="shared" si="268"/>
        <v/>
      </c>
      <c r="AJ595" s="26" t="str">
        <f t="shared" si="261"/>
        <v/>
      </c>
      <c r="AK595" s="58" t="str">
        <f t="shared" si="262"/>
        <v/>
      </c>
      <c r="AL595" s="26" t="str">
        <f t="shared" si="263"/>
        <v/>
      </c>
    </row>
    <row r="596" spans="1:38">
      <c r="A596" s="42" t="str">
        <f t="shared" si="243"/>
        <v/>
      </c>
      <c r="B596" s="42" t="str">
        <f t="shared" si="264"/>
        <v/>
      </c>
      <c r="C596" s="139" t="str">
        <f t="shared" si="244"/>
        <v/>
      </c>
      <c r="D596" s="58" t="str">
        <f t="shared" si="245"/>
        <v/>
      </c>
      <c r="E596" s="58" t="str">
        <f t="shared" si="246"/>
        <v/>
      </c>
      <c r="F596" s="140" t="str">
        <f t="shared" si="247"/>
        <v/>
      </c>
      <c r="G596" s="141" t="str">
        <f t="shared" si="248"/>
        <v/>
      </c>
      <c r="H596" s="58" t="str">
        <f t="shared" si="249"/>
        <v/>
      </c>
      <c r="I596" s="58" t="str">
        <f t="shared" si="250"/>
        <v/>
      </c>
      <c r="J596" s="131" t="str">
        <f t="shared" si="251"/>
        <v/>
      </c>
      <c r="K596" s="65" t="str">
        <f t="shared" si="252"/>
        <v/>
      </c>
      <c r="L596" s="123" t="str">
        <f t="shared" si="253"/>
        <v/>
      </c>
      <c r="M596" s="122" t="str">
        <f t="shared" si="254"/>
        <v/>
      </c>
      <c r="N596" s="137"/>
      <c r="O596" s="118"/>
      <c r="P596" s="118"/>
      <c r="Q596" s="118"/>
      <c r="R596" s="118"/>
      <c r="S596" s="118"/>
      <c r="T596" s="118"/>
      <c r="U596" s="118"/>
      <c r="V596" s="118"/>
      <c r="W596" s="119"/>
      <c r="X596" s="66" t="str">
        <f t="shared" si="269"/>
        <v/>
      </c>
      <c r="Y596" s="26" t="str">
        <f t="shared" si="265"/>
        <v/>
      </c>
      <c r="Z596" s="26" t="str">
        <f t="shared" si="255"/>
        <v/>
      </c>
      <c r="AA596" s="66" t="str">
        <f t="shared" si="256"/>
        <v/>
      </c>
      <c r="AB596" s="26" t="str">
        <f t="shared" si="257"/>
        <v/>
      </c>
      <c r="AC596" s="26" t="str">
        <f t="shared" si="258"/>
        <v/>
      </c>
      <c r="AD596" s="26" t="str">
        <f t="shared" si="266"/>
        <v/>
      </c>
      <c r="AE596" s="26" t="str">
        <f t="shared" si="259"/>
        <v/>
      </c>
      <c r="AF596" s="26" t="str">
        <f t="shared" si="260"/>
        <v/>
      </c>
      <c r="AG596" s="26" t="str">
        <f>IF(OR(Z596&lt;&gt;TRUE,AB596&lt;&gt;TRUE,,ISBLANK(U596)),"",IF(INDEX(codeperskat,MATCH(P596,libperskat,0))=20,IF(OR(U596&lt;Nomen.complète!W$4,U596&gt;Nomen.complète!X$4),FALSE,TRUE),""))</f>
        <v/>
      </c>
      <c r="AH596" s="26" t="str">
        <f t="shared" si="267"/>
        <v/>
      </c>
      <c r="AI596" s="26" t="str">
        <f t="shared" si="268"/>
        <v/>
      </c>
      <c r="AJ596" s="26" t="str">
        <f t="shared" si="261"/>
        <v/>
      </c>
      <c r="AK596" s="58" t="str">
        <f t="shared" si="262"/>
        <v/>
      </c>
      <c r="AL596" s="26" t="str">
        <f t="shared" si="263"/>
        <v/>
      </c>
    </row>
    <row r="597" spans="1:38">
      <c r="A597" s="42" t="str">
        <f t="shared" si="243"/>
        <v/>
      </c>
      <c r="B597" s="42" t="str">
        <f t="shared" si="264"/>
        <v/>
      </c>
      <c r="C597" s="139" t="str">
        <f t="shared" si="244"/>
        <v/>
      </c>
      <c r="D597" s="58" t="str">
        <f t="shared" si="245"/>
        <v/>
      </c>
      <c r="E597" s="58" t="str">
        <f t="shared" si="246"/>
        <v/>
      </c>
      <c r="F597" s="140" t="str">
        <f t="shared" si="247"/>
        <v/>
      </c>
      <c r="G597" s="141" t="str">
        <f t="shared" si="248"/>
        <v/>
      </c>
      <c r="H597" s="58" t="str">
        <f t="shared" si="249"/>
        <v/>
      </c>
      <c r="I597" s="58" t="str">
        <f t="shared" si="250"/>
        <v/>
      </c>
      <c r="J597" s="131" t="str">
        <f t="shared" si="251"/>
        <v/>
      </c>
      <c r="K597" s="65" t="str">
        <f t="shared" si="252"/>
        <v/>
      </c>
      <c r="L597" s="123" t="str">
        <f t="shared" si="253"/>
        <v/>
      </c>
      <c r="M597" s="122" t="str">
        <f t="shared" si="254"/>
        <v/>
      </c>
      <c r="N597" s="137"/>
      <c r="O597" s="118"/>
      <c r="P597" s="118"/>
      <c r="Q597" s="118"/>
      <c r="R597" s="118"/>
      <c r="S597" s="118"/>
      <c r="T597" s="118"/>
      <c r="U597" s="118"/>
      <c r="V597" s="118"/>
      <c r="W597" s="119"/>
      <c r="X597" s="66" t="str">
        <f t="shared" si="269"/>
        <v/>
      </c>
      <c r="Y597" s="26" t="str">
        <f t="shared" si="265"/>
        <v/>
      </c>
      <c r="Z597" s="26" t="str">
        <f t="shared" si="255"/>
        <v/>
      </c>
      <c r="AA597" s="66" t="str">
        <f t="shared" si="256"/>
        <v/>
      </c>
      <c r="AB597" s="26" t="str">
        <f t="shared" si="257"/>
        <v/>
      </c>
      <c r="AC597" s="26" t="str">
        <f t="shared" si="258"/>
        <v/>
      </c>
      <c r="AD597" s="26" t="str">
        <f t="shared" si="266"/>
        <v/>
      </c>
      <c r="AE597" s="26" t="str">
        <f t="shared" si="259"/>
        <v/>
      </c>
      <c r="AF597" s="26" t="str">
        <f t="shared" si="260"/>
        <v/>
      </c>
      <c r="AG597" s="26" t="str">
        <f>IF(OR(Z597&lt;&gt;TRUE,AB597&lt;&gt;TRUE,,ISBLANK(U597)),"",IF(INDEX(codeperskat,MATCH(P597,libperskat,0))=20,IF(OR(U597&lt;Nomen.complète!W$4,U597&gt;Nomen.complète!X$4),FALSE,TRUE),""))</f>
        <v/>
      </c>
      <c r="AH597" s="26" t="str">
        <f t="shared" si="267"/>
        <v/>
      </c>
      <c r="AI597" s="26" t="str">
        <f t="shared" si="268"/>
        <v/>
      </c>
      <c r="AJ597" s="26" t="str">
        <f t="shared" si="261"/>
        <v/>
      </c>
      <c r="AK597" s="58" t="str">
        <f t="shared" si="262"/>
        <v/>
      </c>
      <c r="AL597" s="26" t="str">
        <f t="shared" si="263"/>
        <v/>
      </c>
    </row>
    <row r="598" spans="1:38">
      <c r="A598" s="42" t="str">
        <f t="shared" si="243"/>
        <v/>
      </c>
      <c r="B598" s="42" t="str">
        <f t="shared" si="264"/>
        <v/>
      </c>
      <c r="C598" s="139" t="str">
        <f t="shared" si="244"/>
        <v/>
      </c>
      <c r="D598" s="58" t="str">
        <f t="shared" si="245"/>
        <v/>
      </c>
      <c r="E598" s="58" t="str">
        <f t="shared" si="246"/>
        <v/>
      </c>
      <c r="F598" s="140" t="str">
        <f t="shared" si="247"/>
        <v/>
      </c>
      <c r="G598" s="141" t="str">
        <f t="shared" si="248"/>
        <v/>
      </c>
      <c r="H598" s="58" t="str">
        <f t="shared" si="249"/>
        <v/>
      </c>
      <c r="I598" s="58" t="str">
        <f t="shared" si="250"/>
        <v/>
      </c>
      <c r="J598" s="131" t="str">
        <f t="shared" si="251"/>
        <v/>
      </c>
      <c r="K598" s="65" t="str">
        <f t="shared" si="252"/>
        <v/>
      </c>
      <c r="L598" s="123" t="str">
        <f t="shared" si="253"/>
        <v/>
      </c>
      <c r="M598" s="122" t="str">
        <f t="shared" si="254"/>
        <v/>
      </c>
      <c r="N598" s="137"/>
      <c r="O598" s="118"/>
      <c r="P598" s="118"/>
      <c r="Q598" s="118"/>
      <c r="R598" s="118"/>
      <c r="S598" s="118"/>
      <c r="T598" s="118"/>
      <c r="U598" s="118"/>
      <c r="V598" s="118"/>
      <c r="W598" s="119"/>
      <c r="X598" s="66" t="str">
        <f t="shared" si="269"/>
        <v/>
      </c>
      <c r="Y598" s="26" t="str">
        <f t="shared" si="265"/>
        <v/>
      </c>
      <c r="Z598" s="26" t="str">
        <f t="shared" si="255"/>
        <v/>
      </c>
      <c r="AA598" s="66" t="str">
        <f t="shared" si="256"/>
        <v/>
      </c>
      <c r="AB598" s="26" t="str">
        <f t="shared" si="257"/>
        <v/>
      </c>
      <c r="AC598" s="26" t="str">
        <f t="shared" si="258"/>
        <v/>
      </c>
      <c r="AD598" s="26" t="str">
        <f t="shared" si="266"/>
        <v/>
      </c>
      <c r="AE598" s="26" t="str">
        <f t="shared" si="259"/>
        <v/>
      </c>
      <c r="AF598" s="26" t="str">
        <f t="shared" si="260"/>
        <v/>
      </c>
      <c r="AG598" s="26" t="str">
        <f>IF(OR(Z598&lt;&gt;TRUE,AB598&lt;&gt;TRUE,,ISBLANK(U598)),"",IF(INDEX(codeperskat,MATCH(P598,libperskat,0))=20,IF(OR(U598&lt;Nomen.complète!W$4,U598&gt;Nomen.complète!X$4),FALSE,TRUE),""))</f>
        <v/>
      </c>
      <c r="AH598" s="26" t="str">
        <f t="shared" si="267"/>
        <v/>
      </c>
      <c r="AI598" s="26" t="str">
        <f t="shared" si="268"/>
        <v/>
      </c>
      <c r="AJ598" s="26" t="str">
        <f t="shared" si="261"/>
        <v/>
      </c>
      <c r="AK598" s="58" t="str">
        <f t="shared" si="262"/>
        <v/>
      </c>
      <c r="AL598" s="26" t="str">
        <f t="shared" si="263"/>
        <v/>
      </c>
    </row>
    <row r="599" spans="1:38">
      <c r="A599" s="42" t="str">
        <f t="shared" si="243"/>
        <v/>
      </c>
      <c r="B599" s="42" t="str">
        <f t="shared" si="264"/>
        <v/>
      </c>
      <c r="C599" s="139" t="str">
        <f t="shared" si="244"/>
        <v/>
      </c>
      <c r="D599" s="58" t="str">
        <f t="shared" si="245"/>
        <v/>
      </c>
      <c r="E599" s="58" t="str">
        <f t="shared" si="246"/>
        <v/>
      </c>
      <c r="F599" s="140" t="str">
        <f t="shared" si="247"/>
        <v/>
      </c>
      <c r="G599" s="141" t="str">
        <f t="shared" si="248"/>
        <v/>
      </c>
      <c r="H599" s="58" t="str">
        <f t="shared" si="249"/>
        <v/>
      </c>
      <c r="I599" s="58" t="str">
        <f t="shared" si="250"/>
        <v/>
      </c>
      <c r="J599" s="131" t="str">
        <f t="shared" si="251"/>
        <v/>
      </c>
      <c r="K599" s="65" t="str">
        <f t="shared" si="252"/>
        <v/>
      </c>
      <c r="L599" s="123" t="str">
        <f t="shared" si="253"/>
        <v/>
      </c>
      <c r="M599" s="122" t="str">
        <f t="shared" si="254"/>
        <v/>
      </c>
      <c r="N599" s="137"/>
      <c r="O599" s="118"/>
      <c r="P599" s="118"/>
      <c r="Q599" s="118"/>
      <c r="R599" s="118"/>
      <c r="S599" s="118"/>
      <c r="T599" s="118"/>
      <c r="U599" s="118"/>
      <c r="V599" s="118"/>
      <c r="W599" s="119"/>
      <c r="X599" s="66" t="str">
        <f t="shared" si="269"/>
        <v/>
      </c>
      <c r="Y599" s="26" t="str">
        <f t="shared" si="265"/>
        <v/>
      </c>
      <c r="Z599" s="26" t="str">
        <f t="shared" si="255"/>
        <v/>
      </c>
      <c r="AA599" s="66" t="str">
        <f t="shared" si="256"/>
        <v/>
      </c>
      <c r="AB599" s="26" t="str">
        <f t="shared" si="257"/>
        <v/>
      </c>
      <c r="AC599" s="26" t="str">
        <f t="shared" si="258"/>
        <v/>
      </c>
      <c r="AD599" s="26" t="str">
        <f t="shared" si="266"/>
        <v/>
      </c>
      <c r="AE599" s="26" t="str">
        <f t="shared" si="259"/>
        <v/>
      </c>
      <c r="AF599" s="26" t="str">
        <f t="shared" si="260"/>
        <v/>
      </c>
      <c r="AG599" s="26" t="str">
        <f>IF(OR(Z599&lt;&gt;TRUE,AB599&lt;&gt;TRUE,,ISBLANK(U599)),"",IF(INDEX(codeperskat,MATCH(P599,libperskat,0))=20,IF(OR(U599&lt;Nomen.complète!W$4,U599&gt;Nomen.complète!X$4),FALSE,TRUE),""))</f>
        <v/>
      </c>
      <c r="AH599" s="26" t="str">
        <f t="shared" si="267"/>
        <v/>
      </c>
      <c r="AI599" s="26" t="str">
        <f t="shared" si="268"/>
        <v/>
      </c>
      <c r="AJ599" s="26" t="str">
        <f t="shared" si="261"/>
        <v/>
      </c>
      <c r="AK599" s="58" t="str">
        <f t="shared" si="262"/>
        <v/>
      </c>
      <c r="AL599" s="26" t="str">
        <f t="shared" si="263"/>
        <v/>
      </c>
    </row>
    <row r="600" spans="1:38">
      <c r="A600" s="42" t="str">
        <f t="shared" si="243"/>
        <v/>
      </c>
      <c r="B600" s="42" t="str">
        <f t="shared" si="264"/>
        <v/>
      </c>
      <c r="C600" s="139" t="str">
        <f t="shared" si="244"/>
        <v/>
      </c>
      <c r="D600" s="58" t="str">
        <f t="shared" si="245"/>
        <v/>
      </c>
      <c r="E600" s="58" t="str">
        <f t="shared" si="246"/>
        <v/>
      </c>
      <c r="F600" s="140" t="str">
        <f t="shared" si="247"/>
        <v/>
      </c>
      <c r="G600" s="141" t="str">
        <f t="shared" si="248"/>
        <v/>
      </c>
      <c r="H600" s="58" t="str">
        <f t="shared" si="249"/>
        <v/>
      </c>
      <c r="I600" s="58" t="str">
        <f t="shared" si="250"/>
        <v/>
      </c>
      <c r="J600" s="131" t="str">
        <f t="shared" si="251"/>
        <v/>
      </c>
      <c r="K600" s="65" t="str">
        <f t="shared" si="252"/>
        <v/>
      </c>
      <c r="L600" s="123" t="str">
        <f t="shared" si="253"/>
        <v/>
      </c>
      <c r="M600" s="122" t="str">
        <f t="shared" si="254"/>
        <v/>
      </c>
      <c r="N600" s="137"/>
      <c r="O600" s="118"/>
      <c r="P600" s="118"/>
      <c r="Q600" s="118"/>
      <c r="R600" s="118"/>
      <c r="S600" s="118"/>
      <c r="T600" s="118"/>
      <c r="U600" s="118"/>
      <c r="V600" s="118"/>
      <c r="W600" s="119"/>
      <c r="X600" s="66" t="str">
        <f t="shared" si="269"/>
        <v/>
      </c>
      <c r="Y600" s="26" t="str">
        <f t="shared" si="265"/>
        <v/>
      </c>
      <c r="Z600" s="26" t="str">
        <f t="shared" si="255"/>
        <v/>
      </c>
      <c r="AA600" s="66" t="str">
        <f t="shared" si="256"/>
        <v/>
      </c>
      <c r="AB600" s="26" t="str">
        <f t="shared" si="257"/>
        <v/>
      </c>
      <c r="AC600" s="26" t="str">
        <f t="shared" si="258"/>
        <v/>
      </c>
      <c r="AD600" s="26" t="str">
        <f t="shared" si="266"/>
        <v/>
      </c>
      <c r="AE600" s="26" t="str">
        <f t="shared" si="259"/>
        <v/>
      </c>
      <c r="AF600" s="26" t="str">
        <f t="shared" si="260"/>
        <v/>
      </c>
      <c r="AG600" s="26" t="str">
        <f>IF(OR(Z600&lt;&gt;TRUE,AB600&lt;&gt;TRUE,,ISBLANK(U600)),"",IF(INDEX(codeperskat,MATCH(P600,libperskat,0))=20,IF(OR(U600&lt;Nomen.complète!W$4,U600&gt;Nomen.complète!X$4),FALSE,TRUE),""))</f>
        <v/>
      </c>
      <c r="AH600" s="26" t="str">
        <f t="shared" si="267"/>
        <v/>
      </c>
      <c r="AI600" s="26" t="str">
        <f t="shared" si="268"/>
        <v/>
      </c>
      <c r="AJ600" s="26" t="str">
        <f t="shared" si="261"/>
        <v/>
      </c>
      <c r="AK600" s="58" t="str">
        <f t="shared" si="262"/>
        <v/>
      </c>
      <c r="AL600" s="26" t="str">
        <f t="shared" si="263"/>
        <v/>
      </c>
    </row>
    <row r="601" spans="1:38">
      <c r="A601" s="42" t="str">
        <f t="shared" si="243"/>
        <v/>
      </c>
      <c r="B601" s="42" t="str">
        <f t="shared" si="264"/>
        <v/>
      </c>
      <c r="C601" s="139" t="str">
        <f t="shared" si="244"/>
        <v/>
      </c>
      <c r="D601" s="58" t="str">
        <f t="shared" si="245"/>
        <v/>
      </c>
      <c r="E601" s="58" t="str">
        <f t="shared" si="246"/>
        <v/>
      </c>
      <c r="F601" s="140" t="str">
        <f t="shared" si="247"/>
        <v/>
      </c>
      <c r="G601" s="141" t="str">
        <f t="shared" si="248"/>
        <v/>
      </c>
      <c r="H601" s="58" t="str">
        <f t="shared" si="249"/>
        <v/>
      </c>
      <c r="I601" s="58" t="str">
        <f t="shared" si="250"/>
        <v/>
      </c>
      <c r="J601" s="131" t="str">
        <f t="shared" si="251"/>
        <v/>
      </c>
      <c r="K601" s="65" t="str">
        <f t="shared" si="252"/>
        <v/>
      </c>
      <c r="L601" s="123" t="str">
        <f t="shared" si="253"/>
        <v/>
      </c>
      <c r="M601" s="122" t="str">
        <f t="shared" si="254"/>
        <v/>
      </c>
      <c r="N601" s="137"/>
      <c r="O601" s="118"/>
      <c r="P601" s="118"/>
      <c r="Q601" s="118"/>
      <c r="R601" s="118"/>
      <c r="S601" s="118"/>
      <c r="T601" s="118"/>
      <c r="U601" s="118"/>
      <c r="V601" s="118"/>
      <c r="W601" s="119"/>
      <c r="X601" s="66" t="str">
        <f t="shared" si="269"/>
        <v/>
      </c>
      <c r="Y601" s="26" t="str">
        <f t="shared" si="265"/>
        <v/>
      </c>
      <c r="Z601" s="26" t="str">
        <f t="shared" si="255"/>
        <v/>
      </c>
      <c r="AA601" s="66" t="str">
        <f t="shared" si="256"/>
        <v/>
      </c>
      <c r="AB601" s="26" t="str">
        <f t="shared" si="257"/>
        <v/>
      </c>
      <c r="AC601" s="26" t="str">
        <f t="shared" si="258"/>
        <v/>
      </c>
      <c r="AD601" s="26" t="str">
        <f t="shared" si="266"/>
        <v/>
      </c>
      <c r="AE601" s="26" t="str">
        <f t="shared" si="259"/>
        <v/>
      </c>
      <c r="AF601" s="26" t="str">
        <f t="shared" si="260"/>
        <v/>
      </c>
      <c r="AG601" s="26" t="str">
        <f>IF(OR(Z601&lt;&gt;TRUE,AB601&lt;&gt;TRUE,,ISBLANK(U601)),"",IF(INDEX(codeperskat,MATCH(P601,libperskat,0))=20,IF(OR(U601&lt;Nomen.complète!W$4,U601&gt;Nomen.complète!X$4),FALSE,TRUE),""))</f>
        <v/>
      </c>
      <c r="AH601" s="26" t="str">
        <f t="shared" si="267"/>
        <v/>
      </c>
      <c r="AI601" s="26" t="str">
        <f t="shared" si="268"/>
        <v/>
      </c>
      <c r="AJ601" s="26" t="str">
        <f t="shared" si="261"/>
        <v/>
      </c>
      <c r="AK601" s="58" t="str">
        <f t="shared" si="262"/>
        <v/>
      </c>
      <c r="AL601" s="26" t="str">
        <f t="shared" si="263"/>
        <v/>
      </c>
    </row>
    <row r="602" spans="1:38">
      <c r="A602" s="42" t="str">
        <f t="shared" si="243"/>
        <v/>
      </c>
      <c r="B602" s="42" t="str">
        <f t="shared" si="264"/>
        <v/>
      </c>
      <c r="C602" s="139" t="str">
        <f t="shared" si="244"/>
        <v/>
      </c>
      <c r="D602" s="58" t="str">
        <f t="shared" si="245"/>
        <v/>
      </c>
      <c r="E602" s="58" t="str">
        <f t="shared" si="246"/>
        <v/>
      </c>
      <c r="F602" s="140" t="str">
        <f t="shared" si="247"/>
        <v/>
      </c>
      <c r="G602" s="141" t="str">
        <f t="shared" si="248"/>
        <v/>
      </c>
      <c r="H602" s="58" t="str">
        <f t="shared" si="249"/>
        <v/>
      </c>
      <c r="I602" s="58" t="str">
        <f t="shared" si="250"/>
        <v/>
      </c>
      <c r="J602" s="131" t="str">
        <f t="shared" si="251"/>
        <v/>
      </c>
      <c r="K602" s="65" t="str">
        <f t="shared" si="252"/>
        <v/>
      </c>
      <c r="L602" s="123" t="str">
        <f t="shared" si="253"/>
        <v/>
      </c>
      <c r="M602" s="122" t="str">
        <f t="shared" si="254"/>
        <v/>
      </c>
      <c r="N602" s="137"/>
      <c r="O602" s="118"/>
      <c r="P602" s="118"/>
      <c r="Q602" s="118"/>
      <c r="R602" s="118"/>
      <c r="S602" s="118"/>
      <c r="T602" s="118"/>
      <c r="U602" s="118"/>
      <c r="V602" s="118"/>
      <c r="W602" s="119"/>
      <c r="X602" s="66" t="str">
        <f t="shared" si="269"/>
        <v/>
      </c>
      <c r="Y602" s="26" t="str">
        <f t="shared" si="265"/>
        <v/>
      </c>
      <c r="Z602" s="26" t="str">
        <f t="shared" si="255"/>
        <v/>
      </c>
      <c r="AA602" s="66" t="str">
        <f t="shared" si="256"/>
        <v/>
      </c>
      <c r="AB602" s="26" t="str">
        <f t="shared" si="257"/>
        <v/>
      </c>
      <c r="AC602" s="26" t="str">
        <f t="shared" si="258"/>
        <v/>
      </c>
      <c r="AD602" s="26" t="str">
        <f t="shared" si="266"/>
        <v/>
      </c>
      <c r="AE602" s="26" t="str">
        <f t="shared" si="259"/>
        <v/>
      </c>
      <c r="AF602" s="26" t="str">
        <f t="shared" si="260"/>
        <v/>
      </c>
      <c r="AG602" s="26" t="str">
        <f>IF(OR(Z602&lt;&gt;TRUE,AB602&lt;&gt;TRUE,,ISBLANK(U602)),"",IF(INDEX(codeperskat,MATCH(P602,libperskat,0))=20,IF(OR(U602&lt;Nomen.complète!W$4,U602&gt;Nomen.complète!X$4),FALSE,TRUE),""))</f>
        <v/>
      </c>
      <c r="AH602" s="26" t="str">
        <f t="shared" si="267"/>
        <v/>
      </c>
      <c r="AI602" s="26" t="str">
        <f t="shared" si="268"/>
        <v/>
      </c>
      <c r="AJ602" s="26" t="str">
        <f t="shared" si="261"/>
        <v/>
      </c>
      <c r="AK602" s="58" t="str">
        <f t="shared" si="262"/>
        <v/>
      </c>
      <c r="AL602" s="26" t="str">
        <f t="shared" si="263"/>
        <v/>
      </c>
    </row>
    <row r="603" spans="1:38">
      <c r="A603" s="42" t="str">
        <f t="shared" si="243"/>
        <v/>
      </c>
      <c r="B603" s="42" t="str">
        <f t="shared" si="264"/>
        <v/>
      </c>
      <c r="C603" s="139" t="str">
        <f t="shared" si="244"/>
        <v/>
      </c>
      <c r="D603" s="58" t="str">
        <f t="shared" si="245"/>
        <v/>
      </c>
      <c r="E603" s="58" t="str">
        <f t="shared" si="246"/>
        <v/>
      </c>
      <c r="F603" s="140" t="str">
        <f t="shared" si="247"/>
        <v/>
      </c>
      <c r="G603" s="141" t="str">
        <f t="shared" si="248"/>
        <v/>
      </c>
      <c r="H603" s="58" t="str">
        <f t="shared" si="249"/>
        <v/>
      </c>
      <c r="I603" s="58" t="str">
        <f t="shared" si="250"/>
        <v/>
      </c>
      <c r="J603" s="131" t="str">
        <f t="shared" si="251"/>
        <v/>
      </c>
      <c r="K603" s="65" t="str">
        <f t="shared" si="252"/>
        <v/>
      </c>
      <c r="L603" s="123" t="str">
        <f t="shared" si="253"/>
        <v/>
      </c>
      <c r="M603" s="122" t="str">
        <f t="shared" si="254"/>
        <v/>
      </c>
      <c r="N603" s="137"/>
      <c r="O603" s="118"/>
      <c r="P603" s="118"/>
      <c r="Q603" s="118"/>
      <c r="R603" s="118"/>
      <c r="S603" s="118"/>
      <c r="T603" s="118"/>
      <c r="U603" s="118"/>
      <c r="V603" s="118"/>
      <c r="W603" s="119"/>
      <c r="X603" s="66" t="str">
        <f t="shared" si="269"/>
        <v/>
      </c>
      <c r="Y603" s="26" t="str">
        <f t="shared" si="265"/>
        <v/>
      </c>
      <c r="Z603" s="26" t="str">
        <f t="shared" si="255"/>
        <v/>
      </c>
      <c r="AA603" s="66" t="str">
        <f t="shared" si="256"/>
        <v/>
      </c>
      <c r="AB603" s="26" t="str">
        <f t="shared" si="257"/>
        <v/>
      </c>
      <c r="AC603" s="26" t="str">
        <f t="shared" si="258"/>
        <v/>
      </c>
      <c r="AD603" s="26" t="str">
        <f t="shared" si="266"/>
        <v/>
      </c>
      <c r="AE603" s="26" t="str">
        <f t="shared" si="259"/>
        <v/>
      </c>
      <c r="AF603" s="26" t="str">
        <f t="shared" si="260"/>
        <v/>
      </c>
      <c r="AG603" s="26" t="str">
        <f>IF(OR(Z603&lt;&gt;TRUE,AB603&lt;&gt;TRUE,,ISBLANK(U603)),"",IF(INDEX(codeperskat,MATCH(P603,libperskat,0))=20,IF(OR(U603&lt;Nomen.complète!W$4,U603&gt;Nomen.complète!X$4),FALSE,TRUE),""))</f>
        <v/>
      </c>
      <c r="AH603" s="26" t="str">
        <f t="shared" si="267"/>
        <v/>
      </c>
      <c r="AI603" s="26" t="str">
        <f t="shared" si="268"/>
        <v/>
      </c>
      <c r="AJ603" s="26" t="str">
        <f t="shared" si="261"/>
        <v/>
      </c>
      <c r="AK603" s="58" t="str">
        <f t="shared" si="262"/>
        <v/>
      </c>
      <c r="AL603" s="26" t="str">
        <f t="shared" si="263"/>
        <v/>
      </c>
    </row>
    <row r="604" spans="1:38">
      <c r="A604" s="42" t="str">
        <f t="shared" si="243"/>
        <v/>
      </c>
      <c r="B604" s="42" t="str">
        <f t="shared" si="264"/>
        <v/>
      </c>
      <c r="C604" s="139" t="str">
        <f t="shared" si="244"/>
        <v/>
      </c>
      <c r="D604" s="58" t="str">
        <f t="shared" si="245"/>
        <v/>
      </c>
      <c r="E604" s="58" t="str">
        <f t="shared" si="246"/>
        <v/>
      </c>
      <c r="F604" s="140" t="str">
        <f t="shared" si="247"/>
        <v/>
      </c>
      <c r="G604" s="141" t="str">
        <f t="shared" si="248"/>
        <v/>
      </c>
      <c r="H604" s="58" t="str">
        <f t="shared" si="249"/>
        <v/>
      </c>
      <c r="I604" s="58" t="str">
        <f t="shared" si="250"/>
        <v/>
      </c>
      <c r="J604" s="131" t="str">
        <f t="shared" si="251"/>
        <v/>
      </c>
      <c r="K604" s="65" t="str">
        <f t="shared" si="252"/>
        <v/>
      </c>
      <c r="L604" s="123" t="str">
        <f t="shared" si="253"/>
        <v/>
      </c>
      <c r="M604" s="122" t="str">
        <f t="shared" si="254"/>
        <v/>
      </c>
      <c r="N604" s="137"/>
      <c r="O604" s="118"/>
      <c r="P604" s="118"/>
      <c r="Q604" s="118"/>
      <c r="R604" s="118"/>
      <c r="S604" s="118"/>
      <c r="T604" s="118"/>
      <c r="U604" s="118"/>
      <c r="V604" s="118"/>
      <c r="W604" s="119"/>
      <c r="X604" s="66" t="str">
        <f t="shared" si="269"/>
        <v/>
      </c>
      <c r="Y604" s="26" t="str">
        <f t="shared" si="265"/>
        <v/>
      </c>
      <c r="Z604" s="26" t="str">
        <f t="shared" si="255"/>
        <v/>
      </c>
      <c r="AA604" s="66" t="str">
        <f t="shared" si="256"/>
        <v/>
      </c>
      <c r="AB604" s="26" t="str">
        <f t="shared" si="257"/>
        <v/>
      </c>
      <c r="AC604" s="26" t="str">
        <f t="shared" si="258"/>
        <v/>
      </c>
      <c r="AD604" s="26" t="str">
        <f t="shared" si="266"/>
        <v/>
      </c>
      <c r="AE604" s="26" t="str">
        <f t="shared" si="259"/>
        <v/>
      </c>
      <c r="AF604" s="26" t="str">
        <f t="shared" si="260"/>
        <v/>
      </c>
      <c r="AG604" s="26" t="str">
        <f>IF(OR(Z604&lt;&gt;TRUE,AB604&lt;&gt;TRUE,,ISBLANK(U604)),"",IF(INDEX(codeperskat,MATCH(P604,libperskat,0))=20,IF(OR(U604&lt;Nomen.complète!W$4,U604&gt;Nomen.complète!X$4),FALSE,TRUE),""))</f>
        <v/>
      </c>
      <c r="AH604" s="26" t="str">
        <f t="shared" si="267"/>
        <v/>
      </c>
      <c r="AI604" s="26" t="str">
        <f t="shared" si="268"/>
        <v/>
      </c>
      <c r="AJ604" s="26" t="str">
        <f t="shared" si="261"/>
        <v/>
      </c>
      <c r="AK604" s="58" t="str">
        <f t="shared" si="262"/>
        <v/>
      </c>
      <c r="AL604" s="26" t="str">
        <f t="shared" si="263"/>
        <v/>
      </c>
    </row>
    <row r="605" spans="1:38">
      <c r="A605" s="42" t="str">
        <f t="shared" si="243"/>
        <v/>
      </c>
      <c r="B605" s="42" t="str">
        <f t="shared" si="264"/>
        <v/>
      </c>
      <c r="C605" s="139" t="str">
        <f t="shared" si="244"/>
        <v/>
      </c>
      <c r="D605" s="58" t="str">
        <f t="shared" si="245"/>
        <v/>
      </c>
      <c r="E605" s="58" t="str">
        <f t="shared" si="246"/>
        <v/>
      </c>
      <c r="F605" s="140" t="str">
        <f t="shared" si="247"/>
        <v/>
      </c>
      <c r="G605" s="141" t="str">
        <f t="shared" si="248"/>
        <v/>
      </c>
      <c r="H605" s="58" t="str">
        <f t="shared" si="249"/>
        <v/>
      </c>
      <c r="I605" s="58" t="str">
        <f t="shared" si="250"/>
        <v/>
      </c>
      <c r="J605" s="131" t="str">
        <f t="shared" si="251"/>
        <v/>
      </c>
      <c r="K605" s="65" t="str">
        <f t="shared" si="252"/>
        <v/>
      </c>
      <c r="L605" s="123" t="str">
        <f t="shared" si="253"/>
        <v/>
      </c>
      <c r="M605" s="122" t="str">
        <f t="shared" si="254"/>
        <v/>
      </c>
      <c r="N605" s="137"/>
      <c r="O605" s="118"/>
      <c r="P605" s="118"/>
      <c r="Q605" s="118"/>
      <c r="R605" s="118"/>
      <c r="S605" s="118"/>
      <c r="T605" s="118"/>
      <c r="U605" s="118"/>
      <c r="V605" s="118"/>
      <c r="W605" s="119"/>
      <c r="X605" s="66" t="str">
        <f t="shared" si="269"/>
        <v/>
      </c>
      <c r="Y605" s="26" t="str">
        <f t="shared" si="265"/>
        <v/>
      </c>
      <c r="Z605" s="26" t="str">
        <f t="shared" si="255"/>
        <v/>
      </c>
      <c r="AA605" s="66" t="str">
        <f t="shared" si="256"/>
        <v/>
      </c>
      <c r="AB605" s="26" t="str">
        <f t="shared" si="257"/>
        <v/>
      </c>
      <c r="AC605" s="26" t="str">
        <f t="shared" si="258"/>
        <v/>
      </c>
      <c r="AD605" s="26" t="str">
        <f t="shared" si="266"/>
        <v/>
      </c>
      <c r="AE605" s="26" t="str">
        <f t="shared" si="259"/>
        <v/>
      </c>
      <c r="AF605" s="26" t="str">
        <f t="shared" si="260"/>
        <v/>
      </c>
      <c r="AG605" s="26" t="str">
        <f>IF(OR(Z605&lt;&gt;TRUE,AB605&lt;&gt;TRUE,,ISBLANK(U605)),"",IF(INDEX(codeperskat,MATCH(P605,libperskat,0))=20,IF(OR(U605&lt;Nomen.complète!W$4,U605&gt;Nomen.complète!X$4),FALSE,TRUE),""))</f>
        <v/>
      </c>
      <c r="AH605" s="26" t="str">
        <f t="shared" si="267"/>
        <v/>
      </c>
      <c r="AI605" s="26" t="str">
        <f t="shared" si="268"/>
        <v/>
      </c>
      <c r="AJ605" s="26" t="str">
        <f t="shared" si="261"/>
        <v/>
      </c>
      <c r="AK605" s="58" t="str">
        <f t="shared" si="262"/>
        <v/>
      </c>
      <c r="AL605" s="26" t="str">
        <f t="shared" si="263"/>
        <v/>
      </c>
    </row>
    <row r="606" spans="1:38">
      <c r="A606" s="42" t="str">
        <f t="shared" si="243"/>
        <v/>
      </c>
      <c r="B606" s="42" t="str">
        <f t="shared" si="264"/>
        <v/>
      </c>
      <c r="C606" s="139" t="str">
        <f t="shared" si="244"/>
        <v/>
      </c>
      <c r="D606" s="58" t="str">
        <f t="shared" si="245"/>
        <v/>
      </c>
      <c r="E606" s="58" t="str">
        <f t="shared" si="246"/>
        <v/>
      </c>
      <c r="F606" s="140" t="str">
        <f t="shared" si="247"/>
        <v/>
      </c>
      <c r="G606" s="141" t="str">
        <f t="shared" si="248"/>
        <v/>
      </c>
      <c r="H606" s="58" t="str">
        <f t="shared" si="249"/>
        <v/>
      </c>
      <c r="I606" s="58" t="str">
        <f t="shared" si="250"/>
        <v/>
      </c>
      <c r="J606" s="131" t="str">
        <f t="shared" si="251"/>
        <v/>
      </c>
      <c r="K606" s="65" t="str">
        <f t="shared" si="252"/>
        <v/>
      </c>
      <c r="L606" s="123" t="str">
        <f t="shared" si="253"/>
        <v/>
      </c>
      <c r="M606" s="122" t="str">
        <f t="shared" si="254"/>
        <v/>
      </c>
      <c r="N606" s="137"/>
      <c r="O606" s="118"/>
      <c r="P606" s="118"/>
      <c r="Q606" s="118"/>
      <c r="R606" s="118"/>
      <c r="S606" s="118"/>
      <c r="T606" s="118"/>
      <c r="U606" s="118"/>
      <c r="V606" s="118"/>
      <c r="W606" s="119"/>
      <c r="X606" s="66" t="str">
        <f t="shared" si="269"/>
        <v/>
      </c>
      <c r="Y606" s="26" t="str">
        <f t="shared" si="265"/>
        <v/>
      </c>
      <c r="Z606" s="26" t="str">
        <f t="shared" si="255"/>
        <v/>
      </c>
      <c r="AA606" s="66" t="str">
        <f t="shared" si="256"/>
        <v/>
      </c>
      <c r="AB606" s="26" t="str">
        <f t="shared" si="257"/>
        <v/>
      </c>
      <c r="AC606" s="26" t="str">
        <f t="shared" si="258"/>
        <v/>
      </c>
      <c r="AD606" s="26" t="str">
        <f t="shared" si="266"/>
        <v/>
      </c>
      <c r="AE606" s="26" t="str">
        <f t="shared" si="259"/>
        <v/>
      </c>
      <c r="AF606" s="26" t="str">
        <f t="shared" si="260"/>
        <v/>
      </c>
      <c r="AG606" s="26" t="str">
        <f>IF(OR(Z606&lt;&gt;TRUE,AB606&lt;&gt;TRUE,,ISBLANK(U606)),"",IF(INDEX(codeperskat,MATCH(P606,libperskat,0))=20,IF(OR(U606&lt;Nomen.complète!W$4,U606&gt;Nomen.complète!X$4),FALSE,TRUE),""))</f>
        <v/>
      </c>
      <c r="AH606" s="26" t="str">
        <f t="shared" si="267"/>
        <v/>
      </c>
      <c r="AI606" s="26" t="str">
        <f t="shared" si="268"/>
        <v/>
      </c>
      <c r="AJ606" s="26" t="str">
        <f t="shared" si="261"/>
        <v/>
      </c>
      <c r="AK606" s="58" t="str">
        <f t="shared" si="262"/>
        <v/>
      </c>
      <c r="AL606" s="26" t="str">
        <f t="shared" si="263"/>
        <v/>
      </c>
    </row>
    <row r="607" spans="1:38">
      <c r="A607" s="42" t="str">
        <f t="shared" si="243"/>
        <v/>
      </c>
      <c r="B607" s="42" t="str">
        <f t="shared" si="264"/>
        <v/>
      </c>
      <c r="C607" s="139" t="str">
        <f t="shared" si="244"/>
        <v/>
      </c>
      <c r="D607" s="58" t="str">
        <f t="shared" si="245"/>
        <v/>
      </c>
      <c r="E607" s="58" t="str">
        <f t="shared" si="246"/>
        <v/>
      </c>
      <c r="F607" s="140" t="str">
        <f t="shared" si="247"/>
        <v/>
      </c>
      <c r="G607" s="141" t="str">
        <f t="shared" si="248"/>
        <v/>
      </c>
      <c r="H607" s="58" t="str">
        <f t="shared" si="249"/>
        <v/>
      </c>
      <c r="I607" s="58" t="str">
        <f t="shared" si="250"/>
        <v/>
      </c>
      <c r="J607" s="131" t="str">
        <f t="shared" si="251"/>
        <v/>
      </c>
      <c r="K607" s="65" t="str">
        <f t="shared" si="252"/>
        <v/>
      </c>
      <c r="L607" s="123" t="str">
        <f t="shared" si="253"/>
        <v/>
      </c>
      <c r="M607" s="122" t="str">
        <f t="shared" si="254"/>
        <v/>
      </c>
      <c r="N607" s="137"/>
      <c r="O607" s="118"/>
      <c r="P607" s="118"/>
      <c r="Q607" s="118"/>
      <c r="R607" s="118"/>
      <c r="S607" s="118"/>
      <c r="T607" s="118"/>
      <c r="U607" s="118"/>
      <c r="V607" s="118"/>
      <c r="W607" s="119"/>
      <c r="X607" s="66" t="str">
        <f t="shared" si="269"/>
        <v/>
      </c>
      <c r="Y607" s="26" t="str">
        <f t="shared" si="265"/>
        <v/>
      </c>
      <c r="Z607" s="26" t="str">
        <f t="shared" si="255"/>
        <v/>
      </c>
      <c r="AA607" s="66" t="str">
        <f t="shared" si="256"/>
        <v/>
      </c>
      <c r="AB607" s="26" t="str">
        <f t="shared" si="257"/>
        <v/>
      </c>
      <c r="AC607" s="26" t="str">
        <f t="shared" si="258"/>
        <v/>
      </c>
      <c r="AD607" s="26" t="str">
        <f t="shared" si="266"/>
        <v/>
      </c>
      <c r="AE607" s="26" t="str">
        <f t="shared" si="259"/>
        <v/>
      </c>
      <c r="AF607" s="26" t="str">
        <f t="shared" si="260"/>
        <v/>
      </c>
      <c r="AG607" s="26" t="str">
        <f>IF(OR(Z607&lt;&gt;TRUE,AB607&lt;&gt;TRUE,,ISBLANK(U607)),"",IF(INDEX(codeperskat,MATCH(P607,libperskat,0))=20,IF(OR(U607&lt;Nomen.complète!W$4,U607&gt;Nomen.complète!X$4),FALSE,TRUE),""))</f>
        <v/>
      </c>
      <c r="AH607" s="26" t="str">
        <f t="shared" si="267"/>
        <v/>
      </c>
      <c r="AI607" s="26" t="str">
        <f t="shared" si="268"/>
        <v/>
      </c>
      <c r="AJ607" s="26" t="str">
        <f t="shared" si="261"/>
        <v/>
      </c>
      <c r="AK607" s="58" t="str">
        <f t="shared" si="262"/>
        <v/>
      </c>
      <c r="AL607" s="26" t="str">
        <f t="shared" si="263"/>
        <v/>
      </c>
    </row>
    <row r="608" spans="1:38">
      <c r="A608" s="42" t="str">
        <f t="shared" si="243"/>
        <v/>
      </c>
      <c r="B608" s="42" t="str">
        <f t="shared" si="264"/>
        <v/>
      </c>
      <c r="C608" s="139" t="str">
        <f t="shared" si="244"/>
        <v/>
      </c>
      <c r="D608" s="58" t="str">
        <f t="shared" si="245"/>
        <v/>
      </c>
      <c r="E608" s="58" t="str">
        <f t="shared" si="246"/>
        <v/>
      </c>
      <c r="F608" s="140" t="str">
        <f t="shared" si="247"/>
        <v/>
      </c>
      <c r="G608" s="141" t="str">
        <f t="shared" si="248"/>
        <v/>
      </c>
      <c r="H608" s="58" t="str">
        <f t="shared" si="249"/>
        <v/>
      </c>
      <c r="I608" s="58" t="str">
        <f t="shared" si="250"/>
        <v/>
      </c>
      <c r="J608" s="131" t="str">
        <f t="shared" si="251"/>
        <v/>
      </c>
      <c r="K608" s="65" t="str">
        <f t="shared" si="252"/>
        <v/>
      </c>
      <c r="L608" s="123" t="str">
        <f t="shared" si="253"/>
        <v/>
      </c>
      <c r="M608" s="122" t="str">
        <f t="shared" si="254"/>
        <v/>
      </c>
      <c r="N608" s="137"/>
      <c r="O608" s="118"/>
      <c r="P608" s="118"/>
      <c r="Q608" s="118"/>
      <c r="R608" s="118"/>
      <c r="S608" s="118"/>
      <c r="T608" s="118"/>
      <c r="U608" s="118"/>
      <c r="V608" s="118"/>
      <c r="W608" s="119"/>
      <c r="X608" s="66" t="str">
        <f t="shared" si="269"/>
        <v/>
      </c>
      <c r="Y608" s="26" t="str">
        <f t="shared" si="265"/>
        <v/>
      </c>
      <c r="Z608" s="26" t="str">
        <f t="shared" si="255"/>
        <v/>
      </c>
      <c r="AA608" s="66" t="str">
        <f t="shared" si="256"/>
        <v/>
      </c>
      <c r="AB608" s="26" t="str">
        <f t="shared" si="257"/>
        <v/>
      </c>
      <c r="AC608" s="26" t="str">
        <f t="shared" si="258"/>
        <v/>
      </c>
      <c r="AD608" s="26" t="str">
        <f t="shared" si="266"/>
        <v/>
      </c>
      <c r="AE608" s="26" t="str">
        <f t="shared" si="259"/>
        <v/>
      </c>
      <c r="AF608" s="26" t="str">
        <f t="shared" si="260"/>
        <v/>
      </c>
      <c r="AG608" s="26" t="str">
        <f>IF(OR(Z608&lt;&gt;TRUE,AB608&lt;&gt;TRUE,,ISBLANK(U608)),"",IF(INDEX(codeperskat,MATCH(P608,libperskat,0))=20,IF(OR(U608&lt;Nomen.complète!W$4,U608&gt;Nomen.complète!X$4),FALSE,TRUE),""))</f>
        <v/>
      </c>
      <c r="AH608" s="26" t="str">
        <f t="shared" si="267"/>
        <v/>
      </c>
      <c r="AI608" s="26" t="str">
        <f t="shared" si="268"/>
        <v/>
      </c>
      <c r="AJ608" s="26" t="str">
        <f t="shared" si="261"/>
        <v/>
      </c>
      <c r="AK608" s="58" t="str">
        <f t="shared" si="262"/>
        <v/>
      </c>
      <c r="AL608" s="26" t="str">
        <f t="shared" si="263"/>
        <v/>
      </c>
    </row>
    <row r="609" spans="1:38">
      <c r="A609" s="42" t="str">
        <f t="shared" si="243"/>
        <v/>
      </c>
      <c r="B609" s="42" t="str">
        <f t="shared" si="264"/>
        <v/>
      </c>
      <c r="C609" s="139" t="str">
        <f t="shared" si="244"/>
        <v/>
      </c>
      <c r="D609" s="58" t="str">
        <f t="shared" si="245"/>
        <v/>
      </c>
      <c r="E609" s="58" t="str">
        <f t="shared" si="246"/>
        <v/>
      </c>
      <c r="F609" s="140" t="str">
        <f t="shared" si="247"/>
        <v/>
      </c>
      <c r="G609" s="141" t="str">
        <f t="shared" si="248"/>
        <v/>
      </c>
      <c r="H609" s="58" t="str">
        <f t="shared" si="249"/>
        <v/>
      </c>
      <c r="I609" s="58" t="str">
        <f t="shared" si="250"/>
        <v/>
      </c>
      <c r="J609" s="131" t="str">
        <f t="shared" si="251"/>
        <v/>
      </c>
      <c r="K609" s="65" t="str">
        <f t="shared" si="252"/>
        <v/>
      </c>
      <c r="L609" s="123" t="str">
        <f t="shared" si="253"/>
        <v/>
      </c>
      <c r="M609" s="122" t="str">
        <f t="shared" si="254"/>
        <v/>
      </c>
      <c r="N609" s="137"/>
      <c r="O609" s="118"/>
      <c r="P609" s="118"/>
      <c r="Q609" s="118"/>
      <c r="R609" s="118"/>
      <c r="S609" s="118"/>
      <c r="T609" s="118"/>
      <c r="U609" s="118"/>
      <c r="V609" s="118"/>
      <c r="W609" s="119"/>
      <c r="X609" s="66" t="str">
        <f t="shared" si="269"/>
        <v/>
      </c>
      <c r="Y609" s="26" t="str">
        <f t="shared" si="265"/>
        <v/>
      </c>
      <c r="Z609" s="26" t="str">
        <f t="shared" si="255"/>
        <v/>
      </c>
      <c r="AA609" s="66" t="str">
        <f t="shared" si="256"/>
        <v/>
      </c>
      <c r="AB609" s="26" t="str">
        <f t="shared" si="257"/>
        <v/>
      </c>
      <c r="AC609" s="26" t="str">
        <f t="shared" si="258"/>
        <v/>
      </c>
      <c r="AD609" s="26" t="str">
        <f t="shared" si="266"/>
        <v/>
      </c>
      <c r="AE609" s="26" t="str">
        <f t="shared" si="259"/>
        <v/>
      </c>
      <c r="AF609" s="26" t="str">
        <f t="shared" si="260"/>
        <v/>
      </c>
      <c r="AG609" s="26" t="str">
        <f>IF(OR(Z609&lt;&gt;TRUE,AB609&lt;&gt;TRUE,,ISBLANK(U609)),"",IF(INDEX(codeperskat,MATCH(P609,libperskat,0))=20,IF(OR(U609&lt;Nomen.complète!W$4,U609&gt;Nomen.complète!X$4),FALSE,TRUE),""))</f>
        <v/>
      </c>
      <c r="AH609" s="26" t="str">
        <f t="shared" si="267"/>
        <v/>
      </c>
      <c r="AI609" s="26" t="str">
        <f t="shared" si="268"/>
        <v/>
      </c>
      <c r="AJ609" s="26" t="str">
        <f t="shared" si="261"/>
        <v/>
      </c>
      <c r="AK609" s="58" t="str">
        <f t="shared" si="262"/>
        <v/>
      </c>
      <c r="AL609" s="26" t="str">
        <f t="shared" si="263"/>
        <v/>
      </c>
    </row>
    <row r="610" spans="1:38">
      <c r="A610" s="42" t="str">
        <f t="shared" si="243"/>
        <v/>
      </c>
      <c r="B610" s="42" t="str">
        <f t="shared" si="264"/>
        <v/>
      </c>
      <c r="C610" s="139" t="str">
        <f t="shared" si="244"/>
        <v/>
      </c>
      <c r="D610" s="58" t="str">
        <f t="shared" si="245"/>
        <v/>
      </c>
      <c r="E610" s="58" t="str">
        <f t="shared" si="246"/>
        <v/>
      </c>
      <c r="F610" s="140" t="str">
        <f t="shared" si="247"/>
        <v/>
      </c>
      <c r="G610" s="141" t="str">
        <f t="shared" si="248"/>
        <v/>
      </c>
      <c r="H610" s="58" t="str">
        <f t="shared" si="249"/>
        <v/>
      </c>
      <c r="I610" s="58" t="str">
        <f t="shared" si="250"/>
        <v/>
      </c>
      <c r="J610" s="131" t="str">
        <f t="shared" si="251"/>
        <v/>
      </c>
      <c r="K610" s="65" t="str">
        <f t="shared" si="252"/>
        <v/>
      </c>
      <c r="L610" s="123" t="str">
        <f t="shared" si="253"/>
        <v/>
      </c>
      <c r="M610" s="122" t="str">
        <f t="shared" si="254"/>
        <v/>
      </c>
      <c r="N610" s="137"/>
      <c r="O610" s="118"/>
      <c r="P610" s="118"/>
      <c r="Q610" s="118"/>
      <c r="R610" s="118"/>
      <c r="S610" s="118"/>
      <c r="T610" s="118"/>
      <c r="U610" s="118"/>
      <c r="V610" s="118"/>
      <c r="W610" s="119"/>
      <c r="X610" s="66" t="str">
        <f t="shared" si="269"/>
        <v/>
      </c>
      <c r="Y610" s="26" t="str">
        <f t="shared" si="265"/>
        <v/>
      </c>
      <c r="Z610" s="26" t="str">
        <f t="shared" si="255"/>
        <v/>
      </c>
      <c r="AA610" s="66" t="str">
        <f t="shared" si="256"/>
        <v/>
      </c>
      <c r="AB610" s="26" t="str">
        <f t="shared" si="257"/>
        <v/>
      </c>
      <c r="AC610" s="26" t="str">
        <f t="shared" si="258"/>
        <v/>
      </c>
      <c r="AD610" s="26" t="str">
        <f t="shared" si="266"/>
        <v/>
      </c>
      <c r="AE610" s="26" t="str">
        <f t="shared" si="259"/>
        <v/>
      </c>
      <c r="AF610" s="26" t="str">
        <f t="shared" si="260"/>
        <v/>
      </c>
      <c r="AG610" s="26" t="str">
        <f>IF(OR(Z610&lt;&gt;TRUE,AB610&lt;&gt;TRUE,,ISBLANK(U610)),"",IF(INDEX(codeperskat,MATCH(P610,libperskat,0))=20,IF(OR(U610&lt;Nomen.complète!W$4,U610&gt;Nomen.complète!X$4),FALSE,TRUE),""))</f>
        <v/>
      </c>
      <c r="AH610" s="26" t="str">
        <f t="shared" si="267"/>
        <v/>
      </c>
      <c r="AI610" s="26" t="str">
        <f t="shared" si="268"/>
        <v/>
      </c>
      <c r="AJ610" s="26" t="str">
        <f t="shared" si="261"/>
        <v/>
      </c>
      <c r="AK610" s="58" t="str">
        <f t="shared" si="262"/>
        <v/>
      </c>
      <c r="AL610" s="26" t="str">
        <f t="shared" si="263"/>
        <v/>
      </c>
    </row>
    <row r="611" spans="1:38">
      <c r="A611" s="42" t="str">
        <f t="shared" si="243"/>
        <v/>
      </c>
      <c r="B611" s="42" t="str">
        <f t="shared" si="264"/>
        <v/>
      </c>
      <c r="C611" s="139" t="str">
        <f t="shared" si="244"/>
        <v/>
      </c>
      <c r="D611" s="58" t="str">
        <f t="shared" si="245"/>
        <v/>
      </c>
      <c r="E611" s="58" t="str">
        <f t="shared" si="246"/>
        <v/>
      </c>
      <c r="F611" s="140" t="str">
        <f t="shared" si="247"/>
        <v/>
      </c>
      <c r="G611" s="141" t="str">
        <f t="shared" si="248"/>
        <v/>
      </c>
      <c r="H611" s="58" t="str">
        <f t="shared" si="249"/>
        <v/>
      </c>
      <c r="I611" s="58" t="str">
        <f t="shared" si="250"/>
        <v/>
      </c>
      <c r="J611" s="131" t="str">
        <f t="shared" si="251"/>
        <v/>
      </c>
      <c r="K611" s="65" t="str">
        <f t="shared" si="252"/>
        <v/>
      </c>
      <c r="L611" s="123" t="str">
        <f t="shared" si="253"/>
        <v/>
      </c>
      <c r="M611" s="122" t="str">
        <f t="shared" si="254"/>
        <v/>
      </c>
      <c r="N611" s="137"/>
      <c r="O611" s="118"/>
      <c r="P611" s="118"/>
      <c r="Q611" s="118"/>
      <c r="R611" s="118"/>
      <c r="S611" s="118"/>
      <c r="T611" s="118"/>
      <c r="U611" s="118"/>
      <c r="V611" s="118"/>
      <c r="W611" s="119"/>
      <c r="X611" s="66" t="str">
        <f t="shared" si="269"/>
        <v/>
      </c>
      <c r="Y611" s="26" t="str">
        <f t="shared" si="265"/>
        <v/>
      </c>
      <c r="Z611" s="26" t="str">
        <f t="shared" si="255"/>
        <v/>
      </c>
      <c r="AA611" s="66" t="str">
        <f t="shared" si="256"/>
        <v/>
      </c>
      <c r="AB611" s="26" t="str">
        <f t="shared" si="257"/>
        <v/>
      </c>
      <c r="AC611" s="26" t="str">
        <f t="shared" si="258"/>
        <v/>
      </c>
      <c r="AD611" s="26" t="str">
        <f t="shared" si="266"/>
        <v/>
      </c>
      <c r="AE611" s="26" t="str">
        <f t="shared" si="259"/>
        <v/>
      </c>
      <c r="AF611" s="26" t="str">
        <f t="shared" si="260"/>
        <v/>
      </c>
      <c r="AG611" s="26" t="str">
        <f>IF(OR(Z611&lt;&gt;TRUE,AB611&lt;&gt;TRUE,,ISBLANK(U611)),"",IF(INDEX(codeperskat,MATCH(P611,libperskat,0))=20,IF(OR(U611&lt;Nomen.complète!W$4,U611&gt;Nomen.complète!X$4),FALSE,TRUE),""))</f>
        <v/>
      </c>
      <c r="AH611" s="26" t="str">
        <f t="shared" si="267"/>
        <v/>
      </c>
      <c r="AI611" s="26" t="str">
        <f t="shared" si="268"/>
        <v/>
      </c>
      <c r="AJ611" s="26" t="str">
        <f t="shared" si="261"/>
        <v/>
      </c>
      <c r="AK611" s="58" t="str">
        <f t="shared" si="262"/>
        <v/>
      </c>
      <c r="AL611" s="26" t="str">
        <f t="shared" si="263"/>
        <v/>
      </c>
    </row>
  </sheetData>
  <sheetProtection algorithmName="SHA-512" hashValue="mYOjWDqwasvDNmr8kFm7IaLOrfm0gPDj8OK7/fiCyYnXEzHrN5CC5vCKMWedI/qzZ2zNiGzVDcHYhyJEQIbGGw==" saltValue="KAHgXtwgN3223RcF/Enxww==" spinCount="100000" sheet="1" objects="1" scenarios="1"/>
  <phoneticPr fontId="2" type="noConversion"/>
  <conditionalFormatting sqref="O12:O311">
    <cfRule type="expression" dxfId="31" priority="19" stopIfTrue="1">
      <formula>NOT(X12)</formula>
    </cfRule>
  </conditionalFormatting>
  <conditionalFormatting sqref="Q12:Q311">
    <cfRule type="expression" dxfId="30" priority="22" stopIfTrue="1">
      <formula>NOT(AA12)</formula>
    </cfRule>
  </conditionalFormatting>
  <conditionalFormatting sqref="T12:T311">
    <cfRule type="expression" dxfId="29" priority="23" stopIfTrue="1">
      <formula>NOT(AE12)</formula>
    </cfRule>
  </conditionalFormatting>
  <conditionalFormatting sqref="A11:B11">
    <cfRule type="cellIs" dxfId="28" priority="24" stopIfTrue="1" operator="equal">
      <formula>"OK"</formula>
    </cfRule>
    <cfRule type="cellIs" dxfId="27" priority="25" stopIfTrue="1" operator="equal">
      <formula>"x"</formula>
    </cfRule>
  </conditionalFormatting>
  <conditionalFormatting sqref="A12:B12 A13:A311 B13:B611">
    <cfRule type="cellIs" dxfId="26" priority="26" stopIfTrue="1" operator="equal">
      <formula>"OK"</formula>
    </cfRule>
    <cfRule type="expression" dxfId="25" priority="27" stopIfTrue="1">
      <formula>OR(A12="Incomplet",A12="Erreur")</formula>
    </cfRule>
    <cfRule type="cellIs" dxfId="24" priority="28" stopIfTrue="1" operator="equal">
      <formula>"Attention"</formula>
    </cfRule>
  </conditionalFormatting>
  <conditionalFormatting sqref="V12:V311">
    <cfRule type="expression" dxfId="23" priority="29" stopIfTrue="1">
      <formula>OR(AD12=FALSE,AH12=FALSE)</formula>
    </cfRule>
    <cfRule type="expression" dxfId="22" priority="30" stopIfTrue="1">
      <formula>NOT(AF12)</formula>
    </cfRule>
  </conditionalFormatting>
  <conditionalFormatting sqref="P12:P311">
    <cfRule type="expression" dxfId="21" priority="31" stopIfTrue="1">
      <formula>OR(Z12=FALSE,AH12=FALSE,AI12=FALSE)</formula>
    </cfRule>
  </conditionalFormatting>
  <conditionalFormatting sqref="R12:R311">
    <cfRule type="expression" dxfId="20" priority="32" stopIfTrue="1">
      <formula>OR(AB12=FALSE,AI12=FALSE)</formula>
    </cfRule>
  </conditionalFormatting>
  <conditionalFormatting sqref="U12:U311">
    <cfRule type="expression" dxfId="19" priority="33" stopIfTrue="1">
      <formula>NOT(AE12)</formula>
    </cfRule>
    <cfRule type="expression" dxfId="18" priority="34" stopIfTrue="1">
      <formula>OR(AF12=FALSE,AG12=FALSE)</formula>
    </cfRule>
  </conditionalFormatting>
  <conditionalFormatting sqref="S12:S311">
    <cfRule type="expression" dxfId="17" priority="18" stopIfTrue="1">
      <formula>NOT(AC12)</formula>
    </cfRule>
  </conditionalFormatting>
  <conditionalFormatting sqref="O312:O611">
    <cfRule type="expression" dxfId="16" priority="17" stopIfTrue="1">
      <formula>NOT(X312)</formula>
    </cfRule>
  </conditionalFormatting>
  <conditionalFormatting sqref="Q312:Q611">
    <cfRule type="expression" dxfId="15" priority="14" stopIfTrue="1">
      <formula>NOT(AA312)</formula>
    </cfRule>
  </conditionalFormatting>
  <conditionalFormatting sqref="T312:T611">
    <cfRule type="expression" dxfId="14" priority="13" stopIfTrue="1">
      <formula>NOT(AE312)</formula>
    </cfRule>
  </conditionalFormatting>
  <conditionalFormatting sqref="A312:A611">
    <cfRule type="cellIs" dxfId="13" priority="10" stopIfTrue="1" operator="equal">
      <formula>"OK"</formula>
    </cfRule>
    <cfRule type="expression" dxfId="12" priority="11" stopIfTrue="1">
      <formula>OR(A312="Incomplet",A312="Erreur")</formula>
    </cfRule>
    <cfRule type="cellIs" dxfId="11" priority="12" stopIfTrue="1" operator="equal">
      <formula>"Attention"</formula>
    </cfRule>
  </conditionalFormatting>
  <conditionalFormatting sqref="V312:V611">
    <cfRule type="expression" dxfId="10" priority="8" stopIfTrue="1">
      <formula>OR(AD312=FALSE,AH312=FALSE)</formula>
    </cfRule>
    <cfRule type="expression" dxfId="9" priority="9" stopIfTrue="1">
      <formula>NOT(AF312)</formula>
    </cfRule>
  </conditionalFormatting>
  <conditionalFormatting sqref="P312:P611">
    <cfRule type="expression" dxfId="8" priority="7" stopIfTrue="1">
      <formula>OR(Z312=FALSE,AH312=FALSE,AI312=FALSE)</formula>
    </cfRule>
  </conditionalFormatting>
  <conditionalFormatting sqref="R312:R611">
    <cfRule type="expression" dxfId="7" priority="6" stopIfTrue="1">
      <formula>OR(AB312=FALSE,AI312=FALSE)</formula>
    </cfRule>
  </conditionalFormatting>
  <conditionalFormatting sqref="U312:U611">
    <cfRule type="expression" dxfId="6" priority="4" stopIfTrue="1">
      <formula>NOT(AE312)</formula>
    </cfRule>
    <cfRule type="expression" dxfId="5" priority="5" stopIfTrue="1">
      <formula>OR(AF312=FALSE,AG312=FALSE)</formula>
    </cfRule>
  </conditionalFormatting>
  <conditionalFormatting sqref="S312:S611">
    <cfRule type="expression" dxfId="4" priority="3" stopIfTrue="1">
      <formula>NOT(AC312)</formula>
    </cfRule>
  </conditionalFormatting>
  <conditionalFormatting sqref="N13:N611">
    <cfRule type="expression" dxfId="3" priority="1" stopIfTrue="1">
      <formula>NOT(Y13)</formula>
    </cfRule>
    <cfRule type="expression" dxfId="2" priority="2" stopIfTrue="1">
      <formula>NOT(X13)</formula>
    </cfRule>
  </conditionalFormatting>
  <conditionalFormatting sqref="N12:N311">
    <cfRule type="expression" dxfId="1" priority="20" stopIfTrue="1">
      <formula>NOT(Y12)</formula>
    </cfRule>
    <cfRule type="expression" dxfId="0" priority="21" stopIfTrue="1">
      <formula>NOT(X12)</formula>
    </cfRule>
  </conditionalFormatting>
  <dataValidations xWindow="191" yWindow="351" count="23">
    <dataValidation type="list" allowBlank="1" showInputMessage="1" showErrorMessage="1" error="La valeur saisie n'est pas valide, veuillez consulter la liste des valeurs possibles dans l'onglet &quot;Cat pers&quot;" sqref="P12:P611">
      <formula1>libperskat</formula1>
    </dataValidation>
    <dataValidation type="list" allowBlank="1" showInputMessage="1" showErrorMessage="1" error="La valeur saisie n'est pas valide, veuillez consulter la liste des valeurs possibles dans l'onglet &quot;Type contrat&quot;" sqref="Q12:Q611">
      <formula1>libaav</formula1>
    </dataValidation>
    <dataValidation type="list" allowBlank="1" showInputMessage="1" showErrorMessage="1" error="La valeur saisie n'est pas valide, veuillez consulter la liste des valeurs possibles dans l'onglet &quot;DipQual&quot;" sqref="R12:R611">
      <formula1>libdipqual</formula1>
    </dataValidation>
    <dataValidation type="list" allowBlank="1" showInputMessage="1" showErrorMessage="1" error="La valeur saisie n'est pas valide, veuillez consulter la liste des valeurs possibles dans l'onglet &quot;Inst&quot;" sqref="S12:S611">
      <formula1>libinst</formula1>
    </dataValidation>
    <dataValidation type="list" allowBlank="1" showInputMessage="1" showErrorMessage="1" error="La valeur saisie n'est pas valide, veuillez consulter la liste des valeurs possibles dans l'onglet &quot;TEnsCla&quot; (Vous avez la possibilité d'ajouter un nouveau code dans l'onglet &quot;TEnsCla suppl.&quot;)" sqref="V12:V611">
      <formula1>libschartkla</formula1>
    </dataValidation>
    <dataValidation type="whole" allowBlank="1" showInputMessage="1" showErrorMessage="1" error="Valeur non correcte (0&lt;=valeur&lt;=99)" sqref="O12:O611">
      <formula1>1</formula1>
      <formula2>99</formula2>
    </dataValidation>
    <dataValidation type="decimal" allowBlank="1" showInputMessage="1" showErrorMessage="1" error="Valeur incorrecte (1&lt;=volume d'activité&lt;=60)" sqref="T12:T611">
      <formula1>0.01</formula1>
      <formula2>60</formula2>
    </dataValidation>
    <dataValidation type="decimal" allowBlank="1" showInputMessage="1" showErrorMessage="1" error="Valeur incorrecte (1&lt;=référence plein temps&lt;=60)" sqref="U12:U611">
      <formula1>1</formula1>
      <formula2>60</formula2>
    </dataValidation>
    <dataValidation type="textLength" allowBlank="1" showInputMessage="1" showErrorMessage="1" error="Le format de la valeur introduite n'est pas correct." sqref="W12:W611">
      <formula1>1</formula1>
      <formula2>256</formula2>
    </dataValidation>
    <dataValidation allowBlank="1" showInputMessage="1" showErrorMessage="1" prompt="Cet indicateur peut prendre 4 valeurs: _x000a_OK: l'enreg. (ligne) semble correct_x000a_INCOMPLET: des valeurs manquent_x000a_ATTENTION: une valeur (en orange) est hors des limites habituelles_x000a_ERREUR: une valeur (en rouge) n'est pas correcte" sqref="A11:B11"/>
    <dataValidation allowBlank="1" showInputMessage="1" showErrorMessage="1" prompt="Nom de la personne. Cette valeur facultative ne peut être introduite que sur l'onglet 'Personne'. Elle est affichée ici pour permettre de se repérer plus facilement dans le formulaire" sqref="L11"/>
    <dataValidation allowBlank="1" showInputMessage="1" showErrorMessage="1" prompt="Identificateur de la personne. Doit correspondre avec une personne introduite dans l'onglet Personne'" sqref="N11"/>
    <dataValidation allowBlank="1" showInputMessage="1" showErrorMessage="1" prompt="Numéro d'identification de l'activité (numérotation continue de 1 à N)" sqref="O11"/>
    <dataValidation allowBlank="1" showInputMessage="1" showErrorMessage="1" prompt="Indique par quelle catégorie de professionnels l'activité est effectuée" sqref="P11"/>
    <dataValidation allowBlank="1" showInputMessage="1" showErrorMessage="1" prompt="Est fonction de la durée prévue de l'engagement" sqref="Q11"/>
    <dataValidation allowBlank="1" showInputMessage="1" showErrorMessage="1" prompt="Permet de préciser les qualifications de la personne par rapport à l'activité indiquée" sqref="R11"/>
    <dataValidation allowBlank="1" showInputMessage="1" showErrorMessage="1" prompt="Institution de formation, à sélectionner dans la liste proposée. Au cas où l'institution manquerait dans la liste, il est possible d'en définir de nouvelles dans l'onglet 'Inst suppl.'" sqref="S11"/>
    <dataValidation allowBlank="1" showInputMessage="1" showErrorMessage="1" prompt="Nombre d'heures/de leçons hebdomadaires consacrées à une activité" sqref="T11"/>
    <dataValidation allowBlank="1" showInputMessage="1" showErrorMessage="1" prompt="Nombre d'heures/leçons hebdomadaires correspondant à un plein temps pour l'activité (Cette valeur est comparée aux limites indiquées dans l'onglet TEns)" sqref="U11"/>
    <dataValidation allowBlank="1" showInputMessage="1" showErrorMessage="1" prompt="Type d'enseignement, à sélectionner dans la liste proposée. Au cas où un type d'enseignement manquerait dans la liste, il est possible d'en définir de nouveaux dans l'onglet TEns suppl.'" sqref="V11"/>
    <dataValidation allowBlank="1" showInputMessage="1" showErrorMessage="1" prompt="Prénom de la personne. Cette valeur facultative ne peut être introduite que sur l'onglet 'Personne'. Elle est affichée ici pour permettre de se repérer plus facilement dans le formulaire" sqref="M11"/>
    <dataValidation allowBlank="1" showInputMessage="1" showErrorMessage="1" prompt="Ce champ facultatif permet d'introduire un commentaire qui sera transmis avec les données." sqref="W11"/>
    <dataValidation type="list" allowBlank="1" showInputMessage="1" showErrorMessage="1" error="La valeur saisie n'est pas valide, veuillez consulter la liste des valeurs possibles dans l'onglet &quot;Personne&quot;" sqref="N12:N611">
      <formula1>pid</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indexed="57"/>
  </sheetPr>
  <dimension ref="A1:P601"/>
  <sheetViews>
    <sheetView showGridLines="0" showRowColHeaders="0" workbookViewId="0">
      <selection activeCell="A2" sqref="A2"/>
    </sheetView>
  </sheetViews>
  <sheetFormatPr baseColWidth="10" defaultColWidth="11.453125" defaultRowHeight="12.5"/>
  <cols>
    <col min="1" max="1" width="13.54296875" style="46" customWidth="1"/>
    <col min="2" max="2" width="14.453125" style="46" customWidth="1"/>
    <col min="3" max="3" width="14.1796875" style="46" customWidth="1"/>
    <col min="4" max="4" width="11.453125" style="46"/>
    <col min="5" max="5" width="9.54296875" style="46" customWidth="1"/>
    <col min="6" max="6" width="6.453125" style="46" customWidth="1"/>
    <col min="7" max="8" width="5.54296875" style="46" customWidth="1"/>
    <col min="9" max="10" width="5.453125" style="46" customWidth="1"/>
    <col min="11" max="11" width="11.453125" style="46"/>
    <col min="12" max="12" width="13.1796875" style="46" customWidth="1"/>
    <col min="13" max="13" width="6.453125" style="46" customWidth="1"/>
    <col min="14" max="14" width="7.1796875" style="46" customWidth="1"/>
    <col min="15" max="15" width="12.1796875" style="46" customWidth="1"/>
    <col min="16" max="16384" width="11.453125" style="46"/>
  </cols>
  <sheetData>
    <row r="1" spans="1:16" ht="13">
      <c r="A1" s="10">
        <f>IF(Livraison!B15&lt;&gt;"",Livraison!B15,"")</f>
        <v>2024</v>
      </c>
      <c r="B1" s="10">
        <f>Livraison!F11</f>
        <v>2</v>
      </c>
      <c r="C1" s="10" t="str">
        <f>IF(Livraison!B13&lt;&gt;"",IF(Livraison!B13&lt;&gt;"Nom_de_l'ecole",Livraison!B13,CONCATENATE(INDEX(libktabb,Livraison!F11),"-",Activités!AM$12)),"")</f>
        <v>BE_Nomdel'ecole</v>
      </c>
      <c r="D1" s="11">
        <f ca="1">TODAY()</f>
        <v>45558</v>
      </c>
      <c r="E1" s="12" t="str">
        <f>IF(Livraison!A8&lt;&gt;"",Livraison!A8,"")</f>
        <v>v1.22</v>
      </c>
      <c r="F1" s="26"/>
      <c r="G1" s="26"/>
      <c r="H1" s="26"/>
      <c r="I1" s="26"/>
      <c r="J1" s="26"/>
      <c r="K1" s="26"/>
      <c r="L1" s="26"/>
      <c r="M1" s="26"/>
      <c r="N1" s="26"/>
      <c r="O1" s="26"/>
      <c r="P1" s="26"/>
    </row>
    <row r="2" spans="1:16">
      <c r="A2" s="26" t="str">
        <f>IF(Activités!$A12&lt;&gt;"",IF(Activités!C12&lt;&gt;"",IF(Activités!C12="LOC.ID",CONCATENATE("LOC.",Activités!AM$12),Activités!C12),""),"")</f>
        <v/>
      </c>
      <c r="B2" s="51" t="str">
        <f>IF(A2&lt;&gt;"",Activités!J12,"")</f>
        <v/>
      </c>
      <c r="C2" s="26" t="str">
        <f>IF(A2&lt;&gt;"",IF(Activités!E12=TRUE,INDEX(codesex,MATCH(Activités!D12,libsex,0)),Activités!D12),"")</f>
        <v/>
      </c>
      <c r="D2" s="116" t="str">
        <f>IF(A2&lt;&gt;"",Activités!F12,"")</f>
        <v/>
      </c>
      <c r="E2" s="26" t="str">
        <f>IF(A2&lt;&gt;"",IF(Activités!H12=TRUE,INDEX(codenat,MATCH(Activités!G12,libnat,0)),Activités!G12),"")</f>
        <v/>
      </c>
      <c r="F2" s="26" t="str">
        <f>IF(A2&lt;&gt;"",Activités!I12,"")</f>
        <v/>
      </c>
      <c r="G2" s="26" t="str">
        <f>IF(A2&lt;&gt;"",IF(Activités!O12&lt;&gt;"",Activités!O12,""),"")</f>
        <v/>
      </c>
      <c r="H2" s="26" t="str">
        <f>IF(A2&lt;&gt;"",IF(Activités!Z12=TRUE,INDEX(codeperskat,MATCH(Activités!P12,libperskat,0)),IF(Activités!P12&lt;&gt;"",Activités!P12,"")),"")</f>
        <v/>
      </c>
      <c r="I2" s="26" t="str">
        <f>IF(A2&lt;&gt;"",IF(Activités!AA12=TRUE,INDEX(codeaav,MATCH(Activités!Q12,libaav,0)),IF(Activités!Q12&lt;&gt;"",Activités!Q12,"")),"")</f>
        <v/>
      </c>
      <c r="J2" s="26" t="str">
        <f>IF(A2&lt;&gt;"",IF(Activités!AB12=TRUE,INDEX(codedipqual,MATCH(Activités!R12,libdipqual,0)),IF(Activités!R12&lt;&gt;"",Activités!R12,"")),"")</f>
        <v/>
      </c>
      <c r="K2" s="26" t="str">
        <f>IF(A2&lt;&gt;"",IF(Activités!AC12=TRUE,INDEX(libcatidinst,MATCH(Activités!S12,libinst,0)),""),"")</f>
        <v/>
      </c>
      <c r="L2" s="26" t="str">
        <f>IF(A2&lt;&gt;"",IF(Activités!AC12=TRUE,INDEX(codeinst,MATCH(Activités!S12,libinst,0)),IF(Activités!S12&lt;&gt;"",Activités!S12,"")),"")</f>
        <v/>
      </c>
      <c r="M2" s="26" t="str">
        <f>IF(A2&lt;&gt;"",IF(Activités!T12&lt;&gt;"",Activités!T12,""),"")</f>
        <v/>
      </c>
      <c r="N2" s="26" t="str">
        <f>IF(A2&lt;&gt;"",IF(Activités!U12&lt;&gt;"",Activités!U12,""),"")</f>
        <v/>
      </c>
      <c r="O2" s="26" t="str">
        <f>IF(OR(A2="",ISBLANK(Activités!V12)),"",IF(NOT(ISNA(Activités!V12)),INDEX(codeschartkla,MATCH(Activités!V12,libschartkla,0)),Activités!V12))</f>
        <v/>
      </c>
      <c r="P2" s="26" t="str">
        <f>IF(OR(A2="",ISBLANK(Activités!W12)),"",Activités!W12)</f>
        <v/>
      </c>
    </row>
    <row r="3" spans="1:16">
      <c r="A3" s="26" t="str">
        <f>IF(Activités!$A13&lt;&gt;"",IF(Activités!C13&lt;&gt;"",IF(Activités!C13="LOC.ID",CONCATENATE("LOC.",Activités!AM$12),Activités!C13),""),"")</f>
        <v/>
      </c>
      <c r="B3" s="51" t="str">
        <f>IF(A3&lt;&gt;"",Activités!J13,"")</f>
        <v/>
      </c>
      <c r="C3" s="26" t="str">
        <f>IF(A3&lt;&gt;"",IF(Activités!E13=TRUE,INDEX(codesex,MATCH(Activités!D13,libsex,0)),Activités!D13),"")</f>
        <v/>
      </c>
      <c r="D3" s="116" t="str">
        <f>IF(A3&lt;&gt;"",Activités!F13,"")</f>
        <v/>
      </c>
      <c r="E3" s="26" t="str">
        <f>IF(A3&lt;&gt;"",IF(Activités!H13=TRUE,INDEX(codenat,MATCH(Activités!G13,libnat,0)),Activités!G13),"")</f>
        <v/>
      </c>
      <c r="F3" s="26" t="str">
        <f>IF(A3&lt;&gt;"",Activités!I13,"")</f>
        <v/>
      </c>
      <c r="G3" s="26" t="str">
        <f>IF(A3&lt;&gt;"",IF(Activités!O13&lt;&gt;"",Activités!O13,""),"")</f>
        <v/>
      </c>
      <c r="H3" s="26" t="str">
        <f>IF(A3&lt;&gt;"",IF(Activités!Z13=TRUE,INDEX(codeperskat,MATCH(Activités!P13,libperskat,0)),IF(Activités!P13&lt;&gt;"",Activités!P13,"")),"")</f>
        <v/>
      </c>
      <c r="I3" s="26" t="str">
        <f>IF(A3&lt;&gt;"",IF(Activités!AA13=TRUE,INDEX(codeaav,MATCH(Activités!Q13,libaav,0)),IF(Activités!Q13&lt;&gt;"",Activités!Q13,"")),"")</f>
        <v/>
      </c>
      <c r="J3" s="26" t="str">
        <f>IF(A3&lt;&gt;"",IF(Activités!AB13=TRUE,INDEX(codedipqual,MATCH(Activités!R13,libdipqual,0)),IF(Activités!R13&lt;&gt;"",Activités!R13,"")),"")</f>
        <v/>
      </c>
      <c r="K3" s="26" t="str">
        <f>IF(A3&lt;&gt;"",IF(Activités!AC13=TRUE,INDEX(libcatidinst,MATCH(Activités!S13,libinst,0)),""),"")</f>
        <v/>
      </c>
      <c r="L3" s="26" t="str">
        <f>IF(A3&lt;&gt;"",IF(Activités!AC13=TRUE,INDEX(codeinst,MATCH(Activités!S13,libinst,0)),IF(Activités!S13&lt;&gt;"",Activités!S13,"")),"")</f>
        <v/>
      </c>
      <c r="M3" s="26" t="str">
        <f>IF(A3&lt;&gt;"",IF(Activités!T13&lt;&gt;"",Activités!T13,""),"")</f>
        <v/>
      </c>
      <c r="N3" s="26" t="str">
        <f>IF(A3&lt;&gt;"",IF(Activités!U13&lt;&gt;"",Activités!U13,""),"")</f>
        <v/>
      </c>
      <c r="O3" s="26" t="str">
        <f>IF(OR(A3="",ISBLANK(Activités!V13)),"",IF(NOT(ISNA(Activités!V13)),INDEX(codeschartkla,MATCH(Activités!V13,libschartkla,0)),Activités!V13))</f>
        <v/>
      </c>
      <c r="P3" s="26" t="str">
        <f>IF(OR(A3="",ISBLANK(Activités!W13)),"",Activités!W13)</f>
        <v/>
      </c>
    </row>
    <row r="4" spans="1:16">
      <c r="A4" s="26" t="str">
        <f>IF(Activités!$A14&lt;&gt;"",IF(Activités!C14&lt;&gt;"",IF(Activités!C14="LOC.ID",CONCATENATE("LOC.",Activités!AM$12),Activités!C14),""),"")</f>
        <v/>
      </c>
      <c r="B4" s="51" t="str">
        <f>IF(A4&lt;&gt;"",Activités!J14,"")</f>
        <v/>
      </c>
      <c r="C4" s="26" t="str">
        <f>IF(A4&lt;&gt;"",IF(Activités!E14=TRUE,INDEX(codesex,MATCH(Activités!D14,libsex,0)),Activités!D14),"")</f>
        <v/>
      </c>
      <c r="D4" s="116" t="str">
        <f>IF(A4&lt;&gt;"",Activités!F14,"")</f>
        <v/>
      </c>
      <c r="E4" s="26" t="str">
        <f>IF(A4&lt;&gt;"",IF(Activités!H14=TRUE,INDEX(codenat,MATCH(Activités!G14,libnat,0)),Activités!G14),"")</f>
        <v/>
      </c>
      <c r="F4" s="26" t="str">
        <f>IF(A4&lt;&gt;"",Activités!I14,"")</f>
        <v/>
      </c>
      <c r="G4" s="26" t="str">
        <f>IF(A4&lt;&gt;"",IF(Activités!O14&lt;&gt;"",Activités!O14,""),"")</f>
        <v/>
      </c>
      <c r="H4" s="26" t="str">
        <f>IF(A4&lt;&gt;"",IF(Activités!Z14=TRUE,INDEX(codeperskat,MATCH(Activités!P14,libperskat,0)),IF(Activités!P14&lt;&gt;"",Activités!P14,"")),"")</f>
        <v/>
      </c>
      <c r="I4" s="26" t="str">
        <f>IF(A4&lt;&gt;"",IF(Activités!AA14=TRUE,INDEX(codeaav,MATCH(Activités!Q14,libaav,0)),IF(Activités!Q14&lt;&gt;"",Activités!Q14,"")),"")</f>
        <v/>
      </c>
      <c r="J4" s="26" t="str">
        <f>IF(A4&lt;&gt;"",IF(Activités!AB14=TRUE,INDEX(codedipqual,MATCH(Activités!R14,libdipqual,0)),IF(Activités!R14&lt;&gt;"",Activités!R14,"")),"")</f>
        <v/>
      </c>
      <c r="K4" s="26" t="str">
        <f>IF(A4&lt;&gt;"",IF(Activités!AC14=TRUE,INDEX(libcatidinst,MATCH(Activités!S14,libinst,0)),""),"")</f>
        <v/>
      </c>
      <c r="L4" s="26" t="str">
        <f>IF(A4&lt;&gt;"",IF(Activités!AC14=TRUE,INDEX(codeinst,MATCH(Activités!S14,libinst,0)),IF(Activités!S14&lt;&gt;"",Activités!S14,"")),"")</f>
        <v/>
      </c>
      <c r="M4" s="26" t="str">
        <f>IF(A4&lt;&gt;"",IF(Activités!T14&lt;&gt;"",Activités!T14,""),"")</f>
        <v/>
      </c>
      <c r="N4" s="26" t="str">
        <f>IF(A4&lt;&gt;"",IF(Activités!U14&lt;&gt;"",Activités!U14,""),"")</f>
        <v/>
      </c>
      <c r="O4" s="26" t="str">
        <f>IF(OR(A4="",ISBLANK(Activités!V14)),"",IF(NOT(ISNA(Activités!V14)),INDEX(codeschartkla,MATCH(Activités!V14,libschartkla,0)),Activités!V14))</f>
        <v/>
      </c>
      <c r="P4" s="26" t="str">
        <f>IF(OR(A4="",ISBLANK(Activités!W14)),"",Activités!W14)</f>
        <v/>
      </c>
    </row>
    <row r="5" spans="1:16">
      <c r="A5" s="26" t="str">
        <f>IF(Activités!$A15&lt;&gt;"",IF(Activités!C15&lt;&gt;"",IF(Activités!C15="LOC.ID",CONCATENATE("LOC.",Activités!AM$12),Activités!C15),""),"")</f>
        <v/>
      </c>
      <c r="B5" s="51" t="str">
        <f>IF(A5&lt;&gt;"",Activités!J15,"")</f>
        <v/>
      </c>
      <c r="C5" s="26" t="str">
        <f>IF(A5&lt;&gt;"",IF(Activités!E15=TRUE,INDEX(codesex,MATCH(Activités!D15,libsex,0)),Activités!D15),"")</f>
        <v/>
      </c>
      <c r="D5" s="116" t="str">
        <f>IF(A5&lt;&gt;"",Activités!F15,"")</f>
        <v/>
      </c>
      <c r="E5" s="26" t="str">
        <f>IF(A5&lt;&gt;"",IF(Activités!H15=TRUE,INDEX(codenat,MATCH(Activités!G15,libnat,0)),Activités!G15),"")</f>
        <v/>
      </c>
      <c r="F5" s="26" t="str">
        <f>IF(A5&lt;&gt;"",Activités!I15,"")</f>
        <v/>
      </c>
      <c r="G5" s="26" t="str">
        <f>IF(A5&lt;&gt;"",IF(Activités!O15&lt;&gt;"",Activités!O15,""),"")</f>
        <v/>
      </c>
      <c r="H5" s="26" t="str">
        <f>IF(A5&lt;&gt;"",IF(Activités!Z15=TRUE,INDEX(codeperskat,MATCH(Activités!P15,libperskat,0)),IF(Activités!P15&lt;&gt;"",Activités!P15,"")),"")</f>
        <v/>
      </c>
      <c r="I5" s="26" t="str">
        <f>IF(A5&lt;&gt;"",IF(Activités!AA15=TRUE,INDEX(codeaav,MATCH(Activités!Q15,libaav,0)),IF(Activités!Q15&lt;&gt;"",Activités!Q15,"")),"")</f>
        <v/>
      </c>
      <c r="J5" s="26" t="str">
        <f>IF(A5&lt;&gt;"",IF(Activités!AB15=TRUE,INDEX(codedipqual,MATCH(Activités!R15,libdipqual,0)),IF(Activités!R15&lt;&gt;"",Activités!R15,"")),"")</f>
        <v/>
      </c>
      <c r="K5" s="26" t="str">
        <f>IF(A5&lt;&gt;"",IF(Activités!AC15=TRUE,INDEX(libcatidinst,MATCH(Activités!S15,libinst,0)),""),"")</f>
        <v/>
      </c>
      <c r="L5" s="26" t="str">
        <f>IF(A5&lt;&gt;"",IF(Activités!AC15=TRUE,INDEX(codeinst,MATCH(Activités!S15,libinst,0)),IF(Activités!S15&lt;&gt;"",Activités!S15,"")),"")</f>
        <v/>
      </c>
      <c r="M5" s="26" t="str">
        <f>IF(A5&lt;&gt;"",IF(Activités!T15&lt;&gt;"",Activités!T15,""),"")</f>
        <v/>
      </c>
      <c r="N5" s="26" t="str">
        <f>IF(A5&lt;&gt;"",IF(Activités!U15&lt;&gt;"",Activités!U15,""),"")</f>
        <v/>
      </c>
      <c r="O5" s="26" t="str">
        <f>IF(OR(A5="",ISBLANK(Activités!V15)),"",IF(NOT(ISNA(Activités!V15)),INDEX(codeschartkla,MATCH(Activités!V15,libschartkla,0)),Activités!V15))</f>
        <v/>
      </c>
      <c r="P5" s="26" t="str">
        <f>IF(OR(A5="",ISBLANK(Activités!W15)),"",Activités!W15)</f>
        <v/>
      </c>
    </row>
    <row r="6" spans="1:16">
      <c r="A6" s="26" t="str">
        <f>IF(Activités!$A16&lt;&gt;"",IF(Activités!C16&lt;&gt;"",IF(Activités!C16="LOC.ID",CONCATENATE("LOC.",Activités!AM$12),Activités!C16),""),"")</f>
        <v/>
      </c>
      <c r="B6" s="51" t="str">
        <f>IF(A6&lt;&gt;"",Activités!J16,"")</f>
        <v/>
      </c>
      <c r="C6" s="26" t="str">
        <f>IF(A6&lt;&gt;"",IF(Activités!E16=TRUE,INDEX(codesex,MATCH(Activités!D16,libsex,0)),Activités!D16),"")</f>
        <v/>
      </c>
      <c r="D6" s="116" t="str">
        <f>IF(A6&lt;&gt;"",Activités!F16,"")</f>
        <v/>
      </c>
      <c r="E6" s="26" t="str">
        <f>IF(A6&lt;&gt;"",IF(Activités!H16=TRUE,INDEX(codenat,MATCH(Activités!G16,libnat,0)),Activités!G16),"")</f>
        <v/>
      </c>
      <c r="F6" s="26" t="str">
        <f>IF(A6&lt;&gt;"",Activités!I16,"")</f>
        <v/>
      </c>
      <c r="G6" s="26" t="str">
        <f>IF(A6&lt;&gt;"",IF(Activités!O16&lt;&gt;"",Activités!O16,""),"")</f>
        <v/>
      </c>
      <c r="H6" s="26" t="str">
        <f>IF(A6&lt;&gt;"",IF(Activités!Z16=TRUE,INDEX(codeperskat,MATCH(Activités!P16,libperskat,0)),IF(Activités!P16&lt;&gt;"",Activités!P16,"")),"")</f>
        <v/>
      </c>
      <c r="I6" s="26" t="str">
        <f>IF(A6&lt;&gt;"",IF(Activités!AA16=TRUE,INDEX(codeaav,MATCH(Activités!Q16,libaav,0)),IF(Activités!Q16&lt;&gt;"",Activités!Q16,"")),"")</f>
        <v/>
      </c>
      <c r="J6" s="26" t="str">
        <f>IF(A6&lt;&gt;"",IF(Activités!AB16=TRUE,INDEX(codedipqual,MATCH(Activités!R16,libdipqual,0)),IF(Activités!R16&lt;&gt;"",Activités!R16,"")),"")</f>
        <v/>
      </c>
      <c r="K6" s="26" t="str">
        <f>IF(A6&lt;&gt;"",IF(Activités!AC16=TRUE,INDEX(libcatidinst,MATCH(Activités!S16,libinst,0)),""),"")</f>
        <v/>
      </c>
      <c r="L6" s="26" t="str">
        <f>IF(A6&lt;&gt;"",IF(Activités!AC16=TRUE,INDEX(codeinst,MATCH(Activités!S16,libinst,0)),IF(Activités!S16&lt;&gt;"",Activités!S16,"")),"")</f>
        <v/>
      </c>
      <c r="M6" s="26" t="str">
        <f>IF(A6&lt;&gt;"",IF(Activités!T16&lt;&gt;"",Activités!T16,""),"")</f>
        <v/>
      </c>
      <c r="N6" s="26" t="str">
        <f>IF(A6&lt;&gt;"",IF(Activités!U16&lt;&gt;"",Activités!U16,""),"")</f>
        <v/>
      </c>
      <c r="O6" s="26" t="str">
        <f>IF(OR(A6="",ISBLANK(Activités!V16)),"",IF(NOT(ISNA(Activités!V16)),INDEX(codeschartkla,MATCH(Activités!V16,libschartkla,0)),Activités!V16))</f>
        <v/>
      </c>
      <c r="P6" s="26" t="str">
        <f>IF(OR(A6="",ISBLANK(Activités!W16)),"",Activités!W16)</f>
        <v/>
      </c>
    </row>
    <row r="7" spans="1:16">
      <c r="A7" s="26" t="str">
        <f>IF(Activités!$A17&lt;&gt;"",IF(Activités!C17&lt;&gt;"",IF(Activités!C17="LOC.ID",CONCATENATE("LOC.",Activités!AM$12),Activités!C17),""),"")</f>
        <v/>
      </c>
      <c r="B7" s="51" t="str">
        <f>IF(A7&lt;&gt;"",Activités!J17,"")</f>
        <v/>
      </c>
      <c r="C7" s="26" t="str">
        <f>IF(A7&lt;&gt;"",IF(Activités!E17=TRUE,INDEX(codesex,MATCH(Activités!D17,libsex,0)),Activités!D17),"")</f>
        <v/>
      </c>
      <c r="D7" s="116" t="str">
        <f>IF(A7&lt;&gt;"",Activités!F17,"")</f>
        <v/>
      </c>
      <c r="E7" s="26" t="str">
        <f>IF(A7&lt;&gt;"",IF(Activités!H17=TRUE,INDEX(codenat,MATCH(Activités!G17,libnat,0)),Activités!G17),"")</f>
        <v/>
      </c>
      <c r="F7" s="26" t="str">
        <f>IF(A7&lt;&gt;"",Activités!I17,"")</f>
        <v/>
      </c>
      <c r="G7" s="26" t="str">
        <f>IF(A7&lt;&gt;"",IF(Activités!O17&lt;&gt;"",Activités!O17,""),"")</f>
        <v/>
      </c>
      <c r="H7" s="26" t="str">
        <f>IF(A7&lt;&gt;"",IF(Activités!Z17=TRUE,INDEX(codeperskat,MATCH(Activités!P17,libperskat,0)),IF(Activités!P17&lt;&gt;"",Activités!P17,"")),"")</f>
        <v/>
      </c>
      <c r="I7" s="26" t="str">
        <f>IF(A7&lt;&gt;"",IF(Activités!AA17=TRUE,INDEX(codeaav,MATCH(Activités!Q17,libaav,0)),IF(Activités!Q17&lt;&gt;"",Activités!Q17,"")),"")</f>
        <v/>
      </c>
      <c r="J7" s="26" t="str">
        <f>IF(A7&lt;&gt;"",IF(Activités!AB17=TRUE,INDEX(codedipqual,MATCH(Activités!R17,libdipqual,0)),IF(Activités!R17&lt;&gt;"",Activités!R17,"")),"")</f>
        <v/>
      </c>
      <c r="K7" s="26" t="str">
        <f>IF(A7&lt;&gt;"",IF(Activités!AC17=TRUE,INDEX(libcatidinst,MATCH(Activités!S17,libinst,0)),""),"")</f>
        <v/>
      </c>
      <c r="L7" s="26" t="str">
        <f>IF(A7&lt;&gt;"",IF(Activités!AC17=TRUE,INDEX(codeinst,MATCH(Activités!S17,libinst,0)),IF(Activités!S17&lt;&gt;"",Activités!S17,"")),"")</f>
        <v/>
      </c>
      <c r="M7" s="26" t="str">
        <f>IF(A7&lt;&gt;"",IF(Activités!T17&lt;&gt;"",Activités!T17,""),"")</f>
        <v/>
      </c>
      <c r="N7" s="26" t="str">
        <f>IF(A7&lt;&gt;"",IF(Activités!U17&lt;&gt;"",Activités!U17,""),"")</f>
        <v/>
      </c>
      <c r="O7" s="26" t="str">
        <f>IF(OR(A7="",ISBLANK(Activités!V17)),"",IF(NOT(ISNA(Activités!V17)),INDEX(codeschartkla,MATCH(Activités!V17,libschartkla,0)),Activités!V17))</f>
        <v/>
      </c>
      <c r="P7" s="26" t="str">
        <f>IF(OR(A7="",ISBLANK(Activités!W17)),"",Activités!W17)</f>
        <v/>
      </c>
    </row>
    <row r="8" spans="1:16">
      <c r="A8" s="26" t="str">
        <f>IF(Activités!$A18&lt;&gt;"",IF(Activités!C18&lt;&gt;"",IF(Activités!C18="LOC.ID",CONCATENATE("LOC.",Activités!AM$12),Activités!C18),""),"")</f>
        <v/>
      </c>
      <c r="B8" s="51" t="str">
        <f>IF(A8&lt;&gt;"",Activités!J18,"")</f>
        <v/>
      </c>
      <c r="C8" s="26" t="str">
        <f>IF(A8&lt;&gt;"",IF(Activités!E18=TRUE,INDEX(codesex,MATCH(Activités!D18,libsex,0)),Activités!D18),"")</f>
        <v/>
      </c>
      <c r="D8" s="116" t="str">
        <f>IF(A8&lt;&gt;"",Activités!F18,"")</f>
        <v/>
      </c>
      <c r="E8" s="26" t="str">
        <f>IF(A8&lt;&gt;"",IF(Activités!H18=TRUE,INDEX(codenat,MATCH(Activités!G18,libnat,0)),Activités!G18),"")</f>
        <v/>
      </c>
      <c r="F8" s="26" t="str">
        <f>IF(A8&lt;&gt;"",Activités!I18,"")</f>
        <v/>
      </c>
      <c r="G8" s="26" t="str">
        <f>IF(A8&lt;&gt;"",IF(Activités!O18&lt;&gt;"",Activités!O18,""),"")</f>
        <v/>
      </c>
      <c r="H8" s="26" t="str">
        <f>IF(A8&lt;&gt;"",IF(Activités!Z18=TRUE,INDEX(codeperskat,MATCH(Activités!P18,libperskat,0)),IF(Activités!P18&lt;&gt;"",Activités!P18,"")),"")</f>
        <v/>
      </c>
      <c r="I8" s="26" t="str">
        <f>IF(A8&lt;&gt;"",IF(Activités!AA18=TRUE,INDEX(codeaav,MATCH(Activités!Q18,libaav,0)),IF(Activités!Q18&lt;&gt;"",Activités!Q18,"")),"")</f>
        <v/>
      </c>
      <c r="J8" s="26" t="str">
        <f>IF(A8&lt;&gt;"",IF(Activités!AB18=TRUE,INDEX(codedipqual,MATCH(Activités!R18,libdipqual,0)),IF(Activités!R18&lt;&gt;"",Activités!R18,"")),"")</f>
        <v/>
      </c>
      <c r="K8" s="26" t="str">
        <f>IF(A8&lt;&gt;"",IF(Activités!AC18=TRUE,INDEX(libcatidinst,MATCH(Activités!S18,libinst,0)),""),"")</f>
        <v/>
      </c>
      <c r="L8" s="26" t="str">
        <f>IF(A8&lt;&gt;"",IF(Activités!AC18=TRUE,INDEX(codeinst,MATCH(Activités!S18,libinst,0)),IF(Activités!S18&lt;&gt;"",Activités!S18,"")),"")</f>
        <v/>
      </c>
      <c r="M8" s="26" t="str">
        <f>IF(A8&lt;&gt;"",IF(Activités!T18&lt;&gt;"",Activités!T18,""),"")</f>
        <v/>
      </c>
      <c r="N8" s="26" t="str">
        <f>IF(A8&lt;&gt;"",IF(Activités!U18&lt;&gt;"",Activités!U18,""),"")</f>
        <v/>
      </c>
      <c r="O8" s="26" t="str">
        <f>IF(OR(A8="",ISBLANK(Activités!V18)),"",IF(NOT(ISNA(Activités!V18)),INDEX(codeschartkla,MATCH(Activités!V18,libschartkla,0)),Activités!V18))</f>
        <v/>
      </c>
      <c r="P8" s="26" t="str">
        <f>IF(OR(A8="",ISBLANK(Activités!W18)),"",Activités!W18)</f>
        <v/>
      </c>
    </row>
    <row r="9" spans="1:16">
      <c r="A9" s="26" t="str">
        <f>IF(Activités!$A19&lt;&gt;"",IF(Activités!C19&lt;&gt;"",IF(Activités!C19="LOC.ID",CONCATENATE("LOC.",Activités!AM$12),Activités!C19),""),"")</f>
        <v/>
      </c>
      <c r="B9" s="51" t="str">
        <f>IF(A9&lt;&gt;"",Activités!J19,"")</f>
        <v/>
      </c>
      <c r="C9" s="26" t="str">
        <f>IF(A9&lt;&gt;"",IF(Activités!E19=TRUE,INDEX(codesex,MATCH(Activités!D19,libsex,0)),Activités!D19),"")</f>
        <v/>
      </c>
      <c r="D9" s="116" t="str">
        <f>IF(A9&lt;&gt;"",Activités!F19,"")</f>
        <v/>
      </c>
      <c r="E9" s="26" t="str">
        <f>IF(A9&lt;&gt;"",IF(Activités!H19=TRUE,INDEX(codenat,MATCH(Activités!G19,libnat,0)),Activités!G19),"")</f>
        <v/>
      </c>
      <c r="F9" s="26" t="str">
        <f>IF(A9&lt;&gt;"",Activités!I19,"")</f>
        <v/>
      </c>
      <c r="G9" s="26" t="str">
        <f>IF(A9&lt;&gt;"",IF(Activités!O19&lt;&gt;"",Activités!O19,""),"")</f>
        <v/>
      </c>
      <c r="H9" s="26" t="str">
        <f>IF(A9&lt;&gt;"",IF(Activités!Z19=TRUE,INDEX(codeperskat,MATCH(Activités!P19,libperskat,0)),IF(Activités!P19&lt;&gt;"",Activités!P19,"")),"")</f>
        <v/>
      </c>
      <c r="I9" s="26" t="str">
        <f>IF(A9&lt;&gt;"",IF(Activités!AA19=TRUE,INDEX(codeaav,MATCH(Activités!Q19,libaav,0)),IF(Activités!Q19&lt;&gt;"",Activités!Q19,"")),"")</f>
        <v/>
      </c>
      <c r="J9" s="26" t="str">
        <f>IF(A9&lt;&gt;"",IF(Activités!AB19=TRUE,INDEX(codedipqual,MATCH(Activités!R19,libdipqual,0)),IF(Activités!R19&lt;&gt;"",Activités!R19,"")),"")</f>
        <v/>
      </c>
      <c r="K9" s="26" t="str">
        <f>IF(A9&lt;&gt;"",IF(Activités!AC19=TRUE,INDEX(libcatidinst,MATCH(Activités!S19,libinst,0)),""),"")</f>
        <v/>
      </c>
      <c r="L9" s="26" t="str">
        <f>IF(A9&lt;&gt;"",IF(Activités!AC19=TRUE,INDEX(codeinst,MATCH(Activités!S19,libinst,0)),IF(Activités!S19&lt;&gt;"",Activités!S19,"")),"")</f>
        <v/>
      </c>
      <c r="M9" s="26" t="str">
        <f>IF(A9&lt;&gt;"",IF(Activités!T19&lt;&gt;"",Activités!T19,""),"")</f>
        <v/>
      </c>
      <c r="N9" s="26" t="str">
        <f>IF(A9&lt;&gt;"",IF(Activités!U19&lt;&gt;"",Activités!U19,""),"")</f>
        <v/>
      </c>
      <c r="O9" s="26" t="str">
        <f>IF(OR(A9="",ISBLANK(Activités!V19)),"",IF(NOT(ISNA(Activités!V19)),INDEX(codeschartkla,MATCH(Activités!V19,libschartkla,0)),Activités!V19))</f>
        <v/>
      </c>
      <c r="P9" s="26" t="str">
        <f>IF(OR(A9="",ISBLANK(Activités!W19)),"",Activités!W19)</f>
        <v/>
      </c>
    </row>
    <row r="10" spans="1:16">
      <c r="A10" s="26" t="str">
        <f>IF(Activités!$A20&lt;&gt;"",IF(Activités!C20&lt;&gt;"",IF(Activités!C20="LOC.ID",CONCATENATE("LOC.",Activités!AM$12),Activités!C20),""),"")</f>
        <v/>
      </c>
      <c r="B10" s="51" t="str">
        <f>IF(A10&lt;&gt;"",Activités!J20,"")</f>
        <v/>
      </c>
      <c r="C10" s="26" t="str">
        <f>IF(A10&lt;&gt;"",IF(Activités!E20=TRUE,INDEX(codesex,MATCH(Activités!D20,libsex,0)),Activités!D20),"")</f>
        <v/>
      </c>
      <c r="D10" s="116" t="str">
        <f>IF(A10&lt;&gt;"",Activités!F20,"")</f>
        <v/>
      </c>
      <c r="E10" s="26" t="str">
        <f>IF(A10&lt;&gt;"",IF(Activités!H20=TRUE,INDEX(codenat,MATCH(Activités!G20,libnat,0)),Activités!G20),"")</f>
        <v/>
      </c>
      <c r="F10" s="26" t="str">
        <f>IF(A10&lt;&gt;"",Activités!I20,"")</f>
        <v/>
      </c>
      <c r="G10" s="26" t="str">
        <f>IF(A10&lt;&gt;"",IF(Activités!O20&lt;&gt;"",Activités!O20,""),"")</f>
        <v/>
      </c>
      <c r="H10" s="26" t="str">
        <f>IF(A10&lt;&gt;"",IF(Activités!Z20=TRUE,INDEX(codeperskat,MATCH(Activités!P20,libperskat,0)),IF(Activités!P20&lt;&gt;"",Activités!P20,"")),"")</f>
        <v/>
      </c>
      <c r="I10" s="26" t="str">
        <f>IF(A10&lt;&gt;"",IF(Activités!AA20=TRUE,INDEX(codeaav,MATCH(Activités!Q20,libaav,0)),IF(Activités!Q20&lt;&gt;"",Activités!Q20,"")),"")</f>
        <v/>
      </c>
      <c r="J10" s="26" t="str">
        <f>IF(A10&lt;&gt;"",IF(Activités!AB20=TRUE,INDEX(codedipqual,MATCH(Activités!R20,libdipqual,0)),IF(Activités!R20&lt;&gt;"",Activités!R20,"")),"")</f>
        <v/>
      </c>
      <c r="K10" s="26" t="str">
        <f>IF(A10&lt;&gt;"",IF(Activités!AC20=TRUE,INDEX(libcatidinst,MATCH(Activités!S20,libinst,0)),""),"")</f>
        <v/>
      </c>
      <c r="L10" s="26" t="str">
        <f>IF(A10&lt;&gt;"",IF(Activités!AC20=TRUE,INDEX(codeinst,MATCH(Activités!S20,libinst,0)),IF(Activités!S20&lt;&gt;"",Activités!S20,"")),"")</f>
        <v/>
      </c>
      <c r="M10" s="26" t="str">
        <f>IF(A10&lt;&gt;"",IF(Activités!T20&lt;&gt;"",Activités!T20,""),"")</f>
        <v/>
      </c>
      <c r="N10" s="26" t="str">
        <f>IF(A10&lt;&gt;"",IF(Activités!U20&lt;&gt;"",Activités!U20,""),"")</f>
        <v/>
      </c>
      <c r="O10" s="26" t="str">
        <f>IF(OR(A10="",ISBLANK(Activités!V20)),"",IF(NOT(ISNA(Activités!V20)),INDEX(codeschartkla,MATCH(Activités!V20,libschartkla,0)),Activités!V20))</f>
        <v/>
      </c>
      <c r="P10" s="26" t="str">
        <f>IF(OR(A10="",ISBLANK(Activités!W20)),"",Activités!W20)</f>
        <v/>
      </c>
    </row>
    <row r="11" spans="1:16">
      <c r="A11" s="26" t="str">
        <f>IF(Activités!$A21&lt;&gt;"",IF(Activités!C21&lt;&gt;"",IF(Activités!C21="LOC.ID",CONCATENATE("LOC.",Activités!AM$12),Activités!C21),""),"")</f>
        <v/>
      </c>
      <c r="B11" s="51" t="str">
        <f>IF(A11&lt;&gt;"",Activités!J21,"")</f>
        <v/>
      </c>
      <c r="C11" s="26" t="str">
        <f>IF(A11&lt;&gt;"",IF(Activités!E21=TRUE,INDEX(codesex,MATCH(Activités!D21,libsex,0)),Activités!D21),"")</f>
        <v/>
      </c>
      <c r="D11" s="116" t="str">
        <f>IF(A11&lt;&gt;"",Activités!F21,"")</f>
        <v/>
      </c>
      <c r="E11" s="26" t="str">
        <f>IF(A11&lt;&gt;"",IF(Activités!H21=TRUE,INDEX(codenat,MATCH(Activités!G21,libnat,0)),Activités!G21),"")</f>
        <v/>
      </c>
      <c r="F11" s="26" t="str">
        <f>IF(A11&lt;&gt;"",Activités!I21,"")</f>
        <v/>
      </c>
      <c r="G11" s="26" t="str">
        <f>IF(A11&lt;&gt;"",IF(Activités!O21&lt;&gt;"",Activités!O21,""),"")</f>
        <v/>
      </c>
      <c r="H11" s="26" t="str">
        <f>IF(A11&lt;&gt;"",IF(Activités!Z21=TRUE,INDEX(codeperskat,MATCH(Activités!P21,libperskat,0)),IF(Activités!P21&lt;&gt;"",Activités!P21,"")),"")</f>
        <v/>
      </c>
      <c r="I11" s="26" t="str">
        <f>IF(A11&lt;&gt;"",IF(Activités!AA21=TRUE,INDEX(codeaav,MATCH(Activités!Q21,libaav,0)),IF(Activités!Q21&lt;&gt;"",Activités!Q21,"")),"")</f>
        <v/>
      </c>
      <c r="J11" s="26" t="str">
        <f>IF(A11&lt;&gt;"",IF(Activités!AB21=TRUE,INDEX(codedipqual,MATCH(Activités!R21,libdipqual,0)),IF(Activités!R21&lt;&gt;"",Activités!R21,"")),"")</f>
        <v/>
      </c>
      <c r="K11" s="26" t="str">
        <f>IF(A11&lt;&gt;"",IF(Activités!AC21=TRUE,INDEX(libcatidinst,MATCH(Activités!S21,libinst,0)),""),"")</f>
        <v/>
      </c>
      <c r="L11" s="26" t="str">
        <f>IF(A11&lt;&gt;"",IF(Activités!AC21=TRUE,INDEX(codeinst,MATCH(Activités!S21,libinst,0)),IF(Activités!S21&lt;&gt;"",Activités!S21,"")),"")</f>
        <v/>
      </c>
      <c r="M11" s="26" t="str">
        <f>IF(A11&lt;&gt;"",IF(Activités!T21&lt;&gt;"",Activités!T21,""),"")</f>
        <v/>
      </c>
      <c r="N11" s="26" t="str">
        <f>IF(A11&lt;&gt;"",IF(Activités!U21&lt;&gt;"",Activités!U21,""),"")</f>
        <v/>
      </c>
      <c r="O11" s="26" t="str">
        <f>IF(OR(A11="",ISBLANK(Activités!V21)),"",IF(NOT(ISNA(Activités!V21)),INDEX(codeschartkla,MATCH(Activités!V21,libschartkla,0)),Activités!V21))</f>
        <v/>
      </c>
      <c r="P11" s="26" t="str">
        <f>IF(OR(A11="",ISBLANK(Activités!W21)),"",Activités!W21)</f>
        <v/>
      </c>
    </row>
    <row r="12" spans="1:16">
      <c r="A12" s="26" t="str">
        <f>IF(Activités!$A22&lt;&gt;"",IF(Activités!C22&lt;&gt;"",IF(Activités!C22="LOC.ID",CONCATENATE("LOC.",Activités!AM$12),Activités!C22),""),"")</f>
        <v/>
      </c>
      <c r="B12" s="51" t="str">
        <f>IF(A12&lt;&gt;"",Activités!J22,"")</f>
        <v/>
      </c>
      <c r="C12" s="26" t="str">
        <f>IF(A12&lt;&gt;"",IF(Activités!E22=TRUE,INDEX(codesex,MATCH(Activités!D22,libsex,0)),Activités!D22),"")</f>
        <v/>
      </c>
      <c r="D12" s="116" t="str">
        <f>IF(A12&lt;&gt;"",Activités!F22,"")</f>
        <v/>
      </c>
      <c r="E12" s="26" t="str">
        <f>IF(A12&lt;&gt;"",IF(Activités!H22=TRUE,INDEX(codenat,MATCH(Activités!G22,libnat,0)),Activités!G22),"")</f>
        <v/>
      </c>
      <c r="F12" s="26" t="str">
        <f>IF(A12&lt;&gt;"",Activités!I22,"")</f>
        <v/>
      </c>
      <c r="G12" s="26" t="str">
        <f>IF(A12&lt;&gt;"",IF(Activités!O22&lt;&gt;"",Activités!O22,""),"")</f>
        <v/>
      </c>
      <c r="H12" s="26" t="str">
        <f>IF(A12&lt;&gt;"",IF(Activités!Z22=TRUE,INDEX(codeperskat,MATCH(Activités!P22,libperskat,0)),IF(Activités!P22&lt;&gt;"",Activités!P22,"")),"")</f>
        <v/>
      </c>
      <c r="I12" s="26" t="str">
        <f>IF(A12&lt;&gt;"",IF(Activités!AA22=TRUE,INDEX(codeaav,MATCH(Activités!Q22,libaav,0)),IF(Activités!Q22&lt;&gt;"",Activités!Q22,"")),"")</f>
        <v/>
      </c>
      <c r="J12" s="26" t="str">
        <f>IF(A12&lt;&gt;"",IF(Activités!AB22=TRUE,INDEX(codedipqual,MATCH(Activités!R22,libdipqual,0)),IF(Activités!R22&lt;&gt;"",Activités!R22,"")),"")</f>
        <v/>
      </c>
      <c r="K12" s="26" t="str">
        <f>IF(A12&lt;&gt;"",IF(Activités!AC22=TRUE,INDEX(libcatidinst,MATCH(Activités!S22,libinst,0)),""),"")</f>
        <v/>
      </c>
      <c r="L12" s="26" t="str">
        <f>IF(A12&lt;&gt;"",IF(Activités!AC22=TRUE,INDEX(codeinst,MATCH(Activités!S22,libinst,0)),IF(Activités!S22&lt;&gt;"",Activités!S22,"")),"")</f>
        <v/>
      </c>
      <c r="M12" s="26" t="str">
        <f>IF(A12&lt;&gt;"",IF(Activités!T22&lt;&gt;"",Activités!T22,""),"")</f>
        <v/>
      </c>
      <c r="N12" s="26" t="str">
        <f>IF(A12&lt;&gt;"",IF(Activités!U22&lt;&gt;"",Activités!U22,""),"")</f>
        <v/>
      </c>
      <c r="O12" s="26" t="str">
        <f>IF(OR(A12="",ISBLANK(Activités!V22)),"",IF(NOT(ISNA(Activités!V22)),INDEX(codeschartkla,MATCH(Activités!V22,libschartkla,0)),Activités!V22))</f>
        <v/>
      </c>
      <c r="P12" s="26" t="str">
        <f>IF(OR(A12="",ISBLANK(Activités!W22)),"",Activités!W22)</f>
        <v/>
      </c>
    </row>
    <row r="13" spans="1:16">
      <c r="A13" s="26" t="str">
        <f>IF(Activités!$A23&lt;&gt;"",IF(Activités!C23&lt;&gt;"",IF(Activités!C23="LOC.ID",CONCATENATE("LOC.",Activités!AM$12),Activités!C23),""),"")</f>
        <v/>
      </c>
      <c r="B13" s="51" t="str">
        <f>IF(A13&lt;&gt;"",Activités!J23,"")</f>
        <v/>
      </c>
      <c r="C13" s="26" t="str">
        <f>IF(A13&lt;&gt;"",IF(Activités!E23=TRUE,INDEX(codesex,MATCH(Activités!D23,libsex,0)),Activités!D23),"")</f>
        <v/>
      </c>
      <c r="D13" s="116" t="str">
        <f>IF(A13&lt;&gt;"",Activités!F23,"")</f>
        <v/>
      </c>
      <c r="E13" s="26" t="str">
        <f>IF(A13&lt;&gt;"",IF(Activités!H23=TRUE,INDEX(codenat,MATCH(Activités!G23,libnat,0)),Activités!G23),"")</f>
        <v/>
      </c>
      <c r="F13" s="26" t="str">
        <f>IF(A13&lt;&gt;"",Activités!I23,"")</f>
        <v/>
      </c>
      <c r="G13" s="26" t="str">
        <f>IF(A13&lt;&gt;"",IF(Activités!O23&lt;&gt;"",Activités!O23,""),"")</f>
        <v/>
      </c>
      <c r="H13" s="26" t="str">
        <f>IF(A13&lt;&gt;"",IF(Activités!Z23=TRUE,INDEX(codeperskat,MATCH(Activités!P23,libperskat,0)),IF(Activités!P23&lt;&gt;"",Activités!P23,"")),"")</f>
        <v/>
      </c>
      <c r="I13" s="26" t="str">
        <f>IF(A13&lt;&gt;"",IF(Activités!AA23=TRUE,INDEX(codeaav,MATCH(Activités!Q23,libaav,0)),IF(Activités!Q23&lt;&gt;"",Activités!Q23,"")),"")</f>
        <v/>
      </c>
      <c r="J13" s="26" t="str">
        <f>IF(A13&lt;&gt;"",IF(Activités!AB23=TRUE,INDEX(codedipqual,MATCH(Activités!R23,libdipqual,0)),IF(Activités!R23&lt;&gt;"",Activités!R23,"")),"")</f>
        <v/>
      </c>
      <c r="K13" s="26" t="str">
        <f>IF(A13&lt;&gt;"",IF(Activités!AC23=TRUE,INDEX(libcatidinst,MATCH(Activités!S23,libinst,0)),""),"")</f>
        <v/>
      </c>
      <c r="L13" s="26" t="str">
        <f>IF(A13&lt;&gt;"",IF(Activités!AC23=TRUE,INDEX(codeinst,MATCH(Activités!S23,libinst,0)),IF(Activités!S23&lt;&gt;"",Activités!S23,"")),"")</f>
        <v/>
      </c>
      <c r="M13" s="26" t="str">
        <f>IF(A13&lt;&gt;"",IF(Activités!T23&lt;&gt;"",Activités!T23,""),"")</f>
        <v/>
      </c>
      <c r="N13" s="26" t="str">
        <f>IF(A13&lt;&gt;"",IF(Activités!U23&lt;&gt;"",Activités!U23,""),"")</f>
        <v/>
      </c>
      <c r="O13" s="26" t="str">
        <f>IF(OR(A13="",ISBLANK(Activités!V23)),"",IF(NOT(ISNA(Activités!V23)),INDEX(codeschartkla,MATCH(Activités!V23,libschartkla,0)),Activités!V23))</f>
        <v/>
      </c>
      <c r="P13" s="26" t="str">
        <f>IF(OR(A13="",ISBLANK(Activités!W23)),"",Activités!W23)</f>
        <v/>
      </c>
    </row>
    <row r="14" spans="1:16">
      <c r="A14" s="26" t="str">
        <f>IF(Activités!$A24&lt;&gt;"",IF(Activités!C24&lt;&gt;"",IF(Activités!C24="LOC.ID",CONCATENATE("LOC.",Activités!AM$12),Activités!C24),""),"")</f>
        <v/>
      </c>
      <c r="B14" s="51" t="str">
        <f>IF(A14&lt;&gt;"",Activités!J24,"")</f>
        <v/>
      </c>
      <c r="C14" s="26" t="str">
        <f>IF(A14&lt;&gt;"",IF(Activités!E24=TRUE,INDEX(codesex,MATCH(Activités!D24,libsex,0)),Activités!D24),"")</f>
        <v/>
      </c>
      <c r="D14" s="116" t="str">
        <f>IF(A14&lt;&gt;"",Activités!F24,"")</f>
        <v/>
      </c>
      <c r="E14" s="26" t="str">
        <f>IF(A14&lt;&gt;"",IF(Activités!H24=TRUE,INDEX(codenat,MATCH(Activités!G24,libnat,0)),Activités!G24),"")</f>
        <v/>
      </c>
      <c r="F14" s="26" t="str">
        <f>IF(A14&lt;&gt;"",Activités!I24,"")</f>
        <v/>
      </c>
      <c r="G14" s="26" t="str">
        <f>IF(A14&lt;&gt;"",IF(Activités!O24&lt;&gt;"",Activités!O24,""),"")</f>
        <v/>
      </c>
      <c r="H14" s="26" t="str">
        <f>IF(A14&lt;&gt;"",IF(Activités!Z24=TRUE,INDEX(codeperskat,MATCH(Activités!P24,libperskat,0)),IF(Activités!P24&lt;&gt;"",Activités!P24,"")),"")</f>
        <v/>
      </c>
      <c r="I14" s="26" t="str">
        <f>IF(A14&lt;&gt;"",IF(Activités!AA24=TRUE,INDEX(codeaav,MATCH(Activités!Q24,libaav,0)),IF(Activités!Q24&lt;&gt;"",Activités!Q24,"")),"")</f>
        <v/>
      </c>
      <c r="J14" s="26" t="str">
        <f>IF(A14&lt;&gt;"",IF(Activités!AB24=TRUE,INDEX(codedipqual,MATCH(Activités!R24,libdipqual,0)),IF(Activités!R24&lt;&gt;"",Activités!R24,"")),"")</f>
        <v/>
      </c>
      <c r="K14" s="26" t="str">
        <f>IF(A14&lt;&gt;"",IF(Activités!AC24=TRUE,INDEX(libcatidinst,MATCH(Activités!S24,libinst,0)),""),"")</f>
        <v/>
      </c>
      <c r="L14" s="26" t="str">
        <f>IF(A14&lt;&gt;"",IF(Activités!AC24=TRUE,INDEX(codeinst,MATCH(Activités!S24,libinst,0)),IF(Activités!S24&lt;&gt;"",Activités!S24,"")),"")</f>
        <v/>
      </c>
      <c r="M14" s="26" t="str">
        <f>IF(A14&lt;&gt;"",IF(Activités!T24&lt;&gt;"",Activités!T24,""),"")</f>
        <v/>
      </c>
      <c r="N14" s="26" t="str">
        <f>IF(A14&lt;&gt;"",IF(Activités!U24&lt;&gt;"",Activités!U24,""),"")</f>
        <v/>
      </c>
      <c r="O14" s="26" t="str">
        <f>IF(OR(A14="",ISBLANK(Activités!V24)),"",IF(NOT(ISNA(Activités!V24)),INDEX(codeschartkla,MATCH(Activités!V24,libschartkla,0)),Activités!V24))</f>
        <v/>
      </c>
      <c r="P14" s="26" t="str">
        <f>IF(OR(A14="",ISBLANK(Activités!W24)),"",Activités!W24)</f>
        <v/>
      </c>
    </row>
    <row r="15" spans="1:16">
      <c r="A15" s="26" t="str">
        <f>IF(Activités!$A25&lt;&gt;"",IF(Activités!C25&lt;&gt;"",IF(Activités!C25="LOC.ID",CONCATENATE("LOC.",Activités!AM$12),Activités!C25),""),"")</f>
        <v/>
      </c>
      <c r="B15" s="51" t="str">
        <f>IF(A15&lt;&gt;"",Activités!J25,"")</f>
        <v/>
      </c>
      <c r="C15" s="26" t="str">
        <f>IF(A15&lt;&gt;"",IF(Activités!E25=TRUE,INDEX(codesex,MATCH(Activités!D25,libsex,0)),Activités!D25),"")</f>
        <v/>
      </c>
      <c r="D15" s="116" t="str">
        <f>IF(A15&lt;&gt;"",Activités!F25,"")</f>
        <v/>
      </c>
      <c r="E15" s="26" t="str">
        <f>IF(A15&lt;&gt;"",IF(Activités!H25=TRUE,INDEX(codenat,MATCH(Activités!G25,libnat,0)),Activités!G25),"")</f>
        <v/>
      </c>
      <c r="F15" s="26" t="str">
        <f>IF(A15&lt;&gt;"",Activités!I25,"")</f>
        <v/>
      </c>
      <c r="G15" s="26" t="str">
        <f>IF(A15&lt;&gt;"",IF(Activités!O25&lt;&gt;"",Activités!O25,""),"")</f>
        <v/>
      </c>
      <c r="H15" s="26" t="str">
        <f>IF(A15&lt;&gt;"",IF(Activités!Z25=TRUE,INDEX(codeperskat,MATCH(Activités!P25,libperskat,0)),IF(Activités!P25&lt;&gt;"",Activités!P25,"")),"")</f>
        <v/>
      </c>
      <c r="I15" s="26" t="str">
        <f>IF(A15&lt;&gt;"",IF(Activités!AA25=TRUE,INDEX(codeaav,MATCH(Activités!Q25,libaav,0)),IF(Activités!Q25&lt;&gt;"",Activités!Q25,"")),"")</f>
        <v/>
      </c>
      <c r="J15" s="26" t="str">
        <f>IF(A15&lt;&gt;"",IF(Activités!AB25=TRUE,INDEX(codedipqual,MATCH(Activités!R25,libdipqual,0)),IF(Activités!R25&lt;&gt;"",Activités!R25,"")),"")</f>
        <v/>
      </c>
      <c r="K15" s="26" t="str">
        <f>IF(A15&lt;&gt;"",IF(Activités!AC25=TRUE,INDEX(libcatidinst,MATCH(Activités!S25,libinst,0)),""),"")</f>
        <v/>
      </c>
      <c r="L15" s="26" t="str">
        <f>IF(A15&lt;&gt;"",IF(Activités!AC25=TRUE,INDEX(codeinst,MATCH(Activités!S25,libinst,0)),IF(Activités!S25&lt;&gt;"",Activités!S25,"")),"")</f>
        <v/>
      </c>
      <c r="M15" s="26" t="str">
        <f>IF(A15&lt;&gt;"",IF(Activités!T25&lt;&gt;"",Activités!T25,""),"")</f>
        <v/>
      </c>
      <c r="N15" s="26" t="str">
        <f>IF(A15&lt;&gt;"",IF(Activités!U25&lt;&gt;"",Activités!U25,""),"")</f>
        <v/>
      </c>
      <c r="O15" s="26" t="str">
        <f>IF(OR(A15="",ISBLANK(Activités!V25)),"",IF(NOT(ISNA(Activités!V25)),INDEX(codeschartkla,MATCH(Activités!V25,libschartkla,0)),Activités!V25))</f>
        <v/>
      </c>
      <c r="P15" s="26" t="str">
        <f>IF(OR(A15="",ISBLANK(Activités!W25)),"",Activités!W25)</f>
        <v/>
      </c>
    </row>
    <row r="16" spans="1:16">
      <c r="A16" s="26" t="str">
        <f>IF(Activités!$A26&lt;&gt;"",IF(Activités!C26&lt;&gt;"",IF(Activités!C26="LOC.ID",CONCATENATE("LOC.",Activités!AM$12),Activités!C26),""),"")</f>
        <v/>
      </c>
      <c r="B16" s="51" t="str">
        <f>IF(A16&lt;&gt;"",Activités!J26,"")</f>
        <v/>
      </c>
      <c r="C16" s="26" t="str">
        <f>IF(A16&lt;&gt;"",IF(Activités!E26=TRUE,INDEX(codesex,MATCH(Activités!D26,libsex,0)),Activités!D26),"")</f>
        <v/>
      </c>
      <c r="D16" s="116" t="str">
        <f>IF(A16&lt;&gt;"",Activités!F26,"")</f>
        <v/>
      </c>
      <c r="E16" s="26" t="str">
        <f>IF(A16&lt;&gt;"",IF(Activités!H26=TRUE,INDEX(codenat,MATCH(Activités!G26,libnat,0)),Activités!G26),"")</f>
        <v/>
      </c>
      <c r="F16" s="26" t="str">
        <f>IF(A16&lt;&gt;"",Activités!I26,"")</f>
        <v/>
      </c>
      <c r="G16" s="26" t="str">
        <f>IF(A16&lt;&gt;"",IF(Activités!O26&lt;&gt;"",Activités!O26,""),"")</f>
        <v/>
      </c>
      <c r="H16" s="26" t="str">
        <f>IF(A16&lt;&gt;"",IF(Activités!Z26=TRUE,INDEX(codeperskat,MATCH(Activités!P26,libperskat,0)),IF(Activités!P26&lt;&gt;"",Activités!P26,"")),"")</f>
        <v/>
      </c>
      <c r="I16" s="26" t="str">
        <f>IF(A16&lt;&gt;"",IF(Activités!AA26=TRUE,INDEX(codeaav,MATCH(Activités!Q26,libaav,0)),IF(Activités!Q26&lt;&gt;"",Activités!Q26,"")),"")</f>
        <v/>
      </c>
      <c r="J16" s="26" t="str">
        <f>IF(A16&lt;&gt;"",IF(Activités!AB26=TRUE,INDEX(codedipqual,MATCH(Activités!R26,libdipqual,0)),IF(Activités!R26&lt;&gt;"",Activités!R26,"")),"")</f>
        <v/>
      </c>
      <c r="K16" s="26" t="str">
        <f>IF(A16&lt;&gt;"",IF(Activités!AC26=TRUE,INDEX(libcatidinst,MATCH(Activités!S26,libinst,0)),""),"")</f>
        <v/>
      </c>
      <c r="L16" s="26" t="str">
        <f>IF(A16&lt;&gt;"",IF(Activités!AC26=TRUE,INDEX(codeinst,MATCH(Activités!S26,libinst,0)),IF(Activités!S26&lt;&gt;"",Activités!S26,"")),"")</f>
        <v/>
      </c>
      <c r="M16" s="26" t="str">
        <f>IF(A16&lt;&gt;"",IF(Activités!T26&lt;&gt;"",Activités!T26,""),"")</f>
        <v/>
      </c>
      <c r="N16" s="26" t="str">
        <f>IF(A16&lt;&gt;"",IF(Activités!U26&lt;&gt;"",Activités!U26,""),"")</f>
        <v/>
      </c>
      <c r="O16" s="26" t="str">
        <f>IF(OR(A16="",ISBLANK(Activités!V26)),"",IF(NOT(ISNA(Activités!V26)),INDEX(codeschartkla,MATCH(Activités!V26,libschartkla,0)),Activités!V26))</f>
        <v/>
      </c>
      <c r="P16" s="26" t="str">
        <f>IF(OR(A16="",ISBLANK(Activités!W26)),"",Activités!W26)</f>
        <v/>
      </c>
    </row>
    <row r="17" spans="1:16">
      <c r="A17" s="26" t="str">
        <f>IF(Activités!$A27&lt;&gt;"",IF(Activités!C27&lt;&gt;"",IF(Activités!C27="LOC.ID",CONCATENATE("LOC.",Activités!AM$12),Activités!C27),""),"")</f>
        <v/>
      </c>
      <c r="B17" s="51" t="str">
        <f>IF(A17&lt;&gt;"",Activités!J27,"")</f>
        <v/>
      </c>
      <c r="C17" s="26" t="str">
        <f>IF(A17&lt;&gt;"",IF(Activités!E27=TRUE,INDEX(codesex,MATCH(Activités!D27,libsex,0)),Activités!D27),"")</f>
        <v/>
      </c>
      <c r="D17" s="116" t="str">
        <f>IF(A17&lt;&gt;"",Activités!F27,"")</f>
        <v/>
      </c>
      <c r="E17" s="26" t="str">
        <f>IF(A17&lt;&gt;"",IF(Activités!H27=TRUE,INDEX(codenat,MATCH(Activités!G27,libnat,0)),Activités!G27),"")</f>
        <v/>
      </c>
      <c r="F17" s="26" t="str">
        <f>IF(A17&lt;&gt;"",Activités!I27,"")</f>
        <v/>
      </c>
      <c r="G17" s="26" t="str">
        <f>IF(A17&lt;&gt;"",IF(Activités!O27&lt;&gt;"",Activités!O27,""),"")</f>
        <v/>
      </c>
      <c r="H17" s="26" t="str">
        <f>IF(A17&lt;&gt;"",IF(Activités!Z27=TRUE,INDEX(codeperskat,MATCH(Activités!P27,libperskat,0)),IF(Activités!P27&lt;&gt;"",Activités!P27,"")),"")</f>
        <v/>
      </c>
      <c r="I17" s="26" t="str">
        <f>IF(A17&lt;&gt;"",IF(Activités!AA27=TRUE,INDEX(codeaav,MATCH(Activités!Q27,libaav,0)),IF(Activités!Q27&lt;&gt;"",Activités!Q27,"")),"")</f>
        <v/>
      </c>
      <c r="J17" s="26" t="str">
        <f>IF(A17&lt;&gt;"",IF(Activités!AB27=TRUE,INDEX(codedipqual,MATCH(Activités!R27,libdipqual,0)),IF(Activités!R27&lt;&gt;"",Activités!R27,"")),"")</f>
        <v/>
      </c>
      <c r="K17" s="26" t="str">
        <f>IF(A17&lt;&gt;"",IF(Activités!AC27=TRUE,INDEX(libcatidinst,MATCH(Activités!S27,libinst,0)),""),"")</f>
        <v/>
      </c>
      <c r="L17" s="26" t="str">
        <f>IF(A17&lt;&gt;"",IF(Activités!AC27=TRUE,INDEX(codeinst,MATCH(Activités!S27,libinst,0)),IF(Activités!S27&lt;&gt;"",Activités!S27,"")),"")</f>
        <v/>
      </c>
      <c r="M17" s="26" t="str">
        <f>IF(A17&lt;&gt;"",IF(Activités!T27&lt;&gt;"",Activités!T27,""),"")</f>
        <v/>
      </c>
      <c r="N17" s="26" t="str">
        <f>IF(A17&lt;&gt;"",IF(Activités!U27&lt;&gt;"",Activités!U27,""),"")</f>
        <v/>
      </c>
      <c r="O17" s="26" t="str">
        <f>IF(OR(A17="",ISBLANK(Activités!V27)),"",IF(NOT(ISNA(Activités!V27)),INDEX(codeschartkla,MATCH(Activités!V27,libschartkla,0)),Activités!V27))</f>
        <v/>
      </c>
      <c r="P17" s="26" t="str">
        <f>IF(OR(A17="",ISBLANK(Activités!W27)),"",Activités!W27)</f>
        <v/>
      </c>
    </row>
    <row r="18" spans="1:16">
      <c r="A18" s="26" t="str">
        <f>IF(Activités!$A28&lt;&gt;"",IF(Activités!C28&lt;&gt;"",IF(Activités!C28="LOC.ID",CONCATENATE("LOC.",Activités!AM$12),Activités!C28),""),"")</f>
        <v/>
      </c>
      <c r="B18" s="51" t="str">
        <f>IF(A18&lt;&gt;"",Activités!J28,"")</f>
        <v/>
      </c>
      <c r="C18" s="26" t="str">
        <f>IF(A18&lt;&gt;"",IF(Activités!E28=TRUE,INDEX(codesex,MATCH(Activités!D28,libsex,0)),Activités!D28),"")</f>
        <v/>
      </c>
      <c r="D18" s="116" t="str">
        <f>IF(A18&lt;&gt;"",Activités!F28,"")</f>
        <v/>
      </c>
      <c r="E18" s="26" t="str">
        <f>IF(A18&lt;&gt;"",IF(Activités!H28=TRUE,INDEX(codenat,MATCH(Activités!G28,libnat,0)),Activités!G28),"")</f>
        <v/>
      </c>
      <c r="F18" s="26" t="str">
        <f>IF(A18&lt;&gt;"",Activités!I28,"")</f>
        <v/>
      </c>
      <c r="G18" s="26" t="str">
        <f>IF(A18&lt;&gt;"",IF(Activités!O28&lt;&gt;"",Activités!O28,""),"")</f>
        <v/>
      </c>
      <c r="H18" s="26" t="str">
        <f>IF(A18&lt;&gt;"",IF(Activités!Z28=TRUE,INDEX(codeperskat,MATCH(Activités!P28,libperskat,0)),IF(Activités!P28&lt;&gt;"",Activités!P28,"")),"")</f>
        <v/>
      </c>
      <c r="I18" s="26" t="str">
        <f>IF(A18&lt;&gt;"",IF(Activités!AA28=TRUE,INDEX(codeaav,MATCH(Activités!Q28,libaav,0)),IF(Activités!Q28&lt;&gt;"",Activités!Q28,"")),"")</f>
        <v/>
      </c>
      <c r="J18" s="26" t="str">
        <f>IF(A18&lt;&gt;"",IF(Activités!AB28=TRUE,INDEX(codedipqual,MATCH(Activités!R28,libdipqual,0)),IF(Activités!R28&lt;&gt;"",Activités!R28,"")),"")</f>
        <v/>
      </c>
      <c r="K18" s="26" t="str">
        <f>IF(A18&lt;&gt;"",IF(Activités!AC28=TRUE,INDEX(libcatidinst,MATCH(Activités!S28,libinst,0)),""),"")</f>
        <v/>
      </c>
      <c r="L18" s="26" t="str">
        <f>IF(A18&lt;&gt;"",IF(Activités!AC28=TRUE,INDEX(codeinst,MATCH(Activités!S28,libinst,0)),IF(Activités!S28&lt;&gt;"",Activités!S28,"")),"")</f>
        <v/>
      </c>
      <c r="M18" s="26" t="str">
        <f>IF(A18&lt;&gt;"",IF(Activités!T28&lt;&gt;"",Activités!T28,""),"")</f>
        <v/>
      </c>
      <c r="N18" s="26" t="str">
        <f>IF(A18&lt;&gt;"",IF(Activités!U28&lt;&gt;"",Activités!U28,""),"")</f>
        <v/>
      </c>
      <c r="O18" s="26" t="str">
        <f>IF(OR(A18="",ISBLANK(Activités!V28)),"",IF(NOT(ISNA(Activités!V28)),INDEX(codeschartkla,MATCH(Activités!V28,libschartkla,0)),Activités!V28))</f>
        <v/>
      </c>
      <c r="P18" s="26" t="str">
        <f>IF(OR(A18="",ISBLANK(Activités!W28)),"",Activités!W28)</f>
        <v/>
      </c>
    </row>
    <row r="19" spans="1:16">
      <c r="A19" s="26" t="str">
        <f>IF(Activités!$A29&lt;&gt;"",IF(Activités!C29&lt;&gt;"",IF(Activités!C29="LOC.ID",CONCATENATE("LOC.",Activités!AM$12),Activités!C29),""),"")</f>
        <v/>
      </c>
      <c r="B19" s="51" t="str">
        <f>IF(A19&lt;&gt;"",Activités!J29,"")</f>
        <v/>
      </c>
      <c r="C19" s="26" t="str">
        <f>IF(A19&lt;&gt;"",IF(Activités!E29=TRUE,INDEX(codesex,MATCH(Activités!D29,libsex,0)),Activités!D29),"")</f>
        <v/>
      </c>
      <c r="D19" s="116" t="str">
        <f>IF(A19&lt;&gt;"",Activités!F29,"")</f>
        <v/>
      </c>
      <c r="E19" s="26" t="str">
        <f>IF(A19&lt;&gt;"",IF(Activités!H29=TRUE,INDEX(codenat,MATCH(Activités!G29,libnat,0)),Activités!G29),"")</f>
        <v/>
      </c>
      <c r="F19" s="26" t="str">
        <f>IF(A19&lt;&gt;"",Activités!I29,"")</f>
        <v/>
      </c>
      <c r="G19" s="26" t="str">
        <f>IF(A19&lt;&gt;"",IF(Activités!O29&lt;&gt;"",Activités!O29,""),"")</f>
        <v/>
      </c>
      <c r="H19" s="26" t="str">
        <f>IF(A19&lt;&gt;"",IF(Activités!Z29=TRUE,INDEX(codeperskat,MATCH(Activités!P29,libperskat,0)),IF(Activités!P29&lt;&gt;"",Activités!P29,"")),"")</f>
        <v/>
      </c>
      <c r="I19" s="26" t="str">
        <f>IF(A19&lt;&gt;"",IF(Activités!AA29=TRUE,INDEX(codeaav,MATCH(Activités!Q29,libaav,0)),IF(Activités!Q29&lt;&gt;"",Activités!Q29,"")),"")</f>
        <v/>
      </c>
      <c r="J19" s="26" t="str">
        <f>IF(A19&lt;&gt;"",IF(Activités!AB29=TRUE,INDEX(codedipqual,MATCH(Activités!R29,libdipqual,0)),IF(Activités!R29&lt;&gt;"",Activités!R29,"")),"")</f>
        <v/>
      </c>
      <c r="K19" s="26" t="str">
        <f>IF(A19&lt;&gt;"",IF(Activités!AC29=TRUE,INDEX(libcatidinst,MATCH(Activités!S29,libinst,0)),""),"")</f>
        <v/>
      </c>
      <c r="L19" s="26" t="str">
        <f>IF(A19&lt;&gt;"",IF(Activités!AC29=TRUE,INDEX(codeinst,MATCH(Activités!S29,libinst,0)),IF(Activités!S29&lt;&gt;"",Activités!S29,"")),"")</f>
        <v/>
      </c>
      <c r="M19" s="26" t="str">
        <f>IF(A19&lt;&gt;"",IF(Activités!T29&lt;&gt;"",Activités!T29,""),"")</f>
        <v/>
      </c>
      <c r="N19" s="26" t="str">
        <f>IF(A19&lt;&gt;"",IF(Activités!U29&lt;&gt;"",Activités!U29,""),"")</f>
        <v/>
      </c>
      <c r="O19" s="26" t="str">
        <f>IF(OR(A19="",ISBLANK(Activités!V29)),"",IF(NOT(ISNA(Activités!V29)),INDEX(codeschartkla,MATCH(Activités!V29,libschartkla,0)),Activités!V29))</f>
        <v/>
      </c>
      <c r="P19" s="26" t="str">
        <f>IF(OR(A19="",ISBLANK(Activités!W29)),"",Activités!W29)</f>
        <v/>
      </c>
    </row>
    <row r="20" spans="1:16">
      <c r="A20" s="26" t="str">
        <f>IF(Activités!$A30&lt;&gt;"",IF(Activités!C30&lt;&gt;"",IF(Activités!C30="LOC.ID",CONCATENATE("LOC.",Activités!AM$12),Activités!C30),""),"")</f>
        <v/>
      </c>
      <c r="B20" s="51" t="str">
        <f>IF(A20&lt;&gt;"",Activités!J30,"")</f>
        <v/>
      </c>
      <c r="C20" s="26" t="str">
        <f>IF(A20&lt;&gt;"",IF(Activités!E30=TRUE,INDEX(codesex,MATCH(Activités!D30,libsex,0)),Activités!D30),"")</f>
        <v/>
      </c>
      <c r="D20" s="116" t="str">
        <f>IF(A20&lt;&gt;"",Activités!F30,"")</f>
        <v/>
      </c>
      <c r="E20" s="26" t="str">
        <f>IF(A20&lt;&gt;"",IF(Activités!H30=TRUE,INDEX(codenat,MATCH(Activités!G30,libnat,0)),Activités!G30),"")</f>
        <v/>
      </c>
      <c r="F20" s="26" t="str">
        <f>IF(A20&lt;&gt;"",Activités!I30,"")</f>
        <v/>
      </c>
      <c r="G20" s="26" t="str">
        <f>IF(A20&lt;&gt;"",IF(Activités!O30&lt;&gt;"",Activités!O30,""),"")</f>
        <v/>
      </c>
      <c r="H20" s="26" t="str">
        <f>IF(A20&lt;&gt;"",IF(Activités!Z30=TRUE,INDEX(codeperskat,MATCH(Activités!P30,libperskat,0)),IF(Activités!P30&lt;&gt;"",Activités!P30,"")),"")</f>
        <v/>
      </c>
      <c r="I20" s="26" t="str">
        <f>IF(A20&lt;&gt;"",IF(Activités!AA30=TRUE,INDEX(codeaav,MATCH(Activités!Q30,libaav,0)),IF(Activités!Q30&lt;&gt;"",Activités!Q30,"")),"")</f>
        <v/>
      </c>
      <c r="J20" s="26" t="str">
        <f>IF(A20&lt;&gt;"",IF(Activités!AB30=TRUE,INDEX(codedipqual,MATCH(Activités!R30,libdipqual,0)),IF(Activités!R30&lt;&gt;"",Activités!R30,"")),"")</f>
        <v/>
      </c>
      <c r="K20" s="26" t="str">
        <f>IF(A20&lt;&gt;"",IF(Activités!AC30=TRUE,INDEX(libcatidinst,MATCH(Activités!S30,libinst,0)),""),"")</f>
        <v/>
      </c>
      <c r="L20" s="26" t="str">
        <f>IF(A20&lt;&gt;"",IF(Activités!AC30=TRUE,INDEX(codeinst,MATCH(Activités!S30,libinst,0)),IF(Activités!S30&lt;&gt;"",Activités!S30,"")),"")</f>
        <v/>
      </c>
      <c r="M20" s="26" t="str">
        <f>IF(A20&lt;&gt;"",IF(Activités!T30&lt;&gt;"",Activités!T30,""),"")</f>
        <v/>
      </c>
      <c r="N20" s="26" t="str">
        <f>IF(A20&lt;&gt;"",IF(Activités!U30&lt;&gt;"",Activités!U30,""),"")</f>
        <v/>
      </c>
      <c r="O20" s="26" t="str">
        <f>IF(OR(A20="",ISBLANK(Activités!V30)),"",IF(NOT(ISNA(Activités!V30)),INDEX(codeschartkla,MATCH(Activités!V30,libschartkla,0)),Activités!V30))</f>
        <v/>
      </c>
      <c r="P20" s="26" t="str">
        <f>IF(OR(A20="",ISBLANK(Activités!W30)),"",Activités!W30)</f>
        <v/>
      </c>
    </row>
    <row r="21" spans="1:16">
      <c r="A21" s="26" t="str">
        <f>IF(Activités!$A31&lt;&gt;"",IF(Activités!C31&lt;&gt;"",IF(Activités!C31="LOC.ID",CONCATENATE("LOC.",Activités!AM$12),Activités!C31),""),"")</f>
        <v/>
      </c>
      <c r="B21" s="51" t="str">
        <f>IF(A21&lt;&gt;"",Activités!J31,"")</f>
        <v/>
      </c>
      <c r="C21" s="26" t="str">
        <f>IF(A21&lt;&gt;"",IF(Activités!E31=TRUE,INDEX(codesex,MATCH(Activités!D31,libsex,0)),Activités!D31),"")</f>
        <v/>
      </c>
      <c r="D21" s="116" t="str">
        <f>IF(A21&lt;&gt;"",Activités!F31,"")</f>
        <v/>
      </c>
      <c r="E21" s="26" t="str">
        <f>IF(A21&lt;&gt;"",IF(Activités!H31=TRUE,INDEX(codenat,MATCH(Activités!G31,libnat,0)),Activités!G31),"")</f>
        <v/>
      </c>
      <c r="F21" s="26" t="str">
        <f>IF(A21&lt;&gt;"",Activités!I31,"")</f>
        <v/>
      </c>
      <c r="G21" s="26" t="str">
        <f>IF(A21&lt;&gt;"",IF(Activités!O31&lt;&gt;"",Activités!O31,""),"")</f>
        <v/>
      </c>
      <c r="H21" s="26" t="str">
        <f>IF(A21&lt;&gt;"",IF(Activités!Z31=TRUE,INDEX(codeperskat,MATCH(Activités!P31,libperskat,0)),IF(Activités!P31&lt;&gt;"",Activités!P31,"")),"")</f>
        <v/>
      </c>
      <c r="I21" s="26" t="str">
        <f>IF(A21&lt;&gt;"",IF(Activités!AA31=TRUE,INDEX(codeaav,MATCH(Activités!Q31,libaav,0)),IF(Activités!Q31&lt;&gt;"",Activités!Q31,"")),"")</f>
        <v/>
      </c>
      <c r="J21" s="26" t="str">
        <f>IF(A21&lt;&gt;"",IF(Activités!AB31=TRUE,INDEX(codedipqual,MATCH(Activités!R31,libdipqual,0)),IF(Activités!R31&lt;&gt;"",Activités!R31,"")),"")</f>
        <v/>
      </c>
      <c r="K21" s="26" t="str">
        <f>IF(A21&lt;&gt;"",IF(Activités!AC31=TRUE,INDEX(libcatidinst,MATCH(Activités!S31,libinst,0)),""),"")</f>
        <v/>
      </c>
      <c r="L21" s="26" t="str">
        <f>IF(A21&lt;&gt;"",IF(Activités!AC31=TRUE,INDEX(codeinst,MATCH(Activités!S31,libinst,0)),IF(Activités!S31&lt;&gt;"",Activités!S31,"")),"")</f>
        <v/>
      </c>
      <c r="M21" s="26" t="str">
        <f>IF(A21&lt;&gt;"",IF(Activités!T31&lt;&gt;"",Activités!T31,""),"")</f>
        <v/>
      </c>
      <c r="N21" s="26" t="str">
        <f>IF(A21&lt;&gt;"",IF(Activités!U31&lt;&gt;"",Activités!U31,""),"")</f>
        <v/>
      </c>
      <c r="O21" s="26" t="str">
        <f>IF(OR(A21="",ISBLANK(Activités!V31)),"",IF(NOT(ISNA(Activités!V31)),INDEX(codeschartkla,MATCH(Activités!V31,libschartkla,0)),Activités!V31))</f>
        <v/>
      </c>
      <c r="P21" s="26" t="str">
        <f>IF(OR(A21="",ISBLANK(Activités!W31)),"",Activités!W31)</f>
        <v/>
      </c>
    </row>
    <row r="22" spans="1:16">
      <c r="A22" s="26" t="str">
        <f>IF(Activités!$A32&lt;&gt;"",IF(Activités!C32&lt;&gt;"",IF(Activités!C32="LOC.ID",CONCATENATE("LOC.",Activités!AM$12),Activités!C32),""),"")</f>
        <v/>
      </c>
      <c r="B22" s="51" t="str">
        <f>IF(A22&lt;&gt;"",Activités!J32,"")</f>
        <v/>
      </c>
      <c r="C22" s="26" t="str">
        <f>IF(A22&lt;&gt;"",IF(Activités!E32=TRUE,INDEX(codesex,MATCH(Activités!D32,libsex,0)),Activités!D32),"")</f>
        <v/>
      </c>
      <c r="D22" s="116" t="str">
        <f>IF(A22&lt;&gt;"",Activités!F32,"")</f>
        <v/>
      </c>
      <c r="E22" s="26" t="str">
        <f>IF(A22&lt;&gt;"",IF(Activités!H32=TRUE,INDEX(codenat,MATCH(Activités!G32,libnat,0)),Activités!G32),"")</f>
        <v/>
      </c>
      <c r="F22" s="26" t="str">
        <f>IF(A22&lt;&gt;"",Activités!I32,"")</f>
        <v/>
      </c>
      <c r="G22" s="26" t="str">
        <f>IF(A22&lt;&gt;"",IF(Activités!O32&lt;&gt;"",Activités!O32,""),"")</f>
        <v/>
      </c>
      <c r="H22" s="26" t="str">
        <f>IF(A22&lt;&gt;"",IF(Activités!Z32=TRUE,INDEX(codeperskat,MATCH(Activités!P32,libperskat,0)),IF(Activités!P32&lt;&gt;"",Activités!P32,"")),"")</f>
        <v/>
      </c>
      <c r="I22" s="26" t="str">
        <f>IF(A22&lt;&gt;"",IF(Activités!AA32=TRUE,INDEX(codeaav,MATCH(Activités!Q32,libaav,0)),IF(Activités!Q32&lt;&gt;"",Activités!Q32,"")),"")</f>
        <v/>
      </c>
      <c r="J22" s="26" t="str">
        <f>IF(A22&lt;&gt;"",IF(Activités!AB32=TRUE,INDEX(codedipqual,MATCH(Activités!R32,libdipqual,0)),IF(Activités!R32&lt;&gt;"",Activités!R32,"")),"")</f>
        <v/>
      </c>
      <c r="K22" s="26" t="str">
        <f>IF(A22&lt;&gt;"",IF(Activités!AC32=TRUE,INDEX(libcatidinst,MATCH(Activités!S32,libinst,0)),""),"")</f>
        <v/>
      </c>
      <c r="L22" s="26" t="str">
        <f>IF(A22&lt;&gt;"",IF(Activités!AC32=TRUE,INDEX(codeinst,MATCH(Activités!S32,libinst,0)),IF(Activités!S32&lt;&gt;"",Activités!S32,"")),"")</f>
        <v/>
      </c>
      <c r="M22" s="26" t="str">
        <f>IF(A22&lt;&gt;"",IF(Activités!T32&lt;&gt;"",Activités!T32,""),"")</f>
        <v/>
      </c>
      <c r="N22" s="26" t="str">
        <f>IF(A22&lt;&gt;"",IF(Activités!U32&lt;&gt;"",Activités!U32,""),"")</f>
        <v/>
      </c>
      <c r="O22" s="26" t="str">
        <f>IF(OR(A22="",ISBLANK(Activités!V32)),"",IF(NOT(ISNA(Activités!V32)),INDEX(codeschartkla,MATCH(Activités!V32,libschartkla,0)),Activités!V32))</f>
        <v/>
      </c>
      <c r="P22" s="26" t="str">
        <f>IF(OR(A22="",ISBLANK(Activités!W32)),"",Activités!W32)</f>
        <v/>
      </c>
    </row>
    <row r="23" spans="1:16">
      <c r="A23" s="26" t="str">
        <f>IF(Activités!$A33&lt;&gt;"",IF(Activités!C33&lt;&gt;"",IF(Activités!C33="LOC.ID",CONCATENATE("LOC.",Activités!AM$12),Activités!C33),""),"")</f>
        <v/>
      </c>
      <c r="B23" s="51" t="str">
        <f>IF(A23&lt;&gt;"",Activités!J33,"")</f>
        <v/>
      </c>
      <c r="C23" s="26" t="str">
        <f>IF(A23&lt;&gt;"",IF(Activités!E33=TRUE,INDEX(codesex,MATCH(Activités!D33,libsex,0)),Activités!D33),"")</f>
        <v/>
      </c>
      <c r="D23" s="116" t="str">
        <f>IF(A23&lt;&gt;"",Activités!F33,"")</f>
        <v/>
      </c>
      <c r="E23" s="26" t="str">
        <f>IF(A23&lt;&gt;"",IF(Activités!H33=TRUE,INDEX(codenat,MATCH(Activités!G33,libnat,0)),Activités!G33),"")</f>
        <v/>
      </c>
      <c r="F23" s="26" t="str">
        <f>IF(A23&lt;&gt;"",Activités!I33,"")</f>
        <v/>
      </c>
      <c r="G23" s="26" t="str">
        <f>IF(A23&lt;&gt;"",IF(Activités!O33&lt;&gt;"",Activités!O33,""),"")</f>
        <v/>
      </c>
      <c r="H23" s="26" t="str">
        <f>IF(A23&lt;&gt;"",IF(Activités!Z33=TRUE,INDEX(codeperskat,MATCH(Activités!P33,libperskat,0)),IF(Activités!P33&lt;&gt;"",Activités!P33,"")),"")</f>
        <v/>
      </c>
      <c r="I23" s="26" t="str">
        <f>IF(A23&lt;&gt;"",IF(Activités!AA33=TRUE,INDEX(codeaav,MATCH(Activités!Q33,libaav,0)),IF(Activités!Q33&lt;&gt;"",Activités!Q33,"")),"")</f>
        <v/>
      </c>
      <c r="J23" s="26" t="str">
        <f>IF(A23&lt;&gt;"",IF(Activités!AB33=TRUE,INDEX(codedipqual,MATCH(Activités!R33,libdipqual,0)),IF(Activités!R33&lt;&gt;"",Activités!R33,"")),"")</f>
        <v/>
      </c>
      <c r="K23" s="26" t="str">
        <f>IF(A23&lt;&gt;"",IF(Activités!AC33=TRUE,INDEX(libcatidinst,MATCH(Activités!S33,libinst,0)),""),"")</f>
        <v/>
      </c>
      <c r="L23" s="26" t="str">
        <f>IF(A23&lt;&gt;"",IF(Activités!AC33=TRUE,INDEX(codeinst,MATCH(Activités!S33,libinst,0)),IF(Activités!S33&lt;&gt;"",Activités!S33,"")),"")</f>
        <v/>
      </c>
      <c r="M23" s="26" t="str">
        <f>IF(A23&lt;&gt;"",IF(Activités!T33&lt;&gt;"",Activités!T33,""),"")</f>
        <v/>
      </c>
      <c r="N23" s="26" t="str">
        <f>IF(A23&lt;&gt;"",IF(Activités!U33&lt;&gt;"",Activités!U33,""),"")</f>
        <v/>
      </c>
      <c r="O23" s="26" t="str">
        <f>IF(OR(A23="",ISBLANK(Activités!V33)),"",IF(NOT(ISNA(Activités!V33)),INDEX(codeschartkla,MATCH(Activités!V33,libschartkla,0)),Activités!V33))</f>
        <v/>
      </c>
      <c r="P23" s="26" t="str">
        <f>IF(OR(A23="",ISBLANK(Activités!W33)),"",Activités!W33)</f>
        <v/>
      </c>
    </row>
    <row r="24" spans="1:16">
      <c r="A24" s="26" t="str">
        <f>IF(Activités!$A34&lt;&gt;"",IF(Activités!C34&lt;&gt;"",IF(Activités!C34="LOC.ID",CONCATENATE("LOC.",Activités!AM$12),Activités!C34),""),"")</f>
        <v/>
      </c>
      <c r="B24" s="51" t="str">
        <f>IF(A24&lt;&gt;"",Activités!J34,"")</f>
        <v/>
      </c>
      <c r="C24" s="26" t="str">
        <f>IF(A24&lt;&gt;"",IF(Activités!E34=TRUE,INDEX(codesex,MATCH(Activités!D34,libsex,0)),Activités!D34),"")</f>
        <v/>
      </c>
      <c r="D24" s="116" t="str">
        <f>IF(A24&lt;&gt;"",Activités!F34,"")</f>
        <v/>
      </c>
      <c r="E24" s="26" t="str">
        <f>IF(A24&lt;&gt;"",IF(Activités!H34=TRUE,INDEX(codenat,MATCH(Activités!G34,libnat,0)),Activités!G34),"")</f>
        <v/>
      </c>
      <c r="F24" s="26" t="str">
        <f>IF(A24&lt;&gt;"",Activités!I34,"")</f>
        <v/>
      </c>
      <c r="G24" s="26" t="str">
        <f>IF(A24&lt;&gt;"",IF(Activités!O34&lt;&gt;"",Activités!O34,""),"")</f>
        <v/>
      </c>
      <c r="H24" s="26" t="str">
        <f>IF(A24&lt;&gt;"",IF(Activités!Z34=TRUE,INDEX(codeperskat,MATCH(Activités!P34,libperskat,0)),IF(Activités!P34&lt;&gt;"",Activités!P34,"")),"")</f>
        <v/>
      </c>
      <c r="I24" s="26" t="str">
        <f>IF(A24&lt;&gt;"",IF(Activités!AA34=TRUE,INDEX(codeaav,MATCH(Activités!Q34,libaav,0)),IF(Activités!Q34&lt;&gt;"",Activités!Q34,"")),"")</f>
        <v/>
      </c>
      <c r="J24" s="26" t="str">
        <f>IF(A24&lt;&gt;"",IF(Activités!AB34=TRUE,INDEX(codedipqual,MATCH(Activités!R34,libdipqual,0)),IF(Activités!R34&lt;&gt;"",Activités!R34,"")),"")</f>
        <v/>
      </c>
      <c r="K24" s="26" t="str">
        <f>IF(A24&lt;&gt;"",IF(Activités!AC34=TRUE,INDEX(libcatidinst,MATCH(Activités!S34,libinst,0)),""),"")</f>
        <v/>
      </c>
      <c r="L24" s="26" t="str">
        <f>IF(A24&lt;&gt;"",IF(Activités!AC34=TRUE,INDEX(codeinst,MATCH(Activités!S34,libinst,0)),IF(Activités!S34&lt;&gt;"",Activités!S34,"")),"")</f>
        <v/>
      </c>
      <c r="M24" s="26" t="str">
        <f>IF(A24&lt;&gt;"",IF(Activités!T34&lt;&gt;"",Activités!T34,""),"")</f>
        <v/>
      </c>
      <c r="N24" s="26" t="str">
        <f>IF(A24&lt;&gt;"",IF(Activités!U34&lt;&gt;"",Activités!U34,""),"")</f>
        <v/>
      </c>
      <c r="O24" s="26" t="str">
        <f>IF(OR(A24="",ISBLANK(Activités!V34)),"",IF(NOT(ISNA(Activités!V34)),INDEX(codeschartkla,MATCH(Activités!V34,libschartkla,0)),Activités!V34))</f>
        <v/>
      </c>
      <c r="P24" s="26" t="str">
        <f>IF(OR(A24="",ISBLANK(Activités!W34)),"",Activités!W34)</f>
        <v/>
      </c>
    </row>
    <row r="25" spans="1:16">
      <c r="A25" s="26" t="str">
        <f>IF(Activités!$A35&lt;&gt;"",IF(Activités!C35&lt;&gt;"",IF(Activités!C35="LOC.ID",CONCATENATE("LOC.",Activités!AM$12),Activités!C35),""),"")</f>
        <v/>
      </c>
      <c r="B25" s="51" t="str">
        <f>IF(A25&lt;&gt;"",Activités!J35,"")</f>
        <v/>
      </c>
      <c r="C25" s="26" t="str">
        <f>IF(A25&lt;&gt;"",IF(Activités!E35=TRUE,INDEX(codesex,MATCH(Activités!D35,libsex,0)),Activités!D35),"")</f>
        <v/>
      </c>
      <c r="D25" s="116" t="str">
        <f>IF(A25&lt;&gt;"",Activités!F35,"")</f>
        <v/>
      </c>
      <c r="E25" s="26" t="str">
        <f>IF(A25&lt;&gt;"",IF(Activités!H35=TRUE,INDEX(codenat,MATCH(Activités!G35,libnat,0)),Activités!G35),"")</f>
        <v/>
      </c>
      <c r="F25" s="26" t="str">
        <f>IF(A25&lt;&gt;"",Activités!I35,"")</f>
        <v/>
      </c>
      <c r="G25" s="26" t="str">
        <f>IF(A25&lt;&gt;"",IF(Activités!O35&lt;&gt;"",Activités!O35,""),"")</f>
        <v/>
      </c>
      <c r="H25" s="26" t="str">
        <f>IF(A25&lt;&gt;"",IF(Activités!Z35=TRUE,INDEX(codeperskat,MATCH(Activités!P35,libperskat,0)),IF(Activités!P35&lt;&gt;"",Activités!P35,"")),"")</f>
        <v/>
      </c>
      <c r="I25" s="26" t="str">
        <f>IF(A25&lt;&gt;"",IF(Activités!AA35=TRUE,INDEX(codeaav,MATCH(Activités!Q35,libaav,0)),IF(Activités!Q35&lt;&gt;"",Activités!Q35,"")),"")</f>
        <v/>
      </c>
      <c r="J25" s="26" t="str">
        <f>IF(A25&lt;&gt;"",IF(Activités!AB35=TRUE,INDEX(codedipqual,MATCH(Activités!R35,libdipqual,0)),IF(Activités!R35&lt;&gt;"",Activités!R35,"")),"")</f>
        <v/>
      </c>
      <c r="K25" s="26" t="str">
        <f>IF(A25&lt;&gt;"",IF(Activités!AC35=TRUE,INDEX(libcatidinst,MATCH(Activités!S35,libinst,0)),""),"")</f>
        <v/>
      </c>
      <c r="L25" s="26" t="str">
        <f>IF(A25&lt;&gt;"",IF(Activités!AC35=TRUE,INDEX(codeinst,MATCH(Activités!S35,libinst,0)),IF(Activités!S35&lt;&gt;"",Activités!S35,"")),"")</f>
        <v/>
      </c>
      <c r="M25" s="26" t="str">
        <f>IF(A25&lt;&gt;"",IF(Activités!T35&lt;&gt;"",Activités!T35,""),"")</f>
        <v/>
      </c>
      <c r="N25" s="26" t="str">
        <f>IF(A25&lt;&gt;"",IF(Activités!U35&lt;&gt;"",Activités!U35,""),"")</f>
        <v/>
      </c>
      <c r="O25" s="26" t="str">
        <f>IF(OR(A25="",ISBLANK(Activités!V35)),"",IF(NOT(ISNA(Activités!V35)),INDEX(codeschartkla,MATCH(Activités!V35,libschartkla,0)),Activités!V35))</f>
        <v/>
      </c>
      <c r="P25" s="26" t="str">
        <f>IF(OR(A25="",ISBLANK(Activités!W35)),"",Activités!W35)</f>
        <v/>
      </c>
    </row>
    <row r="26" spans="1:16">
      <c r="A26" s="26" t="str">
        <f>IF(Activités!$A36&lt;&gt;"",IF(Activités!C36&lt;&gt;"",IF(Activités!C36="LOC.ID",CONCATENATE("LOC.",Activités!AM$12),Activités!C36),""),"")</f>
        <v/>
      </c>
      <c r="B26" s="51" t="str">
        <f>IF(A26&lt;&gt;"",Activités!J36,"")</f>
        <v/>
      </c>
      <c r="C26" s="26" t="str">
        <f>IF(A26&lt;&gt;"",IF(Activités!E36=TRUE,INDEX(codesex,MATCH(Activités!D36,libsex,0)),Activités!D36),"")</f>
        <v/>
      </c>
      <c r="D26" s="116" t="str">
        <f>IF(A26&lt;&gt;"",Activités!F36,"")</f>
        <v/>
      </c>
      <c r="E26" s="26" t="str">
        <f>IF(A26&lt;&gt;"",IF(Activités!H36=TRUE,INDEX(codenat,MATCH(Activités!G36,libnat,0)),Activités!G36),"")</f>
        <v/>
      </c>
      <c r="F26" s="26" t="str">
        <f>IF(A26&lt;&gt;"",Activités!I36,"")</f>
        <v/>
      </c>
      <c r="G26" s="26" t="str">
        <f>IF(A26&lt;&gt;"",IF(Activités!O36&lt;&gt;"",Activités!O36,""),"")</f>
        <v/>
      </c>
      <c r="H26" s="26" t="str">
        <f>IF(A26&lt;&gt;"",IF(Activités!Z36=TRUE,INDEX(codeperskat,MATCH(Activités!P36,libperskat,0)),IF(Activités!P36&lt;&gt;"",Activités!P36,"")),"")</f>
        <v/>
      </c>
      <c r="I26" s="26" t="str">
        <f>IF(A26&lt;&gt;"",IF(Activités!AA36=TRUE,INDEX(codeaav,MATCH(Activités!Q36,libaav,0)),IF(Activités!Q36&lt;&gt;"",Activités!Q36,"")),"")</f>
        <v/>
      </c>
      <c r="J26" s="26" t="str">
        <f>IF(A26&lt;&gt;"",IF(Activités!AB36=TRUE,INDEX(codedipqual,MATCH(Activités!R36,libdipqual,0)),IF(Activités!R36&lt;&gt;"",Activités!R36,"")),"")</f>
        <v/>
      </c>
      <c r="K26" s="26" t="str">
        <f>IF(A26&lt;&gt;"",IF(Activités!AC36=TRUE,INDEX(libcatidinst,MATCH(Activités!S36,libinst,0)),""),"")</f>
        <v/>
      </c>
      <c r="L26" s="26" t="str">
        <f>IF(A26&lt;&gt;"",IF(Activités!AC36=TRUE,INDEX(codeinst,MATCH(Activités!S36,libinst,0)),IF(Activités!S36&lt;&gt;"",Activités!S36,"")),"")</f>
        <v/>
      </c>
      <c r="M26" s="26" t="str">
        <f>IF(A26&lt;&gt;"",IF(Activités!T36&lt;&gt;"",Activités!T36,""),"")</f>
        <v/>
      </c>
      <c r="N26" s="26" t="str">
        <f>IF(A26&lt;&gt;"",IF(Activités!U36&lt;&gt;"",Activités!U36,""),"")</f>
        <v/>
      </c>
      <c r="O26" s="26" t="str">
        <f>IF(OR(A26="",ISBLANK(Activités!V36)),"",IF(NOT(ISNA(Activités!V36)),INDEX(codeschartkla,MATCH(Activités!V36,libschartkla,0)),Activités!V36))</f>
        <v/>
      </c>
      <c r="P26" s="26" t="str">
        <f>IF(OR(A26="",ISBLANK(Activités!W36)),"",Activités!W36)</f>
        <v/>
      </c>
    </row>
    <row r="27" spans="1:16">
      <c r="A27" s="26" t="str">
        <f>IF(Activités!$A37&lt;&gt;"",IF(Activités!C37&lt;&gt;"",IF(Activités!C37="LOC.ID",CONCATENATE("LOC.",Activités!AM$12),Activités!C37),""),"")</f>
        <v/>
      </c>
      <c r="B27" s="51" t="str">
        <f>IF(A27&lt;&gt;"",Activités!J37,"")</f>
        <v/>
      </c>
      <c r="C27" s="26" t="str">
        <f>IF(A27&lt;&gt;"",IF(Activités!E37=TRUE,INDEX(codesex,MATCH(Activités!D37,libsex,0)),Activités!D37),"")</f>
        <v/>
      </c>
      <c r="D27" s="116" t="str">
        <f>IF(A27&lt;&gt;"",Activités!F37,"")</f>
        <v/>
      </c>
      <c r="E27" s="26" t="str">
        <f>IF(A27&lt;&gt;"",IF(Activités!H37=TRUE,INDEX(codenat,MATCH(Activités!G37,libnat,0)),Activités!G37),"")</f>
        <v/>
      </c>
      <c r="F27" s="26" t="str">
        <f>IF(A27&lt;&gt;"",Activités!I37,"")</f>
        <v/>
      </c>
      <c r="G27" s="26" t="str">
        <f>IF(A27&lt;&gt;"",IF(Activités!O37&lt;&gt;"",Activités!O37,""),"")</f>
        <v/>
      </c>
      <c r="H27" s="26" t="str">
        <f>IF(A27&lt;&gt;"",IF(Activités!Z37=TRUE,INDEX(codeperskat,MATCH(Activités!P37,libperskat,0)),IF(Activités!P37&lt;&gt;"",Activités!P37,"")),"")</f>
        <v/>
      </c>
      <c r="I27" s="26" t="str">
        <f>IF(A27&lt;&gt;"",IF(Activités!AA37=TRUE,INDEX(codeaav,MATCH(Activités!Q37,libaav,0)),IF(Activités!Q37&lt;&gt;"",Activités!Q37,"")),"")</f>
        <v/>
      </c>
      <c r="J27" s="26" t="str">
        <f>IF(A27&lt;&gt;"",IF(Activités!AB37=TRUE,INDEX(codedipqual,MATCH(Activités!R37,libdipqual,0)),IF(Activités!R37&lt;&gt;"",Activités!R37,"")),"")</f>
        <v/>
      </c>
      <c r="K27" s="26" t="str">
        <f>IF(A27&lt;&gt;"",IF(Activités!AC37=TRUE,INDEX(libcatidinst,MATCH(Activités!S37,libinst,0)),""),"")</f>
        <v/>
      </c>
      <c r="L27" s="26" t="str">
        <f>IF(A27&lt;&gt;"",IF(Activités!AC37=TRUE,INDEX(codeinst,MATCH(Activités!S37,libinst,0)),IF(Activités!S37&lt;&gt;"",Activités!S37,"")),"")</f>
        <v/>
      </c>
      <c r="M27" s="26" t="str">
        <f>IF(A27&lt;&gt;"",IF(Activités!T37&lt;&gt;"",Activités!T37,""),"")</f>
        <v/>
      </c>
      <c r="N27" s="26" t="str">
        <f>IF(A27&lt;&gt;"",IF(Activités!U37&lt;&gt;"",Activités!U37,""),"")</f>
        <v/>
      </c>
      <c r="O27" s="26" t="str">
        <f>IF(OR(A27="",ISBLANK(Activités!V37)),"",IF(NOT(ISNA(Activités!V37)),INDEX(codeschartkla,MATCH(Activités!V37,libschartkla,0)),Activités!V37))</f>
        <v/>
      </c>
      <c r="P27" s="26" t="str">
        <f>IF(OR(A27="",ISBLANK(Activités!W37)),"",Activités!W37)</f>
        <v/>
      </c>
    </row>
    <row r="28" spans="1:16">
      <c r="A28" s="26" t="str">
        <f>IF(Activités!$A38&lt;&gt;"",IF(Activités!C38&lt;&gt;"",IF(Activités!C38="LOC.ID",CONCATENATE("LOC.",Activités!AM$12),Activités!C38),""),"")</f>
        <v/>
      </c>
      <c r="B28" s="51" t="str">
        <f>IF(A28&lt;&gt;"",Activités!J38,"")</f>
        <v/>
      </c>
      <c r="C28" s="26" t="str">
        <f>IF(A28&lt;&gt;"",IF(Activités!E38=TRUE,INDEX(codesex,MATCH(Activités!D38,libsex,0)),Activités!D38),"")</f>
        <v/>
      </c>
      <c r="D28" s="116" t="str">
        <f>IF(A28&lt;&gt;"",Activités!F38,"")</f>
        <v/>
      </c>
      <c r="E28" s="26" t="str">
        <f>IF(A28&lt;&gt;"",IF(Activités!H38=TRUE,INDEX(codenat,MATCH(Activités!G38,libnat,0)),Activités!G38),"")</f>
        <v/>
      </c>
      <c r="F28" s="26" t="str">
        <f>IF(A28&lt;&gt;"",Activités!I38,"")</f>
        <v/>
      </c>
      <c r="G28" s="26" t="str">
        <f>IF(A28&lt;&gt;"",IF(Activités!O38&lt;&gt;"",Activités!O38,""),"")</f>
        <v/>
      </c>
      <c r="H28" s="26" t="str">
        <f>IF(A28&lt;&gt;"",IF(Activités!Z38=TRUE,INDEX(codeperskat,MATCH(Activités!P38,libperskat,0)),IF(Activités!P38&lt;&gt;"",Activités!P38,"")),"")</f>
        <v/>
      </c>
      <c r="I28" s="26" t="str">
        <f>IF(A28&lt;&gt;"",IF(Activités!AA38=TRUE,INDEX(codeaav,MATCH(Activités!Q38,libaav,0)),IF(Activités!Q38&lt;&gt;"",Activités!Q38,"")),"")</f>
        <v/>
      </c>
      <c r="J28" s="26" t="str">
        <f>IF(A28&lt;&gt;"",IF(Activités!AB38=TRUE,INDEX(codedipqual,MATCH(Activités!R38,libdipqual,0)),IF(Activités!R38&lt;&gt;"",Activités!R38,"")),"")</f>
        <v/>
      </c>
      <c r="K28" s="26" t="str">
        <f>IF(A28&lt;&gt;"",IF(Activités!AC38=TRUE,INDEX(libcatidinst,MATCH(Activités!S38,libinst,0)),""),"")</f>
        <v/>
      </c>
      <c r="L28" s="26" t="str">
        <f>IF(A28&lt;&gt;"",IF(Activités!AC38=TRUE,INDEX(codeinst,MATCH(Activités!S38,libinst,0)),IF(Activités!S38&lt;&gt;"",Activités!S38,"")),"")</f>
        <v/>
      </c>
      <c r="M28" s="26" t="str">
        <f>IF(A28&lt;&gt;"",IF(Activités!T38&lt;&gt;"",Activités!T38,""),"")</f>
        <v/>
      </c>
      <c r="N28" s="26" t="str">
        <f>IF(A28&lt;&gt;"",IF(Activités!U38&lt;&gt;"",Activités!U38,""),"")</f>
        <v/>
      </c>
      <c r="O28" s="26" t="str">
        <f>IF(OR(A28="",ISBLANK(Activités!V38)),"",IF(NOT(ISNA(Activités!V38)),INDEX(codeschartkla,MATCH(Activités!V38,libschartkla,0)),Activités!V38))</f>
        <v/>
      </c>
      <c r="P28" s="26" t="str">
        <f>IF(OR(A28="",ISBLANK(Activités!W38)),"",Activités!W38)</f>
        <v/>
      </c>
    </row>
    <row r="29" spans="1:16">
      <c r="A29" s="26" t="str">
        <f>IF(Activités!$A39&lt;&gt;"",IF(Activités!C39&lt;&gt;"",IF(Activités!C39="LOC.ID",CONCATENATE("LOC.",Activités!AM$12),Activités!C39),""),"")</f>
        <v/>
      </c>
      <c r="B29" s="51" t="str">
        <f>IF(A29&lt;&gt;"",Activités!J39,"")</f>
        <v/>
      </c>
      <c r="C29" s="26" t="str">
        <f>IF(A29&lt;&gt;"",IF(Activités!E39=TRUE,INDEX(codesex,MATCH(Activités!D39,libsex,0)),Activités!D39),"")</f>
        <v/>
      </c>
      <c r="D29" s="116" t="str">
        <f>IF(A29&lt;&gt;"",Activités!F39,"")</f>
        <v/>
      </c>
      <c r="E29" s="26" t="str">
        <f>IF(A29&lt;&gt;"",IF(Activités!H39=TRUE,INDEX(codenat,MATCH(Activités!G39,libnat,0)),Activités!G39),"")</f>
        <v/>
      </c>
      <c r="F29" s="26" t="str">
        <f>IF(A29&lt;&gt;"",Activités!I39,"")</f>
        <v/>
      </c>
      <c r="G29" s="26" t="str">
        <f>IF(A29&lt;&gt;"",IF(Activités!O39&lt;&gt;"",Activités!O39,""),"")</f>
        <v/>
      </c>
      <c r="H29" s="26" t="str">
        <f>IF(A29&lt;&gt;"",IF(Activités!Z39=TRUE,INDEX(codeperskat,MATCH(Activités!P39,libperskat,0)),IF(Activités!P39&lt;&gt;"",Activités!P39,"")),"")</f>
        <v/>
      </c>
      <c r="I29" s="26" t="str">
        <f>IF(A29&lt;&gt;"",IF(Activités!AA39=TRUE,INDEX(codeaav,MATCH(Activités!Q39,libaav,0)),IF(Activités!Q39&lt;&gt;"",Activités!Q39,"")),"")</f>
        <v/>
      </c>
      <c r="J29" s="26" t="str">
        <f>IF(A29&lt;&gt;"",IF(Activités!AB39=TRUE,INDEX(codedipqual,MATCH(Activités!R39,libdipqual,0)),IF(Activités!R39&lt;&gt;"",Activités!R39,"")),"")</f>
        <v/>
      </c>
      <c r="K29" s="26" t="str">
        <f>IF(A29&lt;&gt;"",IF(Activités!AC39=TRUE,INDEX(libcatidinst,MATCH(Activités!S39,libinst,0)),""),"")</f>
        <v/>
      </c>
      <c r="L29" s="26" t="str">
        <f>IF(A29&lt;&gt;"",IF(Activités!AC39=TRUE,INDEX(codeinst,MATCH(Activités!S39,libinst,0)),IF(Activités!S39&lt;&gt;"",Activités!S39,"")),"")</f>
        <v/>
      </c>
      <c r="M29" s="26" t="str">
        <f>IF(A29&lt;&gt;"",IF(Activités!T39&lt;&gt;"",Activités!T39,""),"")</f>
        <v/>
      </c>
      <c r="N29" s="26" t="str">
        <f>IF(A29&lt;&gt;"",IF(Activités!U39&lt;&gt;"",Activités!U39,""),"")</f>
        <v/>
      </c>
      <c r="O29" s="26" t="str">
        <f>IF(OR(A29="",ISBLANK(Activités!V39)),"",IF(NOT(ISNA(Activités!V39)),INDEX(codeschartkla,MATCH(Activités!V39,libschartkla,0)),Activités!V39))</f>
        <v/>
      </c>
      <c r="P29" s="26" t="str">
        <f>IF(OR(A29="",ISBLANK(Activités!W39)),"",Activités!W39)</f>
        <v/>
      </c>
    </row>
    <row r="30" spans="1:16">
      <c r="A30" s="26" t="str">
        <f>IF(Activités!$A40&lt;&gt;"",IF(Activités!C40&lt;&gt;"",IF(Activités!C40="LOC.ID",CONCATENATE("LOC.",Activités!AM$12),Activités!C40),""),"")</f>
        <v/>
      </c>
      <c r="B30" s="51" t="str">
        <f>IF(A30&lt;&gt;"",Activités!J40,"")</f>
        <v/>
      </c>
      <c r="C30" s="26" t="str">
        <f>IF(A30&lt;&gt;"",IF(Activités!E40=TRUE,INDEX(codesex,MATCH(Activités!D40,libsex,0)),Activités!D40),"")</f>
        <v/>
      </c>
      <c r="D30" s="116" t="str">
        <f>IF(A30&lt;&gt;"",Activités!F40,"")</f>
        <v/>
      </c>
      <c r="E30" s="26" t="str">
        <f>IF(A30&lt;&gt;"",IF(Activités!H40=TRUE,INDEX(codenat,MATCH(Activités!G40,libnat,0)),Activités!G40),"")</f>
        <v/>
      </c>
      <c r="F30" s="26" t="str">
        <f>IF(A30&lt;&gt;"",Activités!I40,"")</f>
        <v/>
      </c>
      <c r="G30" s="26" t="str">
        <f>IF(A30&lt;&gt;"",IF(Activités!O40&lt;&gt;"",Activités!O40,""),"")</f>
        <v/>
      </c>
      <c r="H30" s="26" t="str">
        <f>IF(A30&lt;&gt;"",IF(Activités!Z40=TRUE,INDEX(codeperskat,MATCH(Activités!P40,libperskat,0)),IF(Activités!P40&lt;&gt;"",Activités!P40,"")),"")</f>
        <v/>
      </c>
      <c r="I30" s="26" t="str">
        <f>IF(A30&lt;&gt;"",IF(Activités!AA40=TRUE,INDEX(codeaav,MATCH(Activités!Q40,libaav,0)),IF(Activités!Q40&lt;&gt;"",Activités!Q40,"")),"")</f>
        <v/>
      </c>
      <c r="J30" s="26" t="str">
        <f>IF(A30&lt;&gt;"",IF(Activités!AB40=TRUE,INDEX(codedipqual,MATCH(Activités!R40,libdipqual,0)),IF(Activités!R40&lt;&gt;"",Activités!R40,"")),"")</f>
        <v/>
      </c>
      <c r="K30" s="26" t="str">
        <f>IF(A30&lt;&gt;"",IF(Activités!AC40=TRUE,INDEX(libcatidinst,MATCH(Activités!S40,libinst,0)),""),"")</f>
        <v/>
      </c>
      <c r="L30" s="26" t="str">
        <f>IF(A30&lt;&gt;"",IF(Activités!AC40=TRUE,INDEX(codeinst,MATCH(Activités!S40,libinst,0)),IF(Activités!S40&lt;&gt;"",Activités!S40,"")),"")</f>
        <v/>
      </c>
      <c r="M30" s="26" t="str">
        <f>IF(A30&lt;&gt;"",IF(Activités!T40&lt;&gt;"",Activités!T40,""),"")</f>
        <v/>
      </c>
      <c r="N30" s="26" t="str">
        <f>IF(A30&lt;&gt;"",IF(Activités!U40&lt;&gt;"",Activités!U40,""),"")</f>
        <v/>
      </c>
      <c r="O30" s="26" t="str">
        <f>IF(OR(A30="",ISBLANK(Activités!V40)),"",IF(NOT(ISNA(Activités!V40)),INDEX(codeschartkla,MATCH(Activités!V40,libschartkla,0)),Activités!V40))</f>
        <v/>
      </c>
      <c r="P30" s="26" t="str">
        <f>IF(OR(A30="",ISBLANK(Activités!W40)),"",Activités!W40)</f>
        <v/>
      </c>
    </row>
    <row r="31" spans="1:16">
      <c r="A31" s="26" t="str">
        <f>IF(Activités!$A41&lt;&gt;"",IF(Activités!C41&lt;&gt;"",IF(Activités!C41="LOC.ID",CONCATENATE("LOC.",Activités!AM$12),Activités!C41),""),"")</f>
        <v/>
      </c>
      <c r="B31" s="51" t="str">
        <f>IF(A31&lt;&gt;"",Activités!J41,"")</f>
        <v/>
      </c>
      <c r="C31" s="26" t="str">
        <f>IF(A31&lt;&gt;"",IF(Activités!E41=TRUE,INDEX(codesex,MATCH(Activités!D41,libsex,0)),Activités!D41),"")</f>
        <v/>
      </c>
      <c r="D31" s="116" t="str">
        <f>IF(A31&lt;&gt;"",Activités!F41,"")</f>
        <v/>
      </c>
      <c r="E31" s="26" t="str">
        <f>IF(A31&lt;&gt;"",IF(Activités!H41=TRUE,INDEX(codenat,MATCH(Activités!G41,libnat,0)),Activités!G41),"")</f>
        <v/>
      </c>
      <c r="F31" s="26" t="str">
        <f>IF(A31&lt;&gt;"",Activités!I41,"")</f>
        <v/>
      </c>
      <c r="G31" s="26" t="str">
        <f>IF(A31&lt;&gt;"",IF(Activités!O41&lt;&gt;"",Activités!O41,""),"")</f>
        <v/>
      </c>
      <c r="H31" s="26" t="str">
        <f>IF(A31&lt;&gt;"",IF(Activités!Z41=TRUE,INDEX(codeperskat,MATCH(Activités!P41,libperskat,0)),IF(Activités!P41&lt;&gt;"",Activités!P41,"")),"")</f>
        <v/>
      </c>
      <c r="I31" s="26" t="str">
        <f>IF(A31&lt;&gt;"",IF(Activités!AA41=TRUE,INDEX(codeaav,MATCH(Activités!Q41,libaav,0)),IF(Activités!Q41&lt;&gt;"",Activités!Q41,"")),"")</f>
        <v/>
      </c>
      <c r="J31" s="26" t="str">
        <f>IF(A31&lt;&gt;"",IF(Activités!AB41=TRUE,INDEX(codedipqual,MATCH(Activités!R41,libdipqual,0)),IF(Activités!R41&lt;&gt;"",Activités!R41,"")),"")</f>
        <v/>
      </c>
      <c r="K31" s="26" t="str">
        <f>IF(A31&lt;&gt;"",IF(Activités!AC41=TRUE,INDEX(libcatidinst,MATCH(Activités!S41,libinst,0)),""),"")</f>
        <v/>
      </c>
      <c r="L31" s="26" t="str">
        <f>IF(A31&lt;&gt;"",IF(Activités!AC41=TRUE,INDEX(codeinst,MATCH(Activités!S41,libinst,0)),IF(Activités!S41&lt;&gt;"",Activités!S41,"")),"")</f>
        <v/>
      </c>
      <c r="M31" s="26" t="str">
        <f>IF(A31&lt;&gt;"",IF(Activités!T41&lt;&gt;"",Activités!T41,""),"")</f>
        <v/>
      </c>
      <c r="N31" s="26" t="str">
        <f>IF(A31&lt;&gt;"",IF(Activités!U41&lt;&gt;"",Activités!U41,""),"")</f>
        <v/>
      </c>
      <c r="O31" s="26" t="str">
        <f>IF(OR(A31="",ISBLANK(Activités!V41)),"",IF(NOT(ISNA(Activités!V41)),INDEX(codeschartkla,MATCH(Activités!V41,libschartkla,0)),Activités!V41))</f>
        <v/>
      </c>
      <c r="P31" s="26" t="str">
        <f>IF(OR(A31="",ISBLANK(Activités!W41)),"",Activités!W41)</f>
        <v/>
      </c>
    </row>
    <row r="32" spans="1:16">
      <c r="A32" s="26" t="str">
        <f>IF(Activités!$A42&lt;&gt;"",IF(Activités!C42&lt;&gt;"",IF(Activités!C42="LOC.ID",CONCATENATE("LOC.",Activités!AM$12),Activités!C42),""),"")</f>
        <v/>
      </c>
      <c r="B32" s="51" t="str">
        <f>IF(A32&lt;&gt;"",Activités!J42,"")</f>
        <v/>
      </c>
      <c r="C32" s="26" t="str">
        <f>IF(A32&lt;&gt;"",IF(Activités!E42=TRUE,INDEX(codesex,MATCH(Activités!D42,libsex,0)),Activités!D42),"")</f>
        <v/>
      </c>
      <c r="D32" s="116" t="str">
        <f>IF(A32&lt;&gt;"",Activités!F42,"")</f>
        <v/>
      </c>
      <c r="E32" s="26" t="str">
        <f>IF(A32&lt;&gt;"",IF(Activités!H42=TRUE,INDEX(codenat,MATCH(Activités!G42,libnat,0)),Activités!G42),"")</f>
        <v/>
      </c>
      <c r="F32" s="26" t="str">
        <f>IF(A32&lt;&gt;"",Activités!I42,"")</f>
        <v/>
      </c>
      <c r="G32" s="26" t="str">
        <f>IF(A32&lt;&gt;"",IF(Activités!O42&lt;&gt;"",Activités!O42,""),"")</f>
        <v/>
      </c>
      <c r="H32" s="26" t="str">
        <f>IF(A32&lt;&gt;"",IF(Activités!Z42=TRUE,INDEX(codeperskat,MATCH(Activités!P42,libperskat,0)),IF(Activités!P42&lt;&gt;"",Activités!P42,"")),"")</f>
        <v/>
      </c>
      <c r="I32" s="26" t="str">
        <f>IF(A32&lt;&gt;"",IF(Activités!AA42=TRUE,INDEX(codeaav,MATCH(Activités!Q42,libaav,0)),IF(Activités!Q42&lt;&gt;"",Activités!Q42,"")),"")</f>
        <v/>
      </c>
      <c r="J32" s="26" t="str">
        <f>IF(A32&lt;&gt;"",IF(Activités!AB42=TRUE,INDEX(codedipqual,MATCH(Activités!R42,libdipqual,0)),IF(Activités!R42&lt;&gt;"",Activités!R42,"")),"")</f>
        <v/>
      </c>
      <c r="K32" s="26" t="str">
        <f>IF(A32&lt;&gt;"",IF(Activités!AC42=TRUE,INDEX(libcatidinst,MATCH(Activités!S42,libinst,0)),""),"")</f>
        <v/>
      </c>
      <c r="L32" s="26" t="str">
        <f>IF(A32&lt;&gt;"",IF(Activités!AC42=TRUE,INDEX(codeinst,MATCH(Activités!S42,libinst,0)),IF(Activités!S42&lt;&gt;"",Activités!S42,"")),"")</f>
        <v/>
      </c>
      <c r="M32" s="26" t="str">
        <f>IF(A32&lt;&gt;"",IF(Activités!T42&lt;&gt;"",Activités!T42,""),"")</f>
        <v/>
      </c>
      <c r="N32" s="26" t="str">
        <f>IF(A32&lt;&gt;"",IF(Activités!U42&lt;&gt;"",Activités!U42,""),"")</f>
        <v/>
      </c>
      <c r="O32" s="26" t="str">
        <f>IF(OR(A32="",ISBLANK(Activités!V42)),"",IF(NOT(ISNA(Activités!V42)),INDEX(codeschartkla,MATCH(Activités!V42,libschartkla,0)),Activités!V42))</f>
        <v/>
      </c>
      <c r="P32" s="26" t="str">
        <f>IF(OR(A32="",ISBLANK(Activités!W42)),"",Activités!W42)</f>
        <v/>
      </c>
    </row>
    <row r="33" spans="1:16">
      <c r="A33" s="26" t="str">
        <f>IF(Activités!$A43&lt;&gt;"",IF(Activités!C43&lt;&gt;"",IF(Activités!C43="LOC.ID",CONCATENATE("LOC.",Activités!AM$12),Activités!C43),""),"")</f>
        <v/>
      </c>
      <c r="B33" s="51" t="str">
        <f>IF(A33&lt;&gt;"",Activités!J43,"")</f>
        <v/>
      </c>
      <c r="C33" s="26" t="str">
        <f>IF(A33&lt;&gt;"",IF(Activités!E43=TRUE,INDEX(codesex,MATCH(Activités!D43,libsex,0)),Activités!D43),"")</f>
        <v/>
      </c>
      <c r="D33" s="116" t="str">
        <f>IF(A33&lt;&gt;"",Activités!F43,"")</f>
        <v/>
      </c>
      <c r="E33" s="26" t="str">
        <f>IF(A33&lt;&gt;"",IF(Activités!H43=TRUE,INDEX(codenat,MATCH(Activités!G43,libnat,0)),Activités!G43),"")</f>
        <v/>
      </c>
      <c r="F33" s="26" t="str">
        <f>IF(A33&lt;&gt;"",Activités!I43,"")</f>
        <v/>
      </c>
      <c r="G33" s="26" t="str">
        <f>IF(A33&lt;&gt;"",IF(Activités!O43&lt;&gt;"",Activités!O43,""),"")</f>
        <v/>
      </c>
      <c r="H33" s="26" t="str">
        <f>IF(A33&lt;&gt;"",IF(Activités!Z43=TRUE,INDEX(codeperskat,MATCH(Activités!P43,libperskat,0)),IF(Activités!P43&lt;&gt;"",Activités!P43,"")),"")</f>
        <v/>
      </c>
      <c r="I33" s="26" t="str">
        <f>IF(A33&lt;&gt;"",IF(Activités!AA43=TRUE,INDEX(codeaav,MATCH(Activités!Q43,libaav,0)),IF(Activités!Q43&lt;&gt;"",Activités!Q43,"")),"")</f>
        <v/>
      </c>
      <c r="J33" s="26" t="str">
        <f>IF(A33&lt;&gt;"",IF(Activités!AB43=TRUE,INDEX(codedipqual,MATCH(Activités!R43,libdipqual,0)),IF(Activités!R43&lt;&gt;"",Activités!R43,"")),"")</f>
        <v/>
      </c>
      <c r="K33" s="26" t="str">
        <f>IF(A33&lt;&gt;"",IF(Activités!AC43=TRUE,INDEX(libcatidinst,MATCH(Activités!S43,libinst,0)),""),"")</f>
        <v/>
      </c>
      <c r="L33" s="26" t="str">
        <f>IF(A33&lt;&gt;"",IF(Activités!AC43=TRUE,INDEX(codeinst,MATCH(Activités!S43,libinst,0)),IF(Activités!S43&lt;&gt;"",Activités!S43,"")),"")</f>
        <v/>
      </c>
      <c r="M33" s="26" t="str">
        <f>IF(A33&lt;&gt;"",IF(Activités!T43&lt;&gt;"",Activités!T43,""),"")</f>
        <v/>
      </c>
      <c r="N33" s="26" t="str">
        <f>IF(A33&lt;&gt;"",IF(Activités!U43&lt;&gt;"",Activités!U43,""),"")</f>
        <v/>
      </c>
      <c r="O33" s="26" t="str">
        <f>IF(OR(A33="",ISBLANK(Activités!V43)),"",IF(NOT(ISNA(Activités!V43)),INDEX(codeschartkla,MATCH(Activités!V43,libschartkla,0)),Activités!V43))</f>
        <v/>
      </c>
      <c r="P33" s="26" t="str">
        <f>IF(OR(A33="",ISBLANK(Activités!W43)),"",Activités!W43)</f>
        <v/>
      </c>
    </row>
    <row r="34" spans="1:16">
      <c r="A34" s="26" t="str">
        <f>IF(Activités!$A44&lt;&gt;"",IF(Activités!C44&lt;&gt;"",IF(Activités!C44="LOC.ID",CONCATENATE("LOC.",Activités!AM$12),Activités!C44),""),"")</f>
        <v/>
      </c>
      <c r="B34" s="51" t="str">
        <f>IF(A34&lt;&gt;"",Activités!J44,"")</f>
        <v/>
      </c>
      <c r="C34" s="26" t="str">
        <f>IF(A34&lt;&gt;"",IF(Activités!E44=TRUE,INDEX(codesex,MATCH(Activités!D44,libsex,0)),Activités!D44),"")</f>
        <v/>
      </c>
      <c r="D34" s="116" t="str">
        <f>IF(A34&lt;&gt;"",Activités!F44,"")</f>
        <v/>
      </c>
      <c r="E34" s="26" t="str">
        <f>IF(A34&lt;&gt;"",IF(Activités!H44=TRUE,INDEX(codenat,MATCH(Activités!G44,libnat,0)),Activités!G44),"")</f>
        <v/>
      </c>
      <c r="F34" s="26" t="str">
        <f>IF(A34&lt;&gt;"",Activités!I44,"")</f>
        <v/>
      </c>
      <c r="G34" s="26" t="str">
        <f>IF(A34&lt;&gt;"",IF(Activités!O44&lt;&gt;"",Activités!O44,""),"")</f>
        <v/>
      </c>
      <c r="H34" s="26" t="str">
        <f>IF(A34&lt;&gt;"",IF(Activités!Z44=TRUE,INDEX(codeperskat,MATCH(Activités!P44,libperskat,0)),IF(Activités!P44&lt;&gt;"",Activités!P44,"")),"")</f>
        <v/>
      </c>
      <c r="I34" s="26" t="str">
        <f>IF(A34&lt;&gt;"",IF(Activités!AA44=TRUE,INDEX(codeaav,MATCH(Activités!Q44,libaav,0)),IF(Activités!Q44&lt;&gt;"",Activités!Q44,"")),"")</f>
        <v/>
      </c>
      <c r="J34" s="26" t="str">
        <f>IF(A34&lt;&gt;"",IF(Activités!AB44=TRUE,INDEX(codedipqual,MATCH(Activités!R44,libdipqual,0)),IF(Activités!R44&lt;&gt;"",Activités!R44,"")),"")</f>
        <v/>
      </c>
      <c r="K34" s="26" t="str">
        <f>IF(A34&lt;&gt;"",IF(Activités!AC44=TRUE,INDEX(libcatidinst,MATCH(Activités!S44,libinst,0)),""),"")</f>
        <v/>
      </c>
      <c r="L34" s="26" t="str">
        <f>IF(A34&lt;&gt;"",IF(Activités!AC44=TRUE,INDEX(codeinst,MATCH(Activités!S44,libinst,0)),IF(Activités!S44&lt;&gt;"",Activités!S44,"")),"")</f>
        <v/>
      </c>
      <c r="M34" s="26" t="str">
        <f>IF(A34&lt;&gt;"",IF(Activités!T44&lt;&gt;"",Activités!T44,""),"")</f>
        <v/>
      </c>
      <c r="N34" s="26" t="str">
        <f>IF(A34&lt;&gt;"",IF(Activités!U44&lt;&gt;"",Activités!U44,""),"")</f>
        <v/>
      </c>
      <c r="O34" s="26" t="str">
        <f>IF(OR(A34="",ISBLANK(Activités!V44)),"",IF(NOT(ISNA(Activités!V44)),INDEX(codeschartkla,MATCH(Activités!V44,libschartkla,0)),Activités!V44))</f>
        <v/>
      </c>
      <c r="P34" s="26" t="str">
        <f>IF(OR(A34="",ISBLANK(Activités!W44)),"",Activités!W44)</f>
        <v/>
      </c>
    </row>
    <row r="35" spans="1:16">
      <c r="A35" s="26" t="str">
        <f>IF(Activités!$A45&lt;&gt;"",IF(Activités!C45&lt;&gt;"",IF(Activités!C45="LOC.ID",CONCATENATE("LOC.",Activités!AM$12),Activités!C45),""),"")</f>
        <v/>
      </c>
      <c r="B35" s="51" t="str">
        <f>IF(A35&lt;&gt;"",Activités!J45,"")</f>
        <v/>
      </c>
      <c r="C35" s="26" t="str">
        <f>IF(A35&lt;&gt;"",IF(Activités!E45=TRUE,INDEX(codesex,MATCH(Activités!D45,libsex,0)),Activités!D45),"")</f>
        <v/>
      </c>
      <c r="D35" s="116" t="str">
        <f>IF(A35&lt;&gt;"",Activités!F45,"")</f>
        <v/>
      </c>
      <c r="E35" s="26" t="str">
        <f>IF(A35&lt;&gt;"",IF(Activités!H45=TRUE,INDEX(codenat,MATCH(Activités!G45,libnat,0)),Activités!G45),"")</f>
        <v/>
      </c>
      <c r="F35" s="26" t="str">
        <f>IF(A35&lt;&gt;"",Activités!I45,"")</f>
        <v/>
      </c>
      <c r="G35" s="26" t="str">
        <f>IF(A35&lt;&gt;"",IF(Activités!O45&lt;&gt;"",Activités!O45,""),"")</f>
        <v/>
      </c>
      <c r="H35" s="26" t="str">
        <f>IF(A35&lt;&gt;"",IF(Activités!Z45=TRUE,INDEX(codeperskat,MATCH(Activités!P45,libperskat,0)),IF(Activités!P45&lt;&gt;"",Activités!P45,"")),"")</f>
        <v/>
      </c>
      <c r="I35" s="26" t="str">
        <f>IF(A35&lt;&gt;"",IF(Activités!AA45=TRUE,INDEX(codeaav,MATCH(Activités!Q45,libaav,0)),IF(Activités!Q45&lt;&gt;"",Activités!Q45,"")),"")</f>
        <v/>
      </c>
      <c r="J35" s="26" t="str">
        <f>IF(A35&lt;&gt;"",IF(Activités!AB45=TRUE,INDEX(codedipqual,MATCH(Activités!R45,libdipqual,0)),IF(Activités!R45&lt;&gt;"",Activités!R45,"")),"")</f>
        <v/>
      </c>
      <c r="K35" s="26" t="str">
        <f>IF(A35&lt;&gt;"",IF(Activités!AC45=TRUE,INDEX(libcatidinst,MATCH(Activités!S45,libinst,0)),""),"")</f>
        <v/>
      </c>
      <c r="L35" s="26" t="str">
        <f>IF(A35&lt;&gt;"",IF(Activités!AC45=TRUE,INDEX(codeinst,MATCH(Activités!S45,libinst,0)),IF(Activités!S45&lt;&gt;"",Activités!S45,"")),"")</f>
        <v/>
      </c>
      <c r="M35" s="26" t="str">
        <f>IF(A35&lt;&gt;"",IF(Activités!T45&lt;&gt;"",Activités!T45,""),"")</f>
        <v/>
      </c>
      <c r="N35" s="26" t="str">
        <f>IF(A35&lt;&gt;"",IF(Activités!U45&lt;&gt;"",Activités!U45,""),"")</f>
        <v/>
      </c>
      <c r="O35" s="26" t="str">
        <f>IF(OR(A35="",ISBLANK(Activités!V45)),"",IF(NOT(ISNA(Activités!V45)),INDEX(codeschartkla,MATCH(Activités!V45,libschartkla,0)),Activités!V45))</f>
        <v/>
      </c>
      <c r="P35" s="26" t="str">
        <f>IF(OR(A35="",ISBLANK(Activités!W45)),"",Activités!W45)</f>
        <v/>
      </c>
    </row>
    <row r="36" spans="1:16">
      <c r="A36" s="26" t="str">
        <f>IF(Activités!$A46&lt;&gt;"",IF(Activités!C46&lt;&gt;"",IF(Activités!C46="LOC.ID",CONCATENATE("LOC.",Activités!AM$12),Activités!C46),""),"")</f>
        <v/>
      </c>
      <c r="B36" s="51" t="str">
        <f>IF(A36&lt;&gt;"",Activités!J46,"")</f>
        <v/>
      </c>
      <c r="C36" s="26" t="str">
        <f>IF(A36&lt;&gt;"",IF(Activités!E46=TRUE,INDEX(codesex,MATCH(Activités!D46,libsex,0)),Activités!D46),"")</f>
        <v/>
      </c>
      <c r="D36" s="116" t="str">
        <f>IF(A36&lt;&gt;"",Activités!F46,"")</f>
        <v/>
      </c>
      <c r="E36" s="26" t="str">
        <f>IF(A36&lt;&gt;"",IF(Activités!H46=TRUE,INDEX(codenat,MATCH(Activités!G46,libnat,0)),Activités!G46),"")</f>
        <v/>
      </c>
      <c r="F36" s="26" t="str">
        <f>IF(A36&lt;&gt;"",Activités!I46,"")</f>
        <v/>
      </c>
      <c r="G36" s="26" t="str">
        <f>IF(A36&lt;&gt;"",IF(Activités!O46&lt;&gt;"",Activités!O46,""),"")</f>
        <v/>
      </c>
      <c r="H36" s="26" t="str">
        <f>IF(A36&lt;&gt;"",IF(Activités!Z46=TRUE,INDEX(codeperskat,MATCH(Activités!P46,libperskat,0)),IF(Activités!P46&lt;&gt;"",Activités!P46,"")),"")</f>
        <v/>
      </c>
      <c r="I36" s="26" t="str">
        <f>IF(A36&lt;&gt;"",IF(Activités!AA46=TRUE,INDEX(codeaav,MATCH(Activités!Q46,libaav,0)),IF(Activités!Q46&lt;&gt;"",Activités!Q46,"")),"")</f>
        <v/>
      </c>
      <c r="J36" s="26" t="str">
        <f>IF(A36&lt;&gt;"",IF(Activités!AB46=TRUE,INDEX(codedipqual,MATCH(Activités!R46,libdipqual,0)),IF(Activités!R46&lt;&gt;"",Activités!R46,"")),"")</f>
        <v/>
      </c>
      <c r="K36" s="26" t="str">
        <f>IF(A36&lt;&gt;"",IF(Activités!AC46=TRUE,INDEX(libcatidinst,MATCH(Activités!S46,libinst,0)),""),"")</f>
        <v/>
      </c>
      <c r="L36" s="26" t="str">
        <f>IF(A36&lt;&gt;"",IF(Activités!AC46=TRUE,INDEX(codeinst,MATCH(Activités!S46,libinst,0)),IF(Activités!S46&lt;&gt;"",Activités!S46,"")),"")</f>
        <v/>
      </c>
      <c r="M36" s="26" t="str">
        <f>IF(A36&lt;&gt;"",IF(Activités!T46&lt;&gt;"",Activités!T46,""),"")</f>
        <v/>
      </c>
      <c r="N36" s="26" t="str">
        <f>IF(A36&lt;&gt;"",IF(Activités!U46&lt;&gt;"",Activités!U46,""),"")</f>
        <v/>
      </c>
      <c r="O36" s="26" t="str">
        <f>IF(OR(A36="",ISBLANK(Activités!V46)),"",IF(NOT(ISNA(Activités!V46)),INDEX(codeschartkla,MATCH(Activités!V46,libschartkla,0)),Activités!V46))</f>
        <v/>
      </c>
      <c r="P36" s="26" t="str">
        <f>IF(OR(A36="",ISBLANK(Activités!W46)),"",Activités!W46)</f>
        <v/>
      </c>
    </row>
    <row r="37" spans="1:16">
      <c r="A37" s="26" t="str">
        <f>IF(Activités!$A47&lt;&gt;"",IF(Activités!C47&lt;&gt;"",IF(Activités!C47="LOC.ID",CONCATENATE("LOC.",Activités!AM$12),Activités!C47),""),"")</f>
        <v/>
      </c>
      <c r="B37" s="51" t="str">
        <f>IF(A37&lt;&gt;"",Activités!J47,"")</f>
        <v/>
      </c>
      <c r="C37" s="26" t="str">
        <f>IF(A37&lt;&gt;"",IF(Activités!E47=TRUE,INDEX(codesex,MATCH(Activités!D47,libsex,0)),Activités!D47),"")</f>
        <v/>
      </c>
      <c r="D37" s="116" t="str">
        <f>IF(A37&lt;&gt;"",Activités!F47,"")</f>
        <v/>
      </c>
      <c r="E37" s="26" t="str">
        <f>IF(A37&lt;&gt;"",IF(Activités!H47=TRUE,INDEX(codenat,MATCH(Activités!G47,libnat,0)),Activités!G47),"")</f>
        <v/>
      </c>
      <c r="F37" s="26" t="str">
        <f>IF(A37&lt;&gt;"",Activités!I47,"")</f>
        <v/>
      </c>
      <c r="G37" s="26" t="str">
        <f>IF(A37&lt;&gt;"",IF(Activités!O47&lt;&gt;"",Activités!O47,""),"")</f>
        <v/>
      </c>
      <c r="H37" s="26" t="str">
        <f>IF(A37&lt;&gt;"",IF(Activités!Z47=TRUE,INDEX(codeperskat,MATCH(Activités!P47,libperskat,0)),IF(Activités!P47&lt;&gt;"",Activités!P47,"")),"")</f>
        <v/>
      </c>
      <c r="I37" s="26" t="str">
        <f>IF(A37&lt;&gt;"",IF(Activités!AA47=TRUE,INDEX(codeaav,MATCH(Activités!Q47,libaav,0)),IF(Activités!Q47&lt;&gt;"",Activités!Q47,"")),"")</f>
        <v/>
      </c>
      <c r="J37" s="26" t="str">
        <f>IF(A37&lt;&gt;"",IF(Activités!AB47=TRUE,INDEX(codedipqual,MATCH(Activités!R47,libdipqual,0)),IF(Activités!R47&lt;&gt;"",Activités!R47,"")),"")</f>
        <v/>
      </c>
      <c r="K37" s="26" t="str">
        <f>IF(A37&lt;&gt;"",IF(Activités!AC47=TRUE,INDEX(libcatidinst,MATCH(Activités!S47,libinst,0)),""),"")</f>
        <v/>
      </c>
      <c r="L37" s="26" t="str">
        <f>IF(A37&lt;&gt;"",IF(Activités!AC47=TRUE,INDEX(codeinst,MATCH(Activités!S47,libinst,0)),IF(Activités!S47&lt;&gt;"",Activités!S47,"")),"")</f>
        <v/>
      </c>
      <c r="M37" s="26" t="str">
        <f>IF(A37&lt;&gt;"",IF(Activités!T47&lt;&gt;"",Activités!T47,""),"")</f>
        <v/>
      </c>
      <c r="N37" s="26" t="str">
        <f>IF(A37&lt;&gt;"",IF(Activités!U47&lt;&gt;"",Activités!U47,""),"")</f>
        <v/>
      </c>
      <c r="O37" s="26" t="str">
        <f>IF(OR(A37="",ISBLANK(Activités!V47)),"",IF(NOT(ISNA(Activités!V47)),INDEX(codeschartkla,MATCH(Activités!V47,libschartkla,0)),Activités!V47))</f>
        <v/>
      </c>
      <c r="P37" s="26" t="str">
        <f>IF(OR(A37="",ISBLANK(Activités!W47)),"",Activités!W47)</f>
        <v/>
      </c>
    </row>
    <row r="38" spans="1:16">
      <c r="A38" s="26" t="str">
        <f>IF(Activités!$A48&lt;&gt;"",IF(Activités!C48&lt;&gt;"",IF(Activités!C48="LOC.ID",CONCATENATE("LOC.",Activités!AM$12),Activités!C48),""),"")</f>
        <v/>
      </c>
      <c r="B38" s="51" t="str">
        <f>IF(A38&lt;&gt;"",Activités!J48,"")</f>
        <v/>
      </c>
      <c r="C38" s="26" t="str">
        <f>IF(A38&lt;&gt;"",IF(Activités!E48=TRUE,INDEX(codesex,MATCH(Activités!D48,libsex,0)),Activités!D48),"")</f>
        <v/>
      </c>
      <c r="D38" s="116" t="str">
        <f>IF(A38&lt;&gt;"",Activités!F48,"")</f>
        <v/>
      </c>
      <c r="E38" s="26" t="str">
        <f>IF(A38&lt;&gt;"",IF(Activités!H48=TRUE,INDEX(codenat,MATCH(Activités!G48,libnat,0)),Activités!G48),"")</f>
        <v/>
      </c>
      <c r="F38" s="26" t="str">
        <f>IF(A38&lt;&gt;"",Activités!I48,"")</f>
        <v/>
      </c>
      <c r="G38" s="26" t="str">
        <f>IF(A38&lt;&gt;"",IF(Activités!O48&lt;&gt;"",Activités!O48,""),"")</f>
        <v/>
      </c>
      <c r="H38" s="26" t="str">
        <f>IF(A38&lt;&gt;"",IF(Activités!Z48=TRUE,INDEX(codeperskat,MATCH(Activités!P48,libperskat,0)),IF(Activités!P48&lt;&gt;"",Activités!P48,"")),"")</f>
        <v/>
      </c>
      <c r="I38" s="26" t="str">
        <f>IF(A38&lt;&gt;"",IF(Activités!AA48=TRUE,INDEX(codeaav,MATCH(Activités!Q48,libaav,0)),IF(Activités!Q48&lt;&gt;"",Activités!Q48,"")),"")</f>
        <v/>
      </c>
      <c r="J38" s="26" t="str">
        <f>IF(A38&lt;&gt;"",IF(Activités!AB48=TRUE,INDEX(codedipqual,MATCH(Activités!R48,libdipqual,0)),IF(Activités!R48&lt;&gt;"",Activités!R48,"")),"")</f>
        <v/>
      </c>
      <c r="K38" s="26" t="str">
        <f>IF(A38&lt;&gt;"",IF(Activités!AC48=TRUE,INDEX(libcatidinst,MATCH(Activités!S48,libinst,0)),""),"")</f>
        <v/>
      </c>
      <c r="L38" s="26" t="str">
        <f>IF(A38&lt;&gt;"",IF(Activités!AC48=TRUE,INDEX(codeinst,MATCH(Activités!S48,libinst,0)),IF(Activités!S48&lt;&gt;"",Activités!S48,"")),"")</f>
        <v/>
      </c>
      <c r="M38" s="26" t="str">
        <f>IF(A38&lt;&gt;"",IF(Activités!T48&lt;&gt;"",Activités!T48,""),"")</f>
        <v/>
      </c>
      <c r="N38" s="26" t="str">
        <f>IF(A38&lt;&gt;"",IF(Activités!U48&lt;&gt;"",Activités!U48,""),"")</f>
        <v/>
      </c>
      <c r="O38" s="26" t="str">
        <f>IF(OR(A38="",ISBLANK(Activités!V48)),"",IF(NOT(ISNA(Activités!V48)),INDEX(codeschartkla,MATCH(Activités!V48,libschartkla,0)),Activités!V48))</f>
        <v/>
      </c>
      <c r="P38" s="26" t="str">
        <f>IF(OR(A38="",ISBLANK(Activités!W48)),"",Activités!W48)</f>
        <v/>
      </c>
    </row>
    <row r="39" spans="1:16">
      <c r="A39" s="26" t="str">
        <f>IF(Activités!$A49&lt;&gt;"",IF(Activités!C49&lt;&gt;"",IF(Activités!C49="LOC.ID",CONCATENATE("LOC.",Activités!AM$12),Activités!C49),""),"")</f>
        <v/>
      </c>
      <c r="B39" s="51" t="str">
        <f>IF(A39&lt;&gt;"",Activités!J49,"")</f>
        <v/>
      </c>
      <c r="C39" s="26" t="str">
        <f>IF(A39&lt;&gt;"",IF(Activités!E49=TRUE,INDEX(codesex,MATCH(Activités!D49,libsex,0)),Activités!D49),"")</f>
        <v/>
      </c>
      <c r="D39" s="116" t="str">
        <f>IF(A39&lt;&gt;"",Activités!F49,"")</f>
        <v/>
      </c>
      <c r="E39" s="26" t="str">
        <f>IF(A39&lt;&gt;"",IF(Activités!H49=TRUE,INDEX(codenat,MATCH(Activités!G49,libnat,0)),Activités!G49),"")</f>
        <v/>
      </c>
      <c r="F39" s="26" t="str">
        <f>IF(A39&lt;&gt;"",Activités!I49,"")</f>
        <v/>
      </c>
      <c r="G39" s="26" t="str">
        <f>IF(A39&lt;&gt;"",IF(Activités!O49&lt;&gt;"",Activités!O49,""),"")</f>
        <v/>
      </c>
      <c r="H39" s="26" t="str">
        <f>IF(A39&lt;&gt;"",IF(Activités!Z49=TRUE,INDEX(codeperskat,MATCH(Activités!P49,libperskat,0)),IF(Activités!P49&lt;&gt;"",Activités!P49,"")),"")</f>
        <v/>
      </c>
      <c r="I39" s="26" t="str">
        <f>IF(A39&lt;&gt;"",IF(Activités!AA49=TRUE,INDEX(codeaav,MATCH(Activités!Q49,libaav,0)),IF(Activités!Q49&lt;&gt;"",Activités!Q49,"")),"")</f>
        <v/>
      </c>
      <c r="J39" s="26" t="str">
        <f>IF(A39&lt;&gt;"",IF(Activités!AB49=TRUE,INDEX(codedipqual,MATCH(Activités!R49,libdipqual,0)),IF(Activités!R49&lt;&gt;"",Activités!R49,"")),"")</f>
        <v/>
      </c>
      <c r="K39" s="26" t="str">
        <f>IF(A39&lt;&gt;"",IF(Activités!AC49=TRUE,INDEX(libcatidinst,MATCH(Activités!S49,libinst,0)),""),"")</f>
        <v/>
      </c>
      <c r="L39" s="26" t="str">
        <f>IF(A39&lt;&gt;"",IF(Activités!AC49=TRUE,INDEX(codeinst,MATCH(Activités!S49,libinst,0)),IF(Activités!S49&lt;&gt;"",Activités!S49,"")),"")</f>
        <v/>
      </c>
      <c r="M39" s="26" t="str">
        <f>IF(A39&lt;&gt;"",IF(Activités!T49&lt;&gt;"",Activités!T49,""),"")</f>
        <v/>
      </c>
      <c r="N39" s="26" t="str">
        <f>IF(A39&lt;&gt;"",IF(Activités!U49&lt;&gt;"",Activités!U49,""),"")</f>
        <v/>
      </c>
      <c r="O39" s="26" t="str">
        <f>IF(OR(A39="",ISBLANK(Activités!V49)),"",IF(NOT(ISNA(Activités!V49)),INDEX(codeschartkla,MATCH(Activités!V49,libschartkla,0)),Activités!V49))</f>
        <v/>
      </c>
      <c r="P39" s="26" t="str">
        <f>IF(OR(A39="",ISBLANK(Activités!W49)),"",Activités!W49)</f>
        <v/>
      </c>
    </row>
    <row r="40" spans="1:16">
      <c r="A40" s="26" t="str">
        <f>IF(Activités!$A50&lt;&gt;"",IF(Activités!C50&lt;&gt;"",IF(Activités!C50="LOC.ID",CONCATENATE("LOC.",Activités!AM$12),Activités!C50),""),"")</f>
        <v/>
      </c>
      <c r="B40" s="51" t="str">
        <f>IF(A40&lt;&gt;"",Activités!J50,"")</f>
        <v/>
      </c>
      <c r="C40" s="26" t="str">
        <f>IF(A40&lt;&gt;"",IF(Activités!E50=TRUE,INDEX(codesex,MATCH(Activités!D50,libsex,0)),Activités!D50),"")</f>
        <v/>
      </c>
      <c r="D40" s="116" t="str">
        <f>IF(A40&lt;&gt;"",Activités!F50,"")</f>
        <v/>
      </c>
      <c r="E40" s="26" t="str">
        <f>IF(A40&lt;&gt;"",IF(Activités!H50=TRUE,INDEX(codenat,MATCH(Activités!G50,libnat,0)),Activités!G50),"")</f>
        <v/>
      </c>
      <c r="F40" s="26" t="str">
        <f>IF(A40&lt;&gt;"",Activités!I50,"")</f>
        <v/>
      </c>
      <c r="G40" s="26" t="str">
        <f>IF(A40&lt;&gt;"",IF(Activités!O50&lt;&gt;"",Activités!O50,""),"")</f>
        <v/>
      </c>
      <c r="H40" s="26" t="str">
        <f>IF(A40&lt;&gt;"",IF(Activités!Z50=TRUE,INDEX(codeperskat,MATCH(Activités!P50,libperskat,0)),IF(Activités!P50&lt;&gt;"",Activités!P50,"")),"")</f>
        <v/>
      </c>
      <c r="I40" s="26" t="str">
        <f>IF(A40&lt;&gt;"",IF(Activités!AA50=TRUE,INDEX(codeaav,MATCH(Activités!Q50,libaav,0)),IF(Activités!Q50&lt;&gt;"",Activités!Q50,"")),"")</f>
        <v/>
      </c>
      <c r="J40" s="26" t="str">
        <f>IF(A40&lt;&gt;"",IF(Activités!AB50=TRUE,INDEX(codedipqual,MATCH(Activités!R50,libdipqual,0)),IF(Activités!R50&lt;&gt;"",Activités!R50,"")),"")</f>
        <v/>
      </c>
      <c r="K40" s="26" t="str">
        <f>IF(A40&lt;&gt;"",IF(Activités!AC50=TRUE,INDEX(libcatidinst,MATCH(Activités!S50,libinst,0)),""),"")</f>
        <v/>
      </c>
      <c r="L40" s="26" t="str">
        <f>IF(A40&lt;&gt;"",IF(Activités!AC50=TRUE,INDEX(codeinst,MATCH(Activités!S50,libinst,0)),IF(Activités!S50&lt;&gt;"",Activités!S50,"")),"")</f>
        <v/>
      </c>
      <c r="M40" s="26" t="str">
        <f>IF(A40&lt;&gt;"",IF(Activités!T50&lt;&gt;"",Activités!T50,""),"")</f>
        <v/>
      </c>
      <c r="N40" s="26" t="str">
        <f>IF(A40&lt;&gt;"",IF(Activités!U50&lt;&gt;"",Activités!U50,""),"")</f>
        <v/>
      </c>
      <c r="O40" s="26" t="str">
        <f>IF(OR(A40="",ISBLANK(Activités!V50)),"",IF(NOT(ISNA(Activités!V50)),INDEX(codeschartkla,MATCH(Activités!V50,libschartkla,0)),Activités!V50))</f>
        <v/>
      </c>
      <c r="P40" s="26" t="str">
        <f>IF(OR(A40="",ISBLANK(Activités!W50)),"",Activités!W50)</f>
        <v/>
      </c>
    </row>
    <row r="41" spans="1:16">
      <c r="A41" s="26" t="str">
        <f>IF(Activités!$A51&lt;&gt;"",IF(Activités!C51&lt;&gt;"",IF(Activités!C51="LOC.ID",CONCATENATE("LOC.",Activités!AM$12),Activités!C51),""),"")</f>
        <v/>
      </c>
      <c r="B41" s="51" t="str">
        <f>IF(A41&lt;&gt;"",Activités!J51,"")</f>
        <v/>
      </c>
      <c r="C41" s="26" t="str">
        <f>IF(A41&lt;&gt;"",IF(Activités!E51=TRUE,INDEX(codesex,MATCH(Activités!D51,libsex,0)),Activités!D51),"")</f>
        <v/>
      </c>
      <c r="D41" s="116" t="str">
        <f>IF(A41&lt;&gt;"",Activités!F51,"")</f>
        <v/>
      </c>
      <c r="E41" s="26" t="str">
        <f>IF(A41&lt;&gt;"",IF(Activités!H51=TRUE,INDEX(codenat,MATCH(Activités!G51,libnat,0)),Activités!G51),"")</f>
        <v/>
      </c>
      <c r="F41" s="26" t="str">
        <f>IF(A41&lt;&gt;"",Activités!I51,"")</f>
        <v/>
      </c>
      <c r="G41" s="26" t="str">
        <f>IF(A41&lt;&gt;"",IF(Activités!O51&lt;&gt;"",Activités!O51,""),"")</f>
        <v/>
      </c>
      <c r="H41" s="26" t="str">
        <f>IF(A41&lt;&gt;"",IF(Activités!Z51=TRUE,INDEX(codeperskat,MATCH(Activités!P51,libperskat,0)),IF(Activités!P51&lt;&gt;"",Activités!P51,"")),"")</f>
        <v/>
      </c>
      <c r="I41" s="26" t="str">
        <f>IF(A41&lt;&gt;"",IF(Activités!AA51=TRUE,INDEX(codeaav,MATCH(Activités!Q51,libaav,0)),IF(Activités!Q51&lt;&gt;"",Activités!Q51,"")),"")</f>
        <v/>
      </c>
      <c r="J41" s="26" t="str">
        <f>IF(A41&lt;&gt;"",IF(Activités!AB51=TRUE,INDEX(codedipqual,MATCH(Activités!R51,libdipqual,0)),IF(Activités!R51&lt;&gt;"",Activités!R51,"")),"")</f>
        <v/>
      </c>
      <c r="K41" s="26" t="str">
        <f>IF(A41&lt;&gt;"",IF(Activités!AC51=TRUE,INDEX(libcatidinst,MATCH(Activités!S51,libinst,0)),""),"")</f>
        <v/>
      </c>
      <c r="L41" s="26" t="str">
        <f>IF(A41&lt;&gt;"",IF(Activités!AC51=TRUE,INDEX(codeinst,MATCH(Activités!S51,libinst,0)),IF(Activités!S51&lt;&gt;"",Activités!S51,"")),"")</f>
        <v/>
      </c>
      <c r="M41" s="26" t="str">
        <f>IF(A41&lt;&gt;"",IF(Activités!T51&lt;&gt;"",Activités!T51,""),"")</f>
        <v/>
      </c>
      <c r="N41" s="26" t="str">
        <f>IF(A41&lt;&gt;"",IF(Activités!U51&lt;&gt;"",Activités!U51,""),"")</f>
        <v/>
      </c>
      <c r="O41" s="26" t="str">
        <f>IF(OR(A41="",ISBLANK(Activités!V51)),"",IF(NOT(ISNA(Activités!V51)),INDEX(codeschartkla,MATCH(Activités!V51,libschartkla,0)),Activités!V51))</f>
        <v/>
      </c>
      <c r="P41" s="26" t="str">
        <f>IF(OR(A41="",ISBLANK(Activités!W51)),"",Activités!W51)</f>
        <v/>
      </c>
    </row>
    <row r="42" spans="1:16">
      <c r="A42" s="26" t="str">
        <f>IF(Activités!$A52&lt;&gt;"",IF(Activités!C52&lt;&gt;"",IF(Activités!C52="LOC.ID",CONCATENATE("LOC.",Activités!AM$12),Activités!C52),""),"")</f>
        <v/>
      </c>
      <c r="B42" s="51" t="str">
        <f>IF(A42&lt;&gt;"",Activités!J52,"")</f>
        <v/>
      </c>
      <c r="C42" s="26" t="str">
        <f>IF(A42&lt;&gt;"",IF(Activités!E52=TRUE,INDEX(codesex,MATCH(Activités!D52,libsex,0)),Activités!D52),"")</f>
        <v/>
      </c>
      <c r="D42" s="116" t="str">
        <f>IF(A42&lt;&gt;"",Activités!F52,"")</f>
        <v/>
      </c>
      <c r="E42" s="26" t="str">
        <f>IF(A42&lt;&gt;"",IF(Activités!H52=TRUE,INDEX(codenat,MATCH(Activités!G52,libnat,0)),Activités!G52),"")</f>
        <v/>
      </c>
      <c r="F42" s="26" t="str">
        <f>IF(A42&lt;&gt;"",Activités!I52,"")</f>
        <v/>
      </c>
      <c r="G42" s="26" t="str">
        <f>IF(A42&lt;&gt;"",IF(Activités!O52&lt;&gt;"",Activités!O52,""),"")</f>
        <v/>
      </c>
      <c r="H42" s="26" t="str">
        <f>IF(A42&lt;&gt;"",IF(Activités!Z52=TRUE,INDEX(codeperskat,MATCH(Activités!P52,libperskat,0)),IF(Activités!P52&lt;&gt;"",Activités!P52,"")),"")</f>
        <v/>
      </c>
      <c r="I42" s="26" t="str">
        <f>IF(A42&lt;&gt;"",IF(Activités!AA52=TRUE,INDEX(codeaav,MATCH(Activités!Q52,libaav,0)),IF(Activités!Q52&lt;&gt;"",Activités!Q52,"")),"")</f>
        <v/>
      </c>
      <c r="J42" s="26" t="str">
        <f>IF(A42&lt;&gt;"",IF(Activités!AB52=TRUE,INDEX(codedipqual,MATCH(Activités!R52,libdipqual,0)),IF(Activités!R52&lt;&gt;"",Activités!R52,"")),"")</f>
        <v/>
      </c>
      <c r="K42" s="26" t="str">
        <f>IF(A42&lt;&gt;"",IF(Activités!AC52=TRUE,INDEX(libcatidinst,MATCH(Activités!S52,libinst,0)),""),"")</f>
        <v/>
      </c>
      <c r="L42" s="26" t="str">
        <f>IF(A42&lt;&gt;"",IF(Activités!AC52=TRUE,INDEX(codeinst,MATCH(Activités!S52,libinst,0)),IF(Activités!S52&lt;&gt;"",Activités!S52,"")),"")</f>
        <v/>
      </c>
      <c r="M42" s="26" t="str">
        <f>IF(A42&lt;&gt;"",IF(Activités!T52&lt;&gt;"",Activités!T52,""),"")</f>
        <v/>
      </c>
      <c r="N42" s="26" t="str">
        <f>IF(A42&lt;&gt;"",IF(Activités!U52&lt;&gt;"",Activités!U52,""),"")</f>
        <v/>
      </c>
      <c r="O42" s="26" t="str">
        <f>IF(OR(A42="",ISBLANK(Activités!V52)),"",IF(NOT(ISNA(Activités!V52)),INDEX(codeschartkla,MATCH(Activités!V52,libschartkla,0)),Activités!V52))</f>
        <v/>
      </c>
      <c r="P42" s="26" t="str">
        <f>IF(OR(A42="",ISBLANK(Activités!W52)),"",Activités!W52)</f>
        <v/>
      </c>
    </row>
    <row r="43" spans="1:16">
      <c r="A43" s="26" t="str">
        <f>IF(Activités!$A53&lt;&gt;"",IF(Activités!C53&lt;&gt;"",IF(Activités!C53="LOC.ID",CONCATENATE("LOC.",Activités!AM$12),Activités!C53),""),"")</f>
        <v/>
      </c>
      <c r="B43" s="51" t="str">
        <f>IF(A43&lt;&gt;"",Activités!J53,"")</f>
        <v/>
      </c>
      <c r="C43" s="26" t="str">
        <f>IF(A43&lt;&gt;"",IF(Activités!E53=TRUE,INDEX(codesex,MATCH(Activités!D53,libsex,0)),Activités!D53),"")</f>
        <v/>
      </c>
      <c r="D43" s="116" t="str">
        <f>IF(A43&lt;&gt;"",Activités!F53,"")</f>
        <v/>
      </c>
      <c r="E43" s="26" t="str">
        <f>IF(A43&lt;&gt;"",IF(Activités!H53=TRUE,INDEX(codenat,MATCH(Activités!G53,libnat,0)),Activités!G53),"")</f>
        <v/>
      </c>
      <c r="F43" s="26" t="str">
        <f>IF(A43&lt;&gt;"",Activités!I53,"")</f>
        <v/>
      </c>
      <c r="G43" s="26" t="str">
        <f>IF(A43&lt;&gt;"",IF(Activités!O53&lt;&gt;"",Activités!O53,""),"")</f>
        <v/>
      </c>
      <c r="H43" s="26" t="str">
        <f>IF(A43&lt;&gt;"",IF(Activités!Z53=TRUE,INDEX(codeperskat,MATCH(Activités!P53,libperskat,0)),IF(Activités!P53&lt;&gt;"",Activités!P53,"")),"")</f>
        <v/>
      </c>
      <c r="I43" s="26" t="str">
        <f>IF(A43&lt;&gt;"",IF(Activités!AA53=TRUE,INDEX(codeaav,MATCH(Activités!Q53,libaav,0)),IF(Activités!Q53&lt;&gt;"",Activités!Q53,"")),"")</f>
        <v/>
      </c>
      <c r="J43" s="26" t="str">
        <f>IF(A43&lt;&gt;"",IF(Activités!AB53=TRUE,INDEX(codedipqual,MATCH(Activités!R53,libdipqual,0)),IF(Activités!R53&lt;&gt;"",Activités!R53,"")),"")</f>
        <v/>
      </c>
      <c r="K43" s="26" t="str">
        <f>IF(A43&lt;&gt;"",IF(Activités!AC53=TRUE,INDEX(libcatidinst,MATCH(Activités!S53,libinst,0)),""),"")</f>
        <v/>
      </c>
      <c r="L43" s="26" t="str">
        <f>IF(A43&lt;&gt;"",IF(Activités!AC53=TRUE,INDEX(codeinst,MATCH(Activités!S53,libinst,0)),IF(Activités!S53&lt;&gt;"",Activités!S53,"")),"")</f>
        <v/>
      </c>
      <c r="M43" s="26" t="str">
        <f>IF(A43&lt;&gt;"",IF(Activités!T53&lt;&gt;"",Activités!T53,""),"")</f>
        <v/>
      </c>
      <c r="N43" s="26" t="str">
        <f>IF(A43&lt;&gt;"",IF(Activités!U53&lt;&gt;"",Activités!U53,""),"")</f>
        <v/>
      </c>
      <c r="O43" s="26" t="str">
        <f>IF(OR(A43="",ISBLANK(Activités!V53)),"",IF(NOT(ISNA(Activités!V53)),INDEX(codeschartkla,MATCH(Activités!V53,libschartkla,0)),Activités!V53))</f>
        <v/>
      </c>
      <c r="P43" s="26" t="str">
        <f>IF(OR(A43="",ISBLANK(Activités!W53)),"",Activités!W53)</f>
        <v/>
      </c>
    </row>
    <row r="44" spans="1:16">
      <c r="A44" s="26" t="str">
        <f>IF(Activités!$A54&lt;&gt;"",IF(Activités!C54&lt;&gt;"",IF(Activités!C54="LOC.ID",CONCATENATE("LOC.",Activités!AM$12),Activités!C54),""),"")</f>
        <v/>
      </c>
      <c r="B44" s="51" t="str">
        <f>IF(A44&lt;&gt;"",Activités!J54,"")</f>
        <v/>
      </c>
      <c r="C44" s="26" t="str">
        <f>IF(A44&lt;&gt;"",IF(Activités!E54=TRUE,INDEX(codesex,MATCH(Activités!D54,libsex,0)),Activités!D54),"")</f>
        <v/>
      </c>
      <c r="D44" s="116" t="str">
        <f>IF(A44&lt;&gt;"",Activités!F54,"")</f>
        <v/>
      </c>
      <c r="E44" s="26" t="str">
        <f>IF(A44&lt;&gt;"",IF(Activités!H54=TRUE,INDEX(codenat,MATCH(Activités!G54,libnat,0)),Activités!G54),"")</f>
        <v/>
      </c>
      <c r="F44" s="26" t="str">
        <f>IF(A44&lt;&gt;"",Activités!I54,"")</f>
        <v/>
      </c>
      <c r="G44" s="26" t="str">
        <f>IF(A44&lt;&gt;"",IF(Activités!O54&lt;&gt;"",Activités!O54,""),"")</f>
        <v/>
      </c>
      <c r="H44" s="26" t="str">
        <f>IF(A44&lt;&gt;"",IF(Activités!Z54=TRUE,INDEX(codeperskat,MATCH(Activités!P54,libperskat,0)),IF(Activités!P54&lt;&gt;"",Activités!P54,"")),"")</f>
        <v/>
      </c>
      <c r="I44" s="26" t="str">
        <f>IF(A44&lt;&gt;"",IF(Activités!AA54=TRUE,INDEX(codeaav,MATCH(Activités!Q54,libaav,0)),IF(Activités!Q54&lt;&gt;"",Activités!Q54,"")),"")</f>
        <v/>
      </c>
      <c r="J44" s="26" t="str">
        <f>IF(A44&lt;&gt;"",IF(Activités!AB54=TRUE,INDEX(codedipqual,MATCH(Activités!R54,libdipqual,0)),IF(Activités!R54&lt;&gt;"",Activités!R54,"")),"")</f>
        <v/>
      </c>
      <c r="K44" s="26" t="str">
        <f>IF(A44&lt;&gt;"",IF(Activités!AC54=TRUE,INDEX(libcatidinst,MATCH(Activités!S54,libinst,0)),""),"")</f>
        <v/>
      </c>
      <c r="L44" s="26" t="str">
        <f>IF(A44&lt;&gt;"",IF(Activités!AC54=TRUE,INDEX(codeinst,MATCH(Activités!S54,libinst,0)),IF(Activités!S54&lt;&gt;"",Activités!S54,"")),"")</f>
        <v/>
      </c>
      <c r="M44" s="26" t="str">
        <f>IF(A44&lt;&gt;"",IF(Activités!T54&lt;&gt;"",Activités!T54,""),"")</f>
        <v/>
      </c>
      <c r="N44" s="26" t="str">
        <f>IF(A44&lt;&gt;"",IF(Activités!U54&lt;&gt;"",Activités!U54,""),"")</f>
        <v/>
      </c>
      <c r="O44" s="26" t="str">
        <f>IF(OR(A44="",ISBLANK(Activités!V54)),"",IF(NOT(ISNA(Activités!V54)),INDEX(codeschartkla,MATCH(Activités!V54,libschartkla,0)),Activités!V54))</f>
        <v/>
      </c>
      <c r="P44" s="26" t="str">
        <f>IF(OR(A44="",ISBLANK(Activités!W54)),"",Activités!W54)</f>
        <v/>
      </c>
    </row>
    <row r="45" spans="1:16">
      <c r="A45" s="26" t="str">
        <f>IF(Activités!$A55&lt;&gt;"",IF(Activités!C55&lt;&gt;"",IF(Activités!C55="LOC.ID",CONCATENATE("LOC.",Activités!AM$12),Activités!C55),""),"")</f>
        <v/>
      </c>
      <c r="B45" s="51" t="str">
        <f>IF(A45&lt;&gt;"",Activités!J55,"")</f>
        <v/>
      </c>
      <c r="C45" s="26" t="str">
        <f>IF(A45&lt;&gt;"",IF(Activités!E55=TRUE,INDEX(codesex,MATCH(Activités!D55,libsex,0)),Activités!D55),"")</f>
        <v/>
      </c>
      <c r="D45" s="116" t="str">
        <f>IF(A45&lt;&gt;"",Activités!F55,"")</f>
        <v/>
      </c>
      <c r="E45" s="26" t="str">
        <f>IF(A45&lt;&gt;"",IF(Activités!H55=TRUE,INDEX(codenat,MATCH(Activités!G55,libnat,0)),Activités!G55),"")</f>
        <v/>
      </c>
      <c r="F45" s="26" t="str">
        <f>IF(A45&lt;&gt;"",Activités!I55,"")</f>
        <v/>
      </c>
      <c r="G45" s="26" t="str">
        <f>IF(A45&lt;&gt;"",IF(Activités!O55&lt;&gt;"",Activités!O55,""),"")</f>
        <v/>
      </c>
      <c r="H45" s="26" t="str">
        <f>IF(A45&lt;&gt;"",IF(Activités!Z55=TRUE,INDEX(codeperskat,MATCH(Activités!P55,libperskat,0)),IF(Activités!P55&lt;&gt;"",Activités!P55,"")),"")</f>
        <v/>
      </c>
      <c r="I45" s="26" t="str">
        <f>IF(A45&lt;&gt;"",IF(Activités!AA55=TRUE,INDEX(codeaav,MATCH(Activités!Q55,libaav,0)),IF(Activités!Q55&lt;&gt;"",Activités!Q55,"")),"")</f>
        <v/>
      </c>
      <c r="J45" s="26" t="str">
        <f>IF(A45&lt;&gt;"",IF(Activités!AB55=TRUE,INDEX(codedipqual,MATCH(Activités!R55,libdipqual,0)),IF(Activités!R55&lt;&gt;"",Activités!R55,"")),"")</f>
        <v/>
      </c>
      <c r="K45" s="26" t="str">
        <f>IF(A45&lt;&gt;"",IF(Activités!AC55=TRUE,INDEX(libcatidinst,MATCH(Activités!S55,libinst,0)),""),"")</f>
        <v/>
      </c>
      <c r="L45" s="26" t="str">
        <f>IF(A45&lt;&gt;"",IF(Activités!AC55=TRUE,INDEX(codeinst,MATCH(Activités!S55,libinst,0)),IF(Activités!S55&lt;&gt;"",Activités!S55,"")),"")</f>
        <v/>
      </c>
      <c r="M45" s="26" t="str">
        <f>IF(A45&lt;&gt;"",IF(Activités!T55&lt;&gt;"",Activités!T55,""),"")</f>
        <v/>
      </c>
      <c r="N45" s="26" t="str">
        <f>IF(A45&lt;&gt;"",IF(Activités!U55&lt;&gt;"",Activités!U55,""),"")</f>
        <v/>
      </c>
      <c r="O45" s="26" t="str">
        <f>IF(OR(A45="",ISBLANK(Activités!V55)),"",IF(NOT(ISNA(Activités!V55)),INDEX(codeschartkla,MATCH(Activités!V55,libschartkla,0)),Activités!V55))</f>
        <v/>
      </c>
      <c r="P45" s="26" t="str">
        <f>IF(OR(A45="",ISBLANK(Activités!W55)),"",Activités!W55)</f>
        <v/>
      </c>
    </row>
    <row r="46" spans="1:16">
      <c r="A46" s="26" t="str">
        <f>IF(Activités!$A56&lt;&gt;"",IF(Activités!C56&lt;&gt;"",IF(Activités!C56="LOC.ID",CONCATENATE("LOC.",Activités!AM$12),Activités!C56),""),"")</f>
        <v/>
      </c>
      <c r="B46" s="51" t="str">
        <f>IF(A46&lt;&gt;"",Activités!J56,"")</f>
        <v/>
      </c>
      <c r="C46" s="26" t="str">
        <f>IF(A46&lt;&gt;"",IF(Activités!E56=TRUE,INDEX(codesex,MATCH(Activités!D56,libsex,0)),Activités!D56),"")</f>
        <v/>
      </c>
      <c r="D46" s="116" t="str">
        <f>IF(A46&lt;&gt;"",Activités!F56,"")</f>
        <v/>
      </c>
      <c r="E46" s="26" t="str">
        <f>IF(A46&lt;&gt;"",IF(Activités!H56=TRUE,INDEX(codenat,MATCH(Activités!G56,libnat,0)),Activités!G56),"")</f>
        <v/>
      </c>
      <c r="F46" s="26" t="str">
        <f>IF(A46&lt;&gt;"",Activités!I56,"")</f>
        <v/>
      </c>
      <c r="G46" s="26" t="str">
        <f>IF(A46&lt;&gt;"",IF(Activités!O56&lt;&gt;"",Activités!O56,""),"")</f>
        <v/>
      </c>
      <c r="H46" s="26" t="str">
        <f>IF(A46&lt;&gt;"",IF(Activités!Z56=TRUE,INDEX(codeperskat,MATCH(Activités!P56,libperskat,0)),IF(Activités!P56&lt;&gt;"",Activités!P56,"")),"")</f>
        <v/>
      </c>
      <c r="I46" s="26" t="str">
        <f>IF(A46&lt;&gt;"",IF(Activités!AA56=TRUE,INDEX(codeaav,MATCH(Activités!Q56,libaav,0)),IF(Activités!Q56&lt;&gt;"",Activités!Q56,"")),"")</f>
        <v/>
      </c>
      <c r="J46" s="26" t="str">
        <f>IF(A46&lt;&gt;"",IF(Activités!AB56=TRUE,INDEX(codedipqual,MATCH(Activités!R56,libdipqual,0)),IF(Activités!R56&lt;&gt;"",Activités!R56,"")),"")</f>
        <v/>
      </c>
      <c r="K46" s="26" t="str">
        <f>IF(A46&lt;&gt;"",IF(Activités!AC56=TRUE,INDEX(libcatidinst,MATCH(Activités!S56,libinst,0)),""),"")</f>
        <v/>
      </c>
      <c r="L46" s="26" t="str">
        <f>IF(A46&lt;&gt;"",IF(Activités!AC56=TRUE,INDEX(codeinst,MATCH(Activités!S56,libinst,0)),IF(Activités!S56&lt;&gt;"",Activités!S56,"")),"")</f>
        <v/>
      </c>
      <c r="M46" s="26" t="str">
        <f>IF(A46&lt;&gt;"",IF(Activités!T56&lt;&gt;"",Activités!T56,""),"")</f>
        <v/>
      </c>
      <c r="N46" s="26" t="str">
        <f>IF(A46&lt;&gt;"",IF(Activités!U56&lt;&gt;"",Activités!U56,""),"")</f>
        <v/>
      </c>
      <c r="O46" s="26" t="str">
        <f>IF(OR(A46="",ISBLANK(Activités!V56)),"",IF(NOT(ISNA(Activités!V56)),INDEX(codeschartkla,MATCH(Activités!V56,libschartkla,0)),Activités!V56))</f>
        <v/>
      </c>
      <c r="P46" s="26" t="str">
        <f>IF(OR(A46="",ISBLANK(Activités!W56)),"",Activités!W56)</f>
        <v/>
      </c>
    </row>
    <row r="47" spans="1:16">
      <c r="A47" s="26" t="str">
        <f>IF(Activités!$A57&lt;&gt;"",IF(Activités!C57&lt;&gt;"",IF(Activités!C57="LOC.ID",CONCATENATE("LOC.",Activités!AM$12),Activités!C57),""),"")</f>
        <v/>
      </c>
      <c r="B47" s="51" t="str">
        <f>IF(A47&lt;&gt;"",Activités!J57,"")</f>
        <v/>
      </c>
      <c r="C47" s="26" t="str">
        <f>IF(A47&lt;&gt;"",IF(Activités!E57=TRUE,INDEX(codesex,MATCH(Activités!D57,libsex,0)),Activités!D57),"")</f>
        <v/>
      </c>
      <c r="D47" s="116" t="str">
        <f>IF(A47&lt;&gt;"",Activités!F57,"")</f>
        <v/>
      </c>
      <c r="E47" s="26" t="str">
        <f>IF(A47&lt;&gt;"",IF(Activités!H57=TRUE,INDEX(codenat,MATCH(Activités!G57,libnat,0)),Activités!G57),"")</f>
        <v/>
      </c>
      <c r="F47" s="26" t="str">
        <f>IF(A47&lt;&gt;"",Activités!I57,"")</f>
        <v/>
      </c>
      <c r="G47" s="26" t="str">
        <f>IF(A47&lt;&gt;"",IF(Activités!O57&lt;&gt;"",Activités!O57,""),"")</f>
        <v/>
      </c>
      <c r="H47" s="26" t="str">
        <f>IF(A47&lt;&gt;"",IF(Activités!Z57=TRUE,INDEX(codeperskat,MATCH(Activités!P57,libperskat,0)),IF(Activités!P57&lt;&gt;"",Activités!P57,"")),"")</f>
        <v/>
      </c>
      <c r="I47" s="26" t="str">
        <f>IF(A47&lt;&gt;"",IF(Activités!AA57=TRUE,INDEX(codeaav,MATCH(Activités!Q57,libaav,0)),IF(Activités!Q57&lt;&gt;"",Activités!Q57,"")),"")</f>
        <v/>
      </c>
      <c r="J47" s="26" t="str">
        <f>IF(A47&lt;&gt;"",IF(Activités!AB57=TRUE,INDEX(codedipqual,MATCH(Activités!R57,libdipqual,0)),IF(Activités!R57&lt;&gt;"",Activités!R57,"")),"")</f>
        <v/>
      </c>
      <c r="K47" s="26" t="str">
        <f>IF(A47&lt;&gt;"",IF(Activités!AC57=TRUE,INDEX(libcatidinst,MATCH(Activités!S57,libinst,0)),""),"")</f>
        <v/>
      </c>
      <c r="L47" s="26" t="str">
        <f>IF(A47&lt;&gt;"",IF(Activités!AC57=TRUE,INDEX(codeinst,MATCH(Activités!S57,libinst,0)),IF(Activités!S57&lt;&gt;"",Activités!S57,"")),"")</f>
        <v/>
      </c>
      <c r="M47" s="26" t="str">
        <f>IF(A47&lt;&gt;"",IF(Activités!T57&lt;&gt;"",Activités!T57,""),"")</f>
        <v/>
      </c>
      <c r="N47" s="26" t="str">
        <f>IF(A47&lt;&gt;"",IF(Activités!U57&lt;&gt;"",Activités!U57,""),"")</f>
        <v/>
      </c>
      <c r="O47" s="26" t="str">
        <f>IF(OR(A47="",ISBLANK(Activités!V57)),"",IF(NOT(ISNA(Activités!V57)),INDEX(codeschartkla,MATCH(Activités!V57,libschartkla,0)),Activités!V57))</f>
        <v/>
      </c>
      <c r="P47" s="26" t="str">
        <f>IF(OR(A47="",ISBLANK(Activités!W57)),"",Activités!W57)</f>
        <v/>
      </c>
    </row>
    <row r="48" spans="1:16">
      <c r="A48" s="26" t="str">
        <f>IF(Activités!$A58&lt;&gt;"",IF(Activités!C58&lt;&gt;"",IF(Activités!C58="LOC.ID",CONCATENATE("LOC.",Activités!AM$12),Activités!C58),""),"")</f>
        <v/>
      </c>
      <c r="B48" s="51" t="str">
        <f>IF(A48&lt;&gt;"",Activités!J58,"")</f>
        <v/>
      </c>
      <c r="C48" s="26" t="str">
        <f>IF(A48&lt;&gt;"",IF(Activités!E58=TRUE,INDEX(codesex,MATCH(Activités!D58,libsex,0)),Activités!D58),"")</f>
        <v/>
      </c>
      <c r="D48" s="116" t="str">
        <f>IF(A48&lt;&gt;"",Activités!F58,"")</f>
        <v/>
      </c>
      <c r="E48" s="26" t="str">
        <f>IF(A48&lt;&gt;"",IF(Activités!H58=TRUE,INDEX(codenat,MATCH(Activités!G58,libnat,0)),Activités!G58),"")</f>
        <v/>
      </c>
      <c r="F48" s="26" t="str">
        <f>IF(A48&lt;&gt;"",Activités!I58,"")</f>
        <v/>
      </c>
      <c r="G48" s="26" t="str">
        <f>IF(A48&lt;&gt;"",IF(Activités!O58&lt;&gt;"",Activités!O58,""),"")</f>
        <v/>
      </c>
      <c r="H48" s="26" t="str">
        <f>IF(A48&lt;&gt;"",IF(Activités!Z58=TRUE,INDEX(codeperskat,MATCH(Activités!P58,libperskat,0)),IF(Activités!P58&lt;&gt;"",Activités!P58,"")),"")</f>
        <v/>
      </c>
      <c r="I48" s="26" t="str">
        <f>IF(A48&lt;&gt;"",IF(Activités!AA58=TRUE,INDEX(codeaav,MATCH(Activités!Q58,libaav,0)),IF(Activités!Q58&lt;&gt;"",Activités!Q58,"")),"")</f>
        <v/>
      </c>
      <c r="J48" s="26" t="str">
        <f>IF(A48&lt;&gt;"",IF(Activités!AB58=TRUE,INDEX(codedipqual,MATCH(Activités!R58,libdipqual,0)),IF(Activités!R58&lt;&gt;"",Activités!R58,"")),"")</f>
        <v/>
      </c>
      <c r="K48" s="26" t="str">
        <f>IF(A48&lt;&gt;"",IF(Activités!AC58=TRUE,INDEX(libcatidinst,MATCH(Activités!S58,libinst,0)),""),"")</f>
        <v/>
      </c>
      <c r="L48" s="26" t="str">
        <f>IF(A48&lt;&gt;"",IF(Activités!AC58=TRUE,INDEX(codeinst,MATCH(Activités!S58,libinst,0)),IF(Activités!S58&lt;&gt;"",Activités!S58,"")),"")</f>
        <v/>
      </c>
      <c r="M48" s="26" t="str">
        <f>IF(A48&lt;&gt;"",IF(Activités!T58&lt;&gt;"",Activités!T58,""),"")</f>
        <v/>
      </c>
      <c r="N48" s="26" t="str">
        <f>IF(A48&lt;&gt;"",IF(Activités!U58&lt;&gt;"",Activités!U58,""),"")</f>
        <v/>
      </c>
      <c r="O48" s="26" t="str">
        <f>IF(OR(A48="",ISBLANK(Activités!V58)),"",IF(NOT(ISNA(Activités!V58)),INDEX(codeschartkla,MATCH(Activités!V58,libschartkla,0)),Activités!V58))</f>
        <v/>
      </c>
      <c r="P48" s="26" t="str">
        <f>IF(OR(A48="",ISBLANK(Activités!W58)),"",Activités!W58)</f>
        <v/>
      </c>
    </row>
    <row r="49" spans="1:16">
      <c r="A49" s="26" t="str">
        <f>IF(Activités!$A59&lt;&gt;"",IF(Activités!C59&lt;&gt;"",IF(Activités!C59="LOC.ID",CONCATENATE("LOC.",Activités!AM$12),Activités!C59),""),"")</f>
        <v/>
      </c>
      <c r="B49" s="51" t="str">
        <f>IF(A49&lt;&gt;"",Activités!J59,"")</f>
        <v/>
      </c>
      <c r="C49" s="26" t="str">
        <f>IF(A49&lt;&gt;"",IF(Activités!E59=TRUE,INDEX(codesex,MATCH(Activités!D59,libsex,0)),Activités!D59),"")</f>
        <v/>
      </c>
      <c r="D49" s="116" t="str">
        <f>IF(A49&lt;&gt;"",Activités!F59,"")</f>
        <v/>
      </c>
      <c r="E49" s="26" t="str">
        <f>IF(A49&lt;&gt;"",IF(Activités!H59=TRUE,INDEX(codenat,MATCH(Activités!G59,libnat,0)),Activités!G59),"")</f>
        <v/>
      </c>
      <c r="F49" s="26" t="str">
        <f>IF(A49&lt;&gt;"",Activités!I59,"")</f>
        <v/>
      </c>
      <c r="G49" s="26" t="str">
        <f>IF(A49&lt;&gt;"",IF(Activités!O59&lt;&gt;"",Activités!O59,""),"")</f>
        <v/>
      </c>
      <c r="H49" s="26" t="str">
        <f>IF(A49&lt;&gt;"",IF(Activités!Z59=TRUE,INDEX(codeperskat,MATCH(Activités!P59,libperskat,0)),IF(Activités!P59&lt;&gt;"",Activités!P59,"")),"")</f>
        <v/>
      </c>
      <c r="I49" s="26" t="str">
        <f>IF(A49&lt;&gt;"",IF(Activités!AA59=TRUE,INDEX(codeaav,MATCH(Activités!Q59,libaav,0)),IF(Activités!Q59&lt;&gt;"",Activités!Q59,"")),"")</f>
        <v/>
      </c>
      <c r="J49" s="26" t="str">
        <f>IF(A49&lt;&gt;"",IF(Activités!AB59=TRUE,INDEX(codedipqual,MATCH(Activités!R59,libdipqual,0)),IF(Activités!R59&lt;&gt;"",Activités!R59,"")),"")</f>
        <v/>
      </c>
      <c r="K49" s="26" t="str">
        <f>IF(A49&lt;&gt;"",IF(Activités!AC59=TRUE,INDEX(libcatidinst,MATCH(Activités!S59,libinst,0)),""),"")</f>
        <v/>
      </c>
      <c r="L49" s="26" t="str">
        <f>IF(A49&lt;&gt;"",IF(Activités!AC59=TRUE,INDEX(codeinst,MATCH(Activités!S59,libinst,0)),IF(Activités!S59&lt;&gt;"",Activités!S59,"")),"")</f>
        <v/>
      </c>
      <c r="M49" s="26" t="str">
        <f>IF(A49&lt;&gt;"",IF(Activités!T59&lt;&gt;"",Activités!T59,""),"")</f>
        <v/>
      </c>
      <c r="N49" s="26" t="str">
        <f>IF(A49&lt;&gt;"",IF(Activités!U59&lt;&gt;"",Activités!U59,""),"")</f>
        <v/>
      </c>
      <c r="O49" s="26" t="str">
        <f>IF(OR(A49="",ISBLANK(Activités!V59)),"",IF(NOT(ISNA(Activités!V59)),INDEX(codeschartkla,MATCH(Activités!V59,libschartkla,0)),Activités!V59))</f>
        <v/>
      </c>
      <c r="P49" s="26" t="str">
        <f>IF(OR(A49="",ISBLANK(Activités!W59)),"",Activités!W59)</f>
        <v/>
      </c>
    </row>
    <row r="50" spans="1:16">
      <c r="A50" s="26" t="str">
        <f>IF(Activités!$A60&lt;&gt;"",IF(Activités!C60&lt;&gt;"",IF(Activités!C60="LOC.ID",CONCATENATE("LOC.",Activités!AM$12),Activités!C60),""),"")</f>
        <v/>
      </c>
      <c r="B50" s="51" t="str">
        <f>IF(A50&lt;&gt;"",Activités!J60,"")</f>
        <v/>
      </c>
      <c r="C50" s="26" t="str">
        <f>IF(A50&lt;&gt;"",IF(Activités!E60=TRUE,INDEX(codesex,MATCH(Activités!D60,libsex,0)),Activités!D60),"")</f>
        <v/>
      </c>
      <c r="D50" s="116" t="str">
        <f>IF(A50&lt;&gt;"",Activités!F60,"")</f>
        <v/>
      </c>
      <c r="E50" s="26" t="str">
        <f>IF(A50&lt;&gt;"",IF(Activités!H60=TRUE,INDEX(codenat,MATCH(Activités!G60,libnat,0)),Activités!G60),"")</f>
        <v/>
      </c>
      <c r="F50" s="26" t="str">
        <f>IF(A50&lt;&gt;"",Activités!I60,"")</f>
        <v/>
      </c>
      <c r="G50" s="26" t="str">
        <f>IF(A50&lt;&gt;"",IF(Activités!O60&lt;&gt;"",Activités!O60,""),"")</f>
        <v/>
      </c>
      <c r="H50" s="26" t="str">
        <f>IF(A50&lt;&gt;"",IF(Activités!Z60=TRUE,INDEX(codeperskat,MATCH(Activités!P60,libperskat,0)),IF(Activités!P60&lt;&gt;"",Activités!P60,"")),"")</f>
        <v/>
      </c>
      <c r="I50" s="26" t="str">
        <f>IF(A50&lt;&gt;"",IF(Activités!AA60=TRUE,INDEX(codeaav,MATCH(Activités!Q60,libaav,0)),IF(Activités!Q60&lt;&gt;"",Activités!Q60,"")),"")</f>
        <v/>
      </c>
      <c r="J50" s="26" t="str">
        <f>IF(A50&lt;&gt;"",IF(Activités!AB60=TRUE,INDEX(codedipqual,MATCH(Activités!R60,libdipqual,0)),IF(Activités!R60&lt;&gt;"",Activités!R60,"")),"")</f>
        <v/>
      </c>
      <c r="K50" s="26" t="str">
        <f>IF(A50&lt;&gt;"",IF(Activités!AC60=TRUE,INDEX(libcatidinst,MATCH(Activités!S60,libinst,0)),""),"")</f>
        <v/>
      </c>
      <c r="L50" s="26" t="str">
        <f>IF(A50&lt;&gt;"",IF(Activités!AC60=TRUE,INDEX(codeinst,MATCH(Activités!S60,libinst,0)),IF(Activités!S60&lt;&gt;"",Activités!S60,"")),"")</f>
        <v/>
      </c>
      <c r="M50" s="26" t="str">
        <f>IF(A50&lt;&gt;"",IF(Activités!T60&lt;&gt;"",Activités!T60,""),"")</f>
        <v/>
      </c>
      <c r="N50" s="26" t="str">
        <f>IF(A50&lt;&gt;"",IF(Activités!U60&lt;&gt;"",Activités!U60,""),"")</f>
        <v/>
      </c>
      <c r="O50" s="26" t="str">
        <f>IF(OR(A50="",ISBLANK(Activités!V60)),"",IF(NOT(ISNA(Activités!V60)),INDEX(codeschartkla,MATCH(Activités!V60,libschartkla,0)),Activités!V60))</f>
        <v/>
      </c>
      <c r="P50" s="26" t="str">
        <f>IF(OR(A50="",ISBLANK(Activités!W60)),"",Activités!W60)</f>
        <v/>
      </c>
    </row>
    <row r="51" spans="1:16">
      <c r="A51" s="26" t="str">
        <f>IF(Activités!$A61&lt;&gt;"",IF(Activités!C61&lt;&gt;"",IF(Activités!C61="LOC.ID",CONCATENATE("LOC.",Activités!AM$12),Activités!C61),""),"")</f>
        <v/>
      </c>
      <c r="B51" s="51" t="str">
        <f>IF(A51&lt;&gt;"",Activités!J61,"")</f>
        <v/>
      </c>
      <c r="C51" s="26" t="str">
        <f>IF(A51&lt;&gt;"",IF(Activités!E61=TRUE,INDEX(codesex,MATCH(Activités!D61,libsex,0)),Activités!D61),"")</f>
        <v/>
      </c>
      <c r="D51" s="116" t="str">
        <f>IF(A51&lt;&gt;"",Activités!F61,"")</f>
        <v/>
      </c>
      <c r="E51" s="26" t="str">
        <f>IF(A51&lt;&gt;"",IF(Activités!H61=TRUE,INDEX(codenat,MATCH(Activités!G61,libnat,0)),Activités!G61),"")</f>
        <v/>
      </c>
      <c r="F51" s="26" t="str">
        <f>IF(A51&lt;&gt;"",Activités!I61,"")</f>
        <v/>
      </c>
      <c r="G51" s="26" t="str">
        <f>IF(A51&lt;&gt;"",IF(Activités!O61&lt;&gt;"",Activités!O61,""),"")</f>
        <v/>
      </c>
      <c r="H51" s="26" t="str">
        <f>IF(A51&lt;&gt;"",IF(Activités!Z61=TRUE,INDEX(codeperskat,MATCH(Activités!P61,libperskat,0)),IF(Activités!P61&lt;&gt;"",Activités!P61,"")),"")</f>
        <v/>
      </c>
      <c r="I51" s="26" t="str">
        <f>IF(A51&lt;&gt;"",IF(Activités!AA61=TRUE,INDEX(codeaav,MATCH(Activités!Q61,libaav,0)),IF(Activités!Q61&lt;&gt;"",Activités!Q61,"")),"")</f>
        <v/>
      </c>
      <c r="J51" s="26" t="str">
        <f>IF(A51&lt;&gt;"",IF(Activités!AB61=TRUE,INDEX(codedipqual,MATCH(Activités!R61,libdipqual,0)),IF(Activités!R61&lt;&gt;"",Activités!R61,"")),"")</f>
        <v/>
      </c>
      <c r="K51" s="26" t="str">
        <f>IF(A51&lt;&gt;"",IF(Activités!AC61=TRUE,INDEX(libcatidinst,MATCH(Activités!S61,libinst,0)),""),"")</f>
        <v/>
      </c>
      <c r="L51" s="26" t="str">
        <f>IF(A51&lt;&gt;"",IF(Activités!AC61=TRUE,INDEX(codeinst,MATCH(Activités!S61,libinst,0)),IF(Activités!S61&lt;&gt;"",Activités!S61,"")),"")</f>
        <v/>
      </c>
      <c r="M51" s="26" t="str">
        <f>IF(A51&lt;&gt;"",IF(Activités!T61&lt;&gt;"",Activités!T61,""),"")</f>
        <v/>
      </c>
      <c r="N51" s="26" t="str">
        <f>IF(A51&lt;&gt;"",IF(Activités!U61&lt;&gt;"",Activités!U61,""),"")</f>
        <v/>
      </c>
      <c r="O51" s="26" t="str">
        <f>IF(OR(A51="",ISBLANK(Activités!V61)),"",IF(NOT(ISNA(Activités!V61)),INDEX(codeschartkla,MATCH(Activités!V61,libschartkla,0)),Activités!V61))</f>
        <v/>
      </c>
      <c r="P51" s="26" t="str">
        <f>IF(OR(A51="",ISBLANK(Activités!W61)),"",Activités!W61)</f>
        <v/>
      </c>
    </row>
    <row r="52" spans="1:16">
      <c r="A52" s="26" t="str">
        <f>IF(Activités!$A62&lt;&gt;"",IF(Activités!C62&lt;&gt;"",IF(Activités!C62="LOC.ID",CONCATENATE("LOC.",Activités!AM$12),Activités!C62),""),"")</f>
        <v/>
      </c>
      <c r="B52" s="51" t="str">
        <f>IF(A52&lt;&gt;"",Activités!J62,"")</f>
        <v/>
      </c>
      <c r="C52" s="26" t="str">
        <f>IF(A52&lt;&gt;"",IF(Activités!E62=TRUE,INDEX(codesex,MATCH(Activités!D62,libsex,0)),Activités!D62),"")</f>
        <v/>
      </c>
      <c r="D52" s="116" t="str">
        <f>IF(A52&lt;&gt;"",Activités!F62,"")</f>
        <v/>
      </c>
      <c r="E52" s="26" t="str">
        <f>IF(A52&lt;&gt;"",IF(Activités!H62=TRUE,INDEX(codenat,MATCH(Activités!G62,libnat,0)),Activités!G62),"")</f>
        <v/>
      </c>
      <c r="F52" s="26" t="str">
        <f>IF(A52&lt;&gt;"",Activités!I62,"")</f>
        <v/>
      </c>
      <c r="G52" s="26" t="str">
        <f>IF(A52&lt;&gt;"",IF(Activités!O62&lt;&gt;"",Activités!O62,""),"")</f>
        <v/>
      </c>
      <c r="H52" s="26" t="str">
        <f>IF(A52&lt;&gt;"",IF(Activités!Z62=TRUE,INDEX(codeperskat,MATCH(Activités!P62,libperskat,0)),IF(Activités!P62&lt;&gt;"",Activités!P62,"")),"")</f>
        <v/>
      </c>
      <c r="I52" s="26" t="str">
        <f>IF(A52&lt;&gt;"",IF(Activités!AA62=TRUE,INDEX(codeaav,MATCH(Activités!Q62,libaav,0)),IF(Activités!Q62&lt;&gt;"",Activités!Q62,"")),"")</f>
        <v/>
      </c>
      <c r="J52" s="26" t="str">
        <f>IF(A52&lt;&gt;"",IF(Activités!AB62=TRUE,INDEX(codedipqual,MATCH(Activités!R62,libdipqual,0)),IF(Activités!R62&lt;&gt;"",Activités!R62,"")),"")</f>
        <v/>
      </c>
      <c r="K52" s="26" t="str">
        <f>IF(A52&lt;&gt;"",IF(Activités!AC62=TRUE,INDEX(libcatidinst,MATCH(Activités!S62,libinst,0)),""),"")</f>
        <v/>
      </c>
      <c r="L52" s="26" t="str">
        <f>IF(A52&lt;&gt;"",IF(Activités!AC62=TRUE,INDEX(codeinst,MATCH(Activités!S62,libinst,0)),IF(Activités!S62&lt;&gt;"",Activités!S62,"")),"")</f>
        <v/>
      </c>
      <c r="M52" s="26" t="str">
        <f>IF(A52&lt;&gt;"",IF(Activités!T62&lt;&gt;"",Activités!T62,""),"")</f>
        <v/>
      </c>
      <c r="N52" s="26" t="str">
        <f>IF(A52&lt;&gt;"",IF(Activités!U62&lt;&gt;"",Activités!U62,""),"")</f>
        <v/>
      </c>
      <c r="O52" s="26" t="str">
        <f>IF(OR(A52="",ISBLANK(Activités!V62)),"",IF(NOT(ISNA(Activités!V62)),INDEX(codeschartkla,MATCH(Activités!V62,libschartkla,0)),Activités!V62))</f>
        <v/>
      </c>
      <c r="P52" s="26" t="str">
        <f>IF(OR(A52="",ISBLANK(Activités!W62)),"",Activités!W62)</f>
        <v/>
      </c>
    </row>
    <row r="53" spans="1:16">
      <c r="A53" s="26" t="str">
        <f>IF(Activités!$A63&lt;&gt;"",IF(Activités!C63&lt;&gt;"",IF(Activités!C63="LOC.ID",CONCATENATE("LOC.",Activités!AM$12),Activités!C63),""),"")</f>
        <v/>
      </c>
      <c r="B53" s="51" t="str">
        <f>IF(A53&lt;&gt;"",Activités!J63,"")</f>
        <v/>
      </c>
      <c r="C53" s="26" t="str">
        <f>IF(A53&lt;&gt;"",IF(Activités!E63=TRUE,INDEX(codesex,MATCH(Activités!D63,libsex,0)),Activités!D63),"")</f>
        <v/>
      </c>
      <c r="D53" s="116" t="str">
        <f>IF(A53&lt;&gt;"",Activités!F63,"")</f>
        <v/>
      </c>
      <c r="E53" s="26" t="str">
        <f>IF(A53&lt;&gt;"",IF(Activités!H63=TRUE,INDEX(codenat,MATCH(Activités!G63,libnat,0)),Activités!G63),"")</f>
        <v/>
      </c>
      <c r="F53" s="26" t="str">
        <f>IF(A53&lt;&gt;"",Activités!I63,"")</f>
        <v/>
      </c>
      <c r="G53" s="26" t="str">
        <f>IF(A53&lt;&gt;"",IF(Activités!O63&lt;&gt;"",Activités!O63,""),"")</f>
        <v/>
      </c>
      <c r="H53" s="26" t="str">
        <f>IF(A53&lt;&gt;"",IF(Activités!Z63=TRUE,INDEX(codeperskat,MATCH(Activités!P63,libperskat,0)),IF(Activités!P63&lt;&gt;"",Activités!P63,"")),"")</f>
        <v/>
      </c>
      <c r="I53" s="26" t="str">
        <f>IF(A53&lt;&gt;"",IF(Activités!AA63=TRUE,INDEX(codeaav,MATCH(Activités!Q63,libaav,0)),IF(Activités!Q63&lt;&gt;"",Activités!Q63,"")),"")</f>
        <v/>
      </c>
      <c r="J53" s="26" t="str">
        <f>IF(A53&lt;&gt;"",IF(Activités!AB63=TRUE,INDEX(codedipqual,MATCH(Activités!R63,libdipqual,0)),IF(Activités!R63&lt;&gt;"",Activités!R63,"")),"")</f>
        <v/>
      </c>
      <c r="K53" s="26" t="str">
        <f>IF(A53&lt;&gt;"",IF(Activités!AC63=TRUE,INDEX(libcatidinst,MATCH(Activités!S63,libinst,0)),""),"")</f>
        <v/>
      </c>
      <c r="L53" s="26" t="str">
        <f>IF(A53&lt;&gt;"",IF(Activités!AC63=TRUE,INDEX(codeinst,MATCH(Activités!S63,libinst,0)),IF(Activités!S63&lt;&gt;"",Activités!S63,"")),"")</f>
        <v/>
      </c>
      <c r="M53" s="26" t="str">
        <f>IF(A53&lt;&gt;"",IF(Activités!T63&lt;&gt;"",Activités!T63,""),"")</f>
        <v/>
      </c>
      <c r="N53" s="26" t="str">
        <f>IF(A53&lt;&gt;"",IF(Activités!U63&lt;&gt;"",Activités!U63,""),"")</f>
        <v/>
      </c>
      <c r="O53" s="26" t="str">
        <f>IF(OR(A53="",ISBLANK(Activités!V63)),"",IF(NOT(ISNA(Activités!V63)),INDEX(codeschartkla,MATCH(Activités!V63,libschartkla,0)),Activités!V63))</f>
        <v/>
      </c>
      <c r="P53" s="26" t="str">
        <f>IF(OR(A53="",ISBLANK(Activités!W63)),"",Activités!W63)</f>
        <v/>
      </c>
    </row>
    <row r="54" spans="1:16">
      <c r="A54" s="26" t="str">
        <f>IF(Activités!$A64&lt;&gt;"",IF(Activités!C64&lt;&gt;"",IF(Activités!C64="LOC.ID",CONCATENATE("LOC.",Activités!AM$12),Activités!C64),""),"")</f>
        <v/>
      </c>
      <c r="B54" s="51" t="str">
        <f>IF(A54&lt;&gt;"",Activités!J64,"")</f>
        <v/>
      </c>
      <c r="C54" s="26" t="str">
        <f>IF(A54&lt;&gt;"",IF(Activités!E64=TRUE,INDEX(codesex,MATCH(Activités!D64,libsex,0)),Activités!D64),"")</f>
        <v/>
      </c>
      <c r="D54" s="116" t="str">
        <f>IF(A54&lt;&gt;"",Activités!F64,"")</f>
        <v/>
      </c>
      <c r="E54" s="26" t="str">
        <f>IF(A54&lt;&gt;"",IF(Activités!H64=TRUE,INDEX(codenat,MATCH(Activités!G64,libnat,0)),Activités!G64),"")</f>
        <v/>
      </c>
      <c r="F54" s="26" t="str">
        <f>IF(A54&lt;&gt;"",Activités!I64,"")</f>
        <v/>
      </c>
      <c r="G54" s="26" t="str">
        <f>IF(A54&lt;&gt;"",IF(Activités!O64&lt;&gt;"",Activités!O64,""),"")</f>
        <v/>
      </c>
      <c r="H54" s="26" t="str">
        <f>IF(A54&lt;&gt;"",IF(Activités!Z64=TRUE,INDEX(codeperskat,MATCH(Activités!P64,libperskat,0)),IF(Activités!P64&lt;&gt;"",Activités!P64,"")),"")</f>
        <v/>
      </c>
      <c r="I54" s="26" t="str">
        <f>IF(A54&lt;&gt;"",IF(Activités!AA64=TRUE,INDEX(codeaav,MATCH(Activités!Q64,libaav,0)),IF(Activités!Q64&lt;&gt;"",Activités!Q64,"")),"")</f>
        <v/>
      </c>
      <c r="J54" s="26" t="str">
        <f>IF(A54&lt;&gt;"",IF(Activités!AB64=TRUE,INDEX(codedipqual,MATCH(Activités!R64,libdipqual,0)),IF(Activités!R64&lt;&gt;"",Activités!R64,"")),"")</f>
        <v/>
      </c>
      <c r="K54" s="26" t="str">
        <f>IF(A54&lt;&gt;"",IF(Activités!AC64=TRUE,INDEX(libcatidinst,MATCH(Activités!S64,libinst,0)),""),"")</f>
        <v/>
      </c>
      <c r="L54" s="26" t="str">
        <f>IF(A54&lt;&gt;"",IF(Activités!AC64=TRUE,INDEX(codeinst,MATCH(Activités!S64,libinst,0)),IF(Activités!S64&lt;&gt;"",Activités!S64,"")),"")</f>
        <v/>
      </c>
      <c r="M54" s="26" t="str">
        <f>IF(A54&lt;&gt;"",IF(Activités!T64&lt;&gt;"",Activités!T64,""),"")</f>
        <v/>
      </c>
      <c r="N54" s="26" t="str">
        <f>IF(A54&lt;&gt;"",IF(Activités!U64&lt;&gt;"",Activités!U64,""),"")</f>
        <v/>
      </c>
      <c r="O54" s="26" t="str">
        <f>IF(OR(A54="",ISBLANK(Activités!V64)),"",IF(NOT(ISNA(Activités!V64)),INDEX(codeschartkla,MATCH(Activités!V64,libschartkla,0)),Activités!V64))</f>
        <v/>
      </c>
      <c r="P54" s="26" t="str">
        <f>IF(OR(A54="",ISBLANK(Activités!W64)),"",Activités!W64)</f>
        <v/>
      </c>
    </row>
    <row r="55" spans="1:16">
      <c r="A55" s="26" t="str">
        <f>IF(Activités!$A65&lt;&gt;"",IF(Activités!C65&lt;&gt;"",IF(Activités!C65="LOC.ID",CONCATENATE("LOC.",Activités!AM$12),Activités!C65),""),"")</f>
        <v/>
      </c>
      <c r="B55" s="51" t="str">
        <f>IF(A55&lt;&gt;"",Activités!J65,"")</f>
        <v/>
      </c>
      <c r="C55" s="26" t="str">
        <f>IF(A55&lt;&gt;"",IF(Activités!E65=TRUE,INDEX(codesex,MATCH(Activités!D65,libsex,0)),Activités!D65),"")</f>
        <v/>
      </c>
      <c r="D55" s="116" t="str">
        <f>IF(A55&lt;&gt;"",Activités!F65,"")</f>
        <v/>
      </c>
      <c r="E55" s="26" t="str">
        <f>IF(A55&lt;&gt;"",IF(Activités!H65=TRUE,INDEX(codenat,MATCH(Activités!G65,libnat,0)),Activités!G65),"")</f>
        <v/>
      </c>
      <c r="F55" s="26" t="str">
        <f>IF(A55&lt;&gt;"",Activités!I65,"")</f>
        <v/>
      </c>
      <c r="G55" s="26" t="str">
        <f>IF(A55&lt;&gt;"",IF(Activités!O65&lt;&gt;"",Activités!O65,""),"")</f>
        <v/>
      </c>
      <c r="H55" s="26" t="str">
        <f>IF(A55&lt;&gt;"",IF(Activités!Z65=TRUE,INDEX(codeperskat,MATCH(Activités!P65,libperskat,0)),IF(Activités!P65&lt;&gt;"",Activités!P65,"")),"")</f>
        <v/>
      </c>
      <c r="I55" s="26" t="str">
        <f>IF(A55&lt;&gt;"",IF(Activités!AA65=TRUE,INDEX(codeaav,MATCH(Activités!Q65,libaav,0)),IF(Activités!Q65&lt;&gt;"",Activités!Q65,"")),"")</f>
        <v/>
      </c>
      <c r="J55" s="26" t="str">
        <f>IF(A55&lt;&gt;"",IF(Activités!AB65=TRUE,INDEX(codedipqual,MATCH(Activités!R65,libdipqual,0)),IF(Activités!R65&lt;&gt;"",Activités!R65,"")),"")</f>
        <v/>
      </c>
      <c r="K55" s="26" t="str">
        <f>IF(A55&lt;&gt;"",IF(Activités!AC65=TRUE,INDEX(libcatidinst,MATCH(Activités!S65,libinst,0)),""),"")</f>
        <v/>
      </c>
      <c r="L55" s="26" t="str">
        <f>IF(A55&lt;&gt;"",IF(Activités!AC65=TRUE,INDEX(codeinst,MATCH(Activités!S65,libinst,0)),IF(Activités!S65&lt;&gt;"",Activités!S65,"")),"")</f>
        <v/>
      </c>
      <c r="M55" s="26" t="str">
        <f>IF(A55&lt;&gt;"",IF(Activités!T65&lt;&gt;"",Activités!T65,""),"")</f>
        <v/>
      </c>
      <c r="N55" s="26" t="str">
        <f>IF(A55&lt;&gt;"",IF(Activités!U65&lt;&gt;"",Activités!U65,""),"")</f>
        <v/>
      </c>
      <c r="O55" s="26" t="str">
        <f>IF(OR(A55="",ISBLANK(Activités!V65)),"",IF(NOT(ISNA(Activités!V65)),INDEX(codeschartkla,MATCH(Activités!V65,libschartkla,0)),Activités!V65))</f>
        <v/>
      </c>
      <c r="P55" s="26" t="str">
        <f>IF(OR(A55="",ISBLANK(Activités!W65)),"",Activités!W65)</f>
        <v/>
      </c>
    </row>
    <row r="56" spans="1:16">
      <c r="A56" s="26" t="str">
        <f>IF(Activités!$A66&lt;&gt;"",IF(Activités!C66&lt;&gt;"",IF(Activités!C66="LOC.ID",CONCATENATE("LOC.",Activités!AM$12),Activités!C66),""),"")</f>
        <v/>
      </c>
      <c r="B56" s="51" t="str">
        <f>IF(A56&lt;&gt;"",Activités!J66,"")</f>
        <v/>
      </c>
      <c r="C56" s="26" t="str">
        <f>IF(A56&lt;&gt;"",IF(Activités!E66=TRUE,INDEX(codesex,MATCH(Activités!D66,libsex,0)),Activités!D66),"")</f>
        <v/>
      </c>
      <c r="D56" s="116" t="str">
        <f>IF(A56&lt;&gt;"",Activités!F66,"")</f>
        <v/>
      </c>
      <c r="E56" s="26" t="str">
        <f>IF(A56&lt;&gt;"",IF(Activités!H66=TRUE,INDEX(codenat,MATCH(Activités!G66,libnat,0)),Activités!G66),"")</f>
        <v/>
      </c>
      <c r="F56" s="26" t="str">
        <f>IF(A56&lt;&gt;"",Activités!I66,"")</f>
        <v/>
      </c>
      <c r="G56" s="26" t="str">
        <f>IF(A56&lt;&gt;"",IF(Activités!O66&lt;&gt;"",Activités!O66,""),"")</f>
        <v/>
      </c>
      <c r="H56" s="26" t="str">
        <f>IF(A56&lt;&gt;"",IF(Activités!Z66=TRUE,INDEX(codeperskat,MATCH(Activités!P66,libperskat,0)),IF(Activités!P66&lt;&gt;"",Activités!P66,"")),"")</f>
        <v/>
      </c>
      <c r="I56" s="26" t="str">
        <f>IF(A56&lt;&gt;"",IF(Activités!AA66=TRUE,INDEX(codeaav,MATCH(Activités!Q66,libaav,0)),IF(Activités!Q66&lt;&gt;"",Activités!Q66,"")),"")</f>
        <v/>
      </c>
      <c r="J56" s="26" t="str">
        <f>IF(A56&lt;&gt;"",IF(Activités!AB66=TRUE,INDEX(codedipqual,MATCH(Activités!R66,libdipqual,0)),IF(Activités!R66&lt;&gt;"",Activités!R66,"")),"")</f>
        <v/>
      </c>
      <c r="K56" s="26" t="str">
        <f>IF(A56&lt;&gt;"",IF(Activités!AC66=TRUE,INDEX(libcatidinst,MATCH(Activités!S66,libinst,0)),""),"")</f>
        <v/>
      </c>
      <c r="L56" s="26" t="str">
        <f>IF(A56&lt;&gt;"",IF(Activités!AC66=TRUE,INDEX(codeinst,MATCH(Activités!S66,libinst,0)),IF(Activités!S66&lt;&gt;"",Activités!S66,"")),"")</f>
        <v/>
      </c>
      <c r="M56" s="26" t="str">
        <f>IF(A56&lt;&gt;"",IF(Activités!T66&lt;&gt;"",Activités!T66,""),"")</f>
        <v/>
      </c>
      <c r="N56" s="26" t="str">
        <f>IF(A56&lt;&gt;"",IF(Activités!U66&lt;&gt;"",Activités!U66,""),"")</f>
        <v/>
      </c>
      <c r="O56" s="26" t="str">
        <f>IF(OR(A56="",ISBLANK(Activités!V66)),"",IF(NOT(ISNA(Activités!V66)),INDEX(codeschartkla,MATCH(Activités!V66,libschartkla,0)),Activités!V66))</f>
        <v/>
      </c>
      <c r="P56" s="26" t="str">
        <f>IF(OR(A56="",ISBLANK(Activités!W66)),"",Activités!W66)</f>
        <v/>
      </c>
    </row>
    <row r="57" spans="1:16">
      <c r="A57" s="26" t="str">
        <f>IF(Activités!$A67&lt;&gt;"",IF(Activités!C67&lt;&gt;"",IF(Activités!C67="LOC.ID",CONCATENATE("LOC.",Activités!AM$12),Activités!C67),""),"")</f>
        <v/>
      </c>
      <c r="B57" s="51" t="str">
        <f>IF(A57&lt;&gt;"",Activités!J67,"")</f>
        <v/>
      </c>
      <c r="C57" s="26" t="str">
        <f>IF(A57&lt;&gt;"",IF(Activités!E67=TRUE,INDEX(codesex,MATCH(Activités!D67,libsex,0)),Activités!D67),"")</f>
        <v/>
      </c>
      <c r="D57" s="116" t="str">
        <f>IF(A57&lt;&gt;"",Activités!F67,"")</f>
        <v/>
      </c>
      <c r="E57" s="26" t="str">
        <f>IF(A57&lt;&gt;"",IF(Activités!H67=TRUE,INDEX(codenat,MATCH(Activités!G67,libnat,0)),Activités!G67),"")</f>
        <v/>
      </c>
      <c r="F57" s="26" t="str">
        <f>IF(A57&lt;&gt;"",Activités!I67,"")</f>
        <v/>
      </c>
      <c r="G57" s="26" t="str">
        <f>IF(A57&lt;&gt;"",IF(Activités!O67&lt;&gt;"",Activités!O67,""),"")</f>
        <v/>
      </c>
      <c r="H57" s="26" t="str">
        <f>IF(A57&lt;&gt;"",IF(Activités!Z67=TRUE,INDEX(codeperskat,MATCH(Activités!P67,libperskat,0)),IF(Activités!P67&lt;&gt;"",Activités!P67,"")),"")</f>
        <v/>
      </c>
      <c r="I57" s="26" t="str">
        <f>IF(A57&lt;&gt;"",IF(Activités!AA67=TRUE,INDEX(codeaav,MATCH(Activités!Q67,libaav,0)),IF(Activités!Q67&lt;&gt;"",Activités!Q67,"")),"")</f>
        <v/>
      </c>
      <c r="J57" s="26" t="str">
        <f>IF(A57&lt;&gt;"",IF(Activités!AB67=TRUE,INDEX(codedipqual,MATCH(Activités!R67,libdipqual,0)),IF(Activités!R67&lt;&gt;"",Activités!R67,"")),"")</f>
        <v/>
      </c>
      <c r="K57" s="26" t="str">
        <f>IF(A57&lt;&gt;"",IF(Activités!AC67=TRUE,INDEX(libcatidinst,MATCH(Activités!S67,libinst,0)),""),"")</f>
        <v/>
      </c>
      <c r="L57" s="26" t="str">
        <f>IF(A57&lt;&gt;"",IF(Activités!AC67=TRUE,INDEX(codeinst,MATCH(Activités!S67,libinst,0)),IF(Activités!S67&lt;&gt;"",Activités!S67,"")),"")</f>
        <v/>
      </c>
      <c r="M57" s="26" t="str">
        <f>IF(A57&lt;&gt;"",IF(Activités!T67&lt;&gt;"",Activités!T67,""),"")</f>
        <v/>
      </c>
      <c r="N57" s="26" t="str">
        <f>IF(A57&lt;&gt;"",IF(Activités!U67&lt;&gt;"",Activités!U67,""),"")</f>
        <v/>
      </c>
      <c r="O57" s="26" t="str">
        <f>IF(OR(A57="",ISBLANK(Activités!V67)),"",IF(NOT(ISNA(Activités!V67)),INDEX(codeschartkla,MATCH(Activités!V67,libschartkla,0)),Activités!V67))</f>
        <v/>
      </c>
      <c r="P57" s="26" t="str">
        <f>IF(OR(A57="",ISBLANK(Activités!W67)),"",Activités!W67)</f>
        <v/>
      </c>
    </row>
    <row r="58" spans="1:16">
      <c r="A58" s="26" t="str">
        <f>IF(Activités!$A68&lt;&gt;"",IF(Activités!C68&lt;&gt;"",IF(Activités!C68="LOC.ID",CONCATENATE("LOC.",Activités!AM$12),Activités!C68),""),"")</f>
        <v/>
      </c>
      <c r="B58" s="51" t="str">
        <f>IF(A58&lt;&gt;"",Activités!J68,"")</f>
        <v/>
      </c>
      <c r="C58" s="26" t="str">
        <f>IF(A58&lt;&gt;"",IF(Activités!E68=TRUE,INDEX(codesex,MATCH(Activités!D68,libsex,0)),Activités!D68),"")</f>
        <v/>
      </c>
      <c r="D58" s="116" t="str">
        <f>IF(A58&lt;&gt;"",Activités!F68,"")</f>
        <v/>
      </c>
      <c r="E58" s="26" t="str">
        <f>IF(A58&lt;&gt;"",IF(Activités!H68=TRUE,INDEX(codenat,MATCH(Activités!G68,libnat,0)),Activités!G68),"")</f>
        <v/>
      </c>
      <c r="F58" s="26" t="str">
        <f>IF(A58&lt;&gt;"",Activités!I68,"")</f>
        <v/>
      </c>
      <c r="G58" s="26" t="str">
        <f>IF(A58&lt;&gt;"",IF(Activités!O68&lt;&gt;"",Activités!O68,""),"")</f>
        <v/>
      </c>
      <c r="H58" s="26" t="str">
        <f>IF(A58&lt;&gt;"",IF(Activités!Z68=TRUE,INDEX(codeperskat,MATCH(Activités!P68,libperskat,0)),IF(Activités!P68&lt;&gt;"",Activités!P68,"")),"")</f>
        <v/>
      </c>
      <c r="I58" s="26" t="str">
        <f>IF(A58&lt;&gt;"",IF(Activités!AA68=TRUE,INDEX(codeaav,MATCH(Activités!Q68,libaav,0)),IF(Activités!Q68&lt;&gt;"",Activités!Q68,"")),"")</f>
        <v/>
      </c>
      <c r="J58" s="26" t="str">
        <f>IF(A58&lt;&gt;"",IF(Activités!AB68=TRUE,INDEX(codedipqual,MATCH(Activités!R68,libdipqual,0)),IF(Activités!R68&lt;&gt;"",Activités!R68,"")),"")</f>
        <v/>
      </c>
      <c r="K58" s="26" t="str">
        <f>IF(A58&lt;&gt;"",IF(Activités!AC68=TRUE,INDEX(libcatidinst,MATCH(Activités!S68,libinst,0)),""),"")</f>
        <v/>
      </c>
      <c r="L58" s="26" t="str">
        <f>IF(A58&lt;&gt;"",IF(Activités!AC68=TRUE,INDEX(codeinst,MATCH(Activités!S68,libinst,0)),IF(Activités!S68&lt;&gt;"",Activités!S68,"")),"")</f>
        <v/>
      </c>
      <c r="M58" s="26" t="str">
        <f>IF(A58&lt;&gt;"",IF(Activités!T68&lt;&gt;"",Activités!T68,""),"")</f>
        <v/>
      </c>
      <c r="N58" s="26" t="str">
        <f>IF(A58&lt;&gt;"",IF(Activités!U68&lt;&gt;"",Activités!U68,""),"")</f>
        <v/>
      </c>
      <c r="O58" s="26" t="str">
        <f>IF(OR(A58="",ISBLANK(Activités!V68)),"",IF(NOT(ISNA(Activités!V68)),INDEX(codeschartkla,MATCH(Activités!V68,libschartkla,0)),Activités!V68))</f>
        <v/>
      </c>
      <c r="P58" s="26" t="str">
        <f>IF(OR(A58="",ISBLANK(Activités!W68)),"",Activités!W68)</f>
        <v/>
      </c>
    </row>
    <row r="59" spans="1:16">
      <c r="A59" s="26" t="str">
        <f>IF(Activités!$A69&lt;&gt;"",IF(Activités!C69&lt;&gt;"",IF(Activités!C69="LOC.ID",CONCATENATE("LOC.",Activités!AM$12),Activités!C69),""),"")</f>
        <v/>
      </c>
      <c r="B59" s="51" t="str">
        <f>IF(A59&lt;&gt;"",Activités!J69,"")</f>
        <v/>
      </c>
      <c r="C59" s="26" t="str">
        <f>IF(A59&lt;&gt;"",IF(Activités!E69=TRUE,INDEX(codesex,MATCH(Activités!D69,libsex,0)),Activités!D69),"")</f>
        <v/>
      </c>
      <c r="D59" s="116" t="str">
        <f>IF(A59&lt;&gt;"",Activités!F69,"")</f>
        <v/>
      </c>
      <c r="E59" s="26" t="str">
        <f>IF(A59&lt;&gt;"",IF(Activités!H69=TRUE,INDEX(codenat,MATCH(Activités!G69,libnat,0)),Activités!G69),"")</f>
        <v/>
      </c>
      <c r="F59" s="26" t="str">
        <f>IF(A59&lt;&gt;"",Activités!I69,"")</f>
        <v/>
      </c>
      <c r="G59" s="26" t="str">
        <f>IF(A59&lt;&gt;"",IF(Activités!O69&lt;&gt;"",Activités!O69,""),"")</f>
        <v/>
      </c>
      <c r="H59" s="26" t="str">
        <f>IF(A59&lt;&gt;"",IF(Activités!Z69=TRUE,INDEX(codeperskat,MATCH(Activités!P69,libperskat,0)),IF(Activités!P69&lt;&gt;"",Activités!P69,"")),"")</f>
        <v/>
      </c>
      <c r="I59" s="26" t="str">
        <f>IF(A59&lt;&gt;"",IF(Activités!AA69=TRUE,INDEX(codeaav,MATCH(Activités!Q69,libaav,0)),IF(Activités!Q69&lt;&gt;"",Activités!Q69,"")),"")</f>
        <v/>
      </c>
      <c r="J59" s="26" t="str">
        <f>IF(A59&lt;&gt;"",IF(Activités!AB69=TRUE,INDEX(codedipqual,MATCH(Activités!R69,libdipqual,0)),IF(Activités!R69&lt;&gt;"",Activités!R69,"")),"")</f>
        <v/>
      </c>
      <c r="K59" s="26" t="str">
        <f>IF(A59&lt;&gt;"",IF(Activités!AC69=TRUE,INDEX(libcatidinst,MATCH(Activités!S69,libinst,0)),""),"")</f>
        <v/>
      </c>
      <c r="L59" s="26" t="str">
        <f>IF(A59&lt;&gt;"",IF(Activités!AC69=TRUE,INDEX(codeinst,MATCH(Activités!S69,libinst,0)),IF(Activités!S69&lt;&gt;"",Activités!S69,"")),"")</f>
        <v/>
      </c>
      <c r="M59" s="26" t="str">
        <f>IF(A59&lt;&gt;"",IF(Activités!T69&lt;&gt;"",Activités!T69,""),"")</f>
        <v/>
      </c>
      <c r="N59" s="26" t="str">
        <f>IF(A59&lt;&gt;"",IF(Activités!U69&lt;&gt;"",Activités!U69,""),"")</f>
        <v/>
      </c>
      <c r="O59" s="26" t="str">
        <f>IF(OR(A59="",ISBLANK(Activités!V69)),"",IF(NOT(ISNA(Activités!V69)),INDEX(codeschartkla,MATCH(Activités!V69,libschartkla,0)),Activités!V69))</f>
        <v/>
      </c>
      <c r="P59" s="26" t="str">
        <f>IF(OR(A59="",ISBLANK(Activités!W69)),"",Activités!W69)</f>
        <v/>
      </c>
    </row>
    <row r="60" spans="1:16">
      <c r="A60" s="26" t="str">
        <f>IF(Activités!$A70&lt;&gt;"",IF(Activités!C70&lt;&gt;"",IF(Activités!C70="LOC.ID",CONCATENATE("LOC.",Activités!AM$12),Activités!C70),""),"")</f>
        <v/>
      </c>
      <c r="B60" s="51" t="str">
        <f>IF(A60&lt;&gt;"",Activités!J70,"")</f>
        <v/>
      </c>
      <c r="C60" s="26" t="str">
        <f>IF(A60&lt;&gt;"",IF(Activités!E70=TRUE,INDEX(codesex,MATCH(Activités!D70,libsex,0)),Activités!D70),"")</f>
        <v/>
      </c>
      <c r="D60" s="116" t="str">
        <f>IF(A60&lt;&gt;"",Activités!F70,"")</f>
        <v/>
      </c>
      <c r="E60" s="26" t="str">
        <f>IF(A60&lt;&gt;"",IF(Activités!H70=TRUE,INDEX(codenat,MATCH(Activités!G70,libnat,0)),Activités!G70),"")</f>
        <v/>
      </c>
      <c r="F60" s="26" t="str">
        <f>IF(A60&lt;&gt;"",Activités!I70,"")</f>
        <v/>
      </c>
      <c r="G60" s="26" t="str">
        <f>IF(A60&lt;&gt;"",IF(Activités!O70&lt;&gt;"",Activités!O70,""),"")</f>
        <v/>
      </c>
      <c r="H60" s="26" t="str">
        <f>IF(A60&lt;&gt;"",IF(Activités!Z70=TRUE,INDEX(codeperskat,MATCH(Activités!P70,libperskat,0)),IF(Activités!P70&lt;&gt;"",Activités!P70,"")),"")</f>
        <v/>
      </c>
      <c r="I60" s="26" t="str">
        <f>IF(A60&lt;&gt;"",IF(Activités!AA70=TRUE,INDEX(codeaav,MATCH(Activités!Q70,libaav,0)),IF(Activités!Q70&lt;&gt;"",Activités!Q70,"")),"")</f>
        <v/>
      </c>
      <c r="J60" s="26" t="str">
        <f>IF(A60&lt;&gt;"",IF(Activités!AB70=TRUE,INDEX(codedipqual,MATCH(Activités!R70,libdipqual,0)),IF(Activités!R70&lt;&gt;"",Activités!R70,"")),"")</f>
        <v/>
      </c>
      <c r="K60" s="26" t="str">
        <f>IF(A60&lt;&gt;"",IF(Activités!AC70=TRUE,INDEX(libcatidinst,MATCH(Activités!S70,libinst,0)),""),"")</f>
        <v/>
      </c>
      <c r="L60" s="26" t="str">
        <f>IF(A60&lt;&gt;"",IF(Activités!AC70=TRUE,INDEX(codeinst,MATCH(Activités!S70,libinst,0)),IF(Activités!S70&lt;&gt;"",Activités!S70,"")),"")</f>
        <v/>
      </c>
      <c r="M60" s="26" t="str">
        <f>IF(A60&lt;&gt;"",IF(Activités!T70&lt;&gt;"",Activités!T70,""),"")</f>
        <v/>
      </c>
      <c r="N60" s="26" t="str">
        <f>IF(A60&lt;&gt;"",IF(Activités!U70&lt;&gt;"",Activités!U70,""),"")</f>
        <v/>
      </c>
      <c r="O60" s="26" t="str">
        <f>IF(OR(A60="",ISBLANK(Activités!V70)),"",IF(NOT(ISNA(Activités!V70)),INDEX(codeschartkla,MATCH(Activités!V70,libschartkla,0)),Activités!V70))</f>
        <v/>
      </c>
      <c r="P60" s="26" t="str">
        <f>IF(OR(A60="",ISBLANK(Activités!W70)),"",Activités!W70)</f>
        <v/>
      </c>
    </row>
    <row r="61" spans="1:16">
      <c r="A61" s="26" t="str">
        <f>IF(Activités!$A71&lt;&gt;"",IF(Activités!C71&lt;&gt;"",IF(Activités!C71="LOC.ID",CONCATENATE("LOC.",Activités!AM$12),Activités!C71),""),"")</f>
        <v/>
      </c>
      <c r="B61" s="51" t="str">
        <f>IF(A61&lt;&gt;"",Activités!J71,"")</f>
        <v/>
      </c>
      <c r="C61" s="26" t="str">
        <f>IF(A61&lt;&gt;"",IF(Activités!E71=TRUE,INDEX(codesex,MATCH(Activités!D71,libsex,0)),Activités!D71),"")</f>
        <v/>
      </c>
      <c r="D61" s="116" t="str">
        <f>IF(A61&lt;&gt;"",Activités!F71,"")</f>
        <v/>
      </c>
      <c r="E61" s="26" t="str">
        <f>IF(A61&lt;&gt;"",IF(Activités!H71=TRUE,INDEX(codenat,MATCH(Activités!G71,libnat,0)),Activités!G71),"")</f>
        <v/>
      </c>
      <c r="F61" s="26" t="str">
        <f>IF(A61&lt;&gt;"",Activités!I71,"")</f>
        <v/>
      </c>
      <c r="G61" s="26" t="str">
        <f>IF(A61&lt;&gt;"",IF(Activités!O71&lt;&gt;"",Activités!O71,""),"")</f>
        <v/>
      </c>
      <c r="H61" s="26" t="str">
        <f>IF(A61&lt;&gt;"",IF(Activités!Z71=TRUE,INDEX(codeperskat,MATCH(Activités!P71,libperskat,0)),IF(Activités!P71&lt;&gt;"",Activités!P71,"")),"")</f>
        <v/>
      </c>
      <c r="I61" s="26" t="str">
        <f>IF(A61&lt;&gt;"",IF(Activités!AA71=TRUE,INDEX(codeaav,MATCH(Activités!Q71,libaav,0)),IF(Activités!Q71&lt;&gt;"",Activités!Q71,"")),"")</f>
        <v/>
      </c>
      <c r="J61" s="26" t="str">
        <f>IF(A61&lt;&gt;"",IF(Activités!AB71=TRUE,INDEX(codedipqual,MATCH(Activités!R71,libdipqual,0)),IF(Activités!R71&lt;&gt;"",Activités!R71,"")),"")</f>
        <v/>
      </c>
      <c r="K61" s="26" t="str">
        <f>IF(A61&lt;&gt;"",IF(Activités!AC71=TRUE,INDEX(libcatidinst,MATCH(Activités!S71,libinst,0)),""),"")</f>
        <v/>
      </c>
      <c r="L61" s="26" t="str">
        <f>IF(A61&lt;&gt;"",IF(Activités!AC71=TRUE,INDEX(codeinst,MATCH(Activités!S71,libinst,0)),IF(Activités!S71&lt;&gt;"",Activités!S71,"")),"")</f>
        <v/>
      </c>
      <c r="M61" s="26" t="str">
        <f>IF(A61&lt;&gt;"",IF(Activités!T71&lt;&gt;"",Activités!T71,""),"")</f>
        <v/>
      </c>
      <c r="N61" s="26" t="str">
        <f>IF(A61&lt;&gt;"",IF(Activités!U71&lt;&gt;"",Activités!U71,""),"")</f>
        <v/>
      </c>
      <c r="O61" s="26" t="str">
        <f>IF(OR(A61="",ISBLANK(Activités!V71)),"",IF(NOT(ISNA(Activités!V71)),INDEX(codeschartkla,MATCH(Activités!V71,libschartkla,0)),Activités!V71))</f>
        <v/>
      </c>
      <c r="P61" s="26" t="str">
        <f>IF(OR(A61="",ISBLANK(Activités!W71)),"",Activités!W71)</f>
        <v/>
      </c>
    </row>
    <row r="62" spans="1:16">
      <c r="A62" s="26" t="str">
        <f>IF(Activités!$A72&lt;&gt;"",IF(Activités!C72&lt;&gt;"",IF(Activités!C72="LOC.ID",CONCATENATE("LOC.",Activités!AM$12),Activités!C72),""),"")</f>
        <v/>
      </c>
      <c r="B62" s="51" t="str">
        <f>IF(A62&lt;&gt;"",Activités!J72,"")</f>
        <v/>
      </c>
      <c r="C62" s="26" t="str">
        <f>IF(A62&lt;&gt;"",IF(Activités!E72=TRUE,INDEX(codesex,MATCH(Activités!D72,libsex,0)),Activités!D72),"")</f>
        <v/>
      </c>
      <c r="D62" s="116" t="str">
        <f>IF(A62&lt;&gt;"",Activités!F72,"")</f>
        <v/>
      </c>
      <c r="E62" s="26" t="str">
        <f>IF(A62&lt;&gt;"",IF(Activités!H72=TRUE,INDEX(codenat,MATCH(Activités!G72,libnat,0)),Activités!G72),"")</f>
        <v/>
      </c>
      <c r="F62" s="26" t="str">
        <f>IF(A62&lt;&gt;"",Activités!I72,"")</f>
        <v/>
      </c>
      <c r="G62" s="26" t="str">
        <f>IF(A62&lt;&gt;"",IF(Activités!O72&lt;&gt;"",Activités!O72,""),"")</f>
        <v/>
      </c>
      <c r="H62" s="26" t="str">
        <f>IF(A62&lt;&gt;"",IF(Activités!Z72=TRUE,INDEX(codeperskat,MATCH(Activités!P72,libperskat,0)),IF(Activités!P72&lt;&gt;"",Activités!P72,"")),"")</f>
        <v/>
      </c>
      <c r="I62" s="26" t="str">
        <f>IF(A62&lt;&gt;"",IF(Activités!AA72=TRUE,INDEX(codeaav,MATCH(Activités!Q72,libaav,0)),IF(Activités!Q72&lt;&gt;"",Activités!Q72,"")),"")</f>
        <v/>
      </c>
      <c r="J62" s="26" t="str">
        <f>IF(A62&lt;&gt;"",IF(Activités!AB72=TRUE,INDEX(codedipqual,MATCH(Activités!R72,libdipqual,0)),IF(Activités!R72&lt;&gt;"",Activités!R72,"")),"")</f>
        <v/>
      </c>
      <c r="K62" s="26" t="str">
        <f>IF(A62&lt;&gt;"",IF(Activités!AC72=TRUE,INDEX(libcatidinst,MATCH(Activités!S72,libinst,0)),""),"")</f>
        <v/>
      </c>
      <c r="L62" s="26" t="str">
        <f>IF(A62&lt;&gt;"",IF(Activités!AC72=TRUE,INDEX(codeinst,MATCH(Activités!S72,libinst,0)),IF(Activités!S72&lt;&gt;"",Activités!S72,"")),"")</f>
        <v/>
      </c>
      <c r="M62" s="26" t="str">
        <f>IF(A62&lt;&gt;"",IF(Activités!T72&lt;&gt;"",Activités!T72,""),"")</f>
        <v/>
      </c>
      <c r="N62" s="26" t="str">
        <f>IF(A62&lt;&gt;"",IF(Activités!U72&lt;&gt;"",Activités!U72,""),"")</f>
        <v/>
      </c>
      <c r="O62" s="26" t="str">
        <f>IF(OR(A62="",ISBLANK(Activités!V72)),"",IF(NOT(ISNA(Activités!V72)),INDEX(codeschartkla,MATCH(Activités!V72,libschartkla,0)),Activités!V72))</f>
        <v/>
      </c>
      <c r="P62" s="26" t="str">
        <f>IF(OR(A62="",ISBLANK(Activités!W72)),"",Activités!W72)</f>
        <v/>
      </c>
    </row>
    <row r="63" spans="1:16">
      <c r="A63" s="26" t="str">
        <f>IF(Activités!$A73&lt;&gt;"",IF(Activités!C73&lt;&gt;"",IF(Activités!C73="LOC.ID",CONCATENATE("LOC.",Activités!AM$12),Activités!C73),""),"")</f>
        <v/>
      </c>
      <c r="B63" s="51" t="str">
        <f>IF(A63&lt;&gt;"",Activités!J73,"")</f>
        <v/>
      </c>
      <c r="C63" s="26" t="str">
        <f>IF(A63&lt;&gt;"",IF(Activités!E73=TRUE,INDEX(codesex,MATCH(Activités!D73,libsex,0)),Activités!D73),"")</f>
        <v/>
      </c>
      <c r="D63" s="116" t="str">
        <f>IF(A63&lt;&gt;"",Activités!F73,"")</f>
        <v/>
      </c>
      <c r="E63" s="26" t="str">
        <f>IF(A63&lt;&gt;"",IF(Activités!H73=TRUE,INDEX(codenat,MATCH(Activités!G73,libnat,0)),Activités!G73),"")</f>
        <v/>
      </c>
      <c r="F63" s="26" t="str">
        <f>IF(A63&lt;&gt;"",Activités!I73,"")</f>
        <v/>
      </c>
      <c r="G63" s="26" t="str">
        <f>IF(A63&lt;&gt;"",IF(Activités!O73&lt;&gt;"",Activités!O73,""),"")</f>
        <v/>
      </c>
      <c r="H63" s="26" t="str">
        <f>IF(A63&lt;&gt;"",IF(Activités!Z73=TRUE,INDEX(codeperskat,MATCH(Activités!P73,libperskat,0)),IF(Activités!P73&lt;&gt;"",Activités!P73,"")),"")</f>
        <v/>
      </c>
      <c r="I63" s="26" t="str">
        <f>IF(A63&lt;&gt;"",IF(Activités!AA73=TRUE,INDEX(codeaav,MATCH(Activités!Q73,libaav,0)),IF(Activités!Q73&lt;&gt;"",Activités!Q73,"")),"")</f>
        <v/>
      </c>
      <c r="J63" s="26" t="str">
        <f>IF(A63&lt;&gt;"",IF(Activités!AB73=TRUE,INDEX(codedipqual,MATCH(Activités!R73,libdipqual,0)),IF(Activités!R73&lt;&gt;"",Activités!R73,"")),"")</f>
        <v/>
      </c>
      <c r="K63" s="26" t="str">
        <f>IF(A63&lt;&gt;"",IF(Activités!AC73=TRUE,INDEX(libcatidinst,MATCH(Activités!S73,libinst,0)),""),"")</f>
        <v/>
      </c>
      <c r="L63" s="26" t="str">
        <f>IF(A63&lt;&gt;"",IF(Activités!AC73=TRUE,INDEX(codeinst,MATCH(Activités!S73,libinst,0)),IF(Activités!S73&lt;&gt;"",Activités!S73,"")),"")</f>
        <v/>
      </c>
      <c r="M63" s="26" t="str">
        <f>IF(A63&lt;&gt;"",IF(Activités!T73&lt;&gt;"",Activités!T73,""),"")</f>
        <v/>
      </c>
      <c r="N63" s="26" t="str">
        <f>IF(A63&lt;&gt;"",IF(Activités!U73&lt;&gt;"",Activités!U73,""),"")</f>
        <v/>
      </c>
      <c r="O63" s="26" t="str">
        <f>IF(OR(A63="",ISBLANK(Activités!V73)),"",IF(NOT(ISNA(Activités!V73)),INDEX(codeschartkla,MATCH(Activités!V73,libschartkla,0)),Activités!V73))</f>
        <v/>
      </c>
      <c r="P63" s="26" t="str">
        <f>IF(OR(A63="",ISBLANK(Activités!W73)),"",Activités!W73)</f>
        <v/>
      </c>
    </row>
    <row r="64" spans="1:16">
      <c r="A64" s="26" t="str">
        <f>IF(Activités!$A74&lt;&gt;"",IF(Activités!C74&lt;&gt;"",IF(Activités!C74="LOC.ID",CONCATENATE("LOC.",Activités!AM$12),Activités!C74),""),"")</f>
        <v/>
      </c>
      <c r="B64" s="51" t="str">
        <f>IF(A64&lt;&gt;"",Activités!J74,"")</f>
        <v/>
      </c>
      <c r="C64" s="26" t="str">
        <f>IF(A64&lt;&gt;"",IF(Activités!E74=TRUE,INDEX(codesex,MATCH(Activités!D74,libsex,0)),Activités!D74),"")</f>
        <v/>
      </c>
      <c r="D64" s="116" t="str">
        <f>IF(A64&lt;&gt;"",Activités!F74,"")</f>
        <v/>
      </c>
      <c r="E64" s="26" t="str">
        <f>IF(A64&lt;&gt;"",IF(Activités!H74=TRUE,INDEX(codenat,MATCH(Activités!G74,libnat,0)),Activités!G74),"")</f>
        <v/>
      </c>
      <c r="F64" s="26" t="str">
        <f>IF(A64&lt;&gt;"",Activités!I74,"")</f>
        <v/>
      </c>
      <c r="G64" s="26" t="str">
        <f>IF(A64&lt;&gt;"",IF(Activités!O74&lt;&gt;"",Activités!O74,""),"")</f>
        <v/>
      </c>
      <c r="H64" s="26" t="str">
        <f>IF(A64&lt;&gt;"",IF(Activités!Z74=TRUE,INDEX(codeperskat,MATCH(Activités!P74,libperskat,0)),IF(Activités!P74&lt;&gt;"",Activités!P74,"")),"")</f>
        <v/>
      </c>
      <c r="I64" s="26" t="str">
        <f>IF(A64&lt;&gt;"",IF(Activités!AA74=TRUE,INDEX(codeaav,MATCH(Activités!Q74,libaav,0)),IF(Activités!Q74&lt;&gt;"",Activités!Q74,"")),"")</f>
        <v/>
      </c>
      <c r="J64" s="26" t="str">
        <f>IF(A64&lt;&gt;"",IF(Activités!AB74=TRUE,INDEX(codedipqual,MATCH(Activités!R74,libdipqual,0)),IF(Activités!R74&lt;&gt;"",Activités!R74,"")),"")</f>
        <v/>
      </c>
      <c r="K64" s="26" t="str">
        <f>IF(A64&lt;&gt;"",IF(Activités!AC74=TRUE,INDEX(libcatidinst,MATCH(Activités!S74,libinst,0)),""),"")</f>
        <v/>
      </c>
      <c r="L64" s="26" t="str">
        <f>IF(A64&lt;&gt;"",IF(Activités!AC74=TRUE,INDEX(codeinst,MATCH(Activités!S74,libinst,0)),IF(Activités!S74&lt;&gt;"",Activités!S74,"")),"")</f>
        <v/>
      </c>
      <c r="M64" s="26" t="str">
        <f>IF(A64&lt;&gt;"",IF(Activités!T74&lt;&gt;"",Activités!T74,""),"")</f>
        <v/>
      </c>
      <c r="N64" s="26" t="str">
        <f>IF(A64&lt;&gt;"",IF(Activités!U74&lt;&gt;"",Activités!U74,""),"")</f>
        <v/>
      </c>
      <c r="O64" s="26" t="str">
        <f>IF(OR(A64="",ISBLANK(Activités!V74)),"",IF(NOT(ISNA(Activités!V74)),INDEX(codeschartkla,MATCH(Activités!V74,libschartkla,0)),Activités!V74))</f>
        <v/>
      </c>
      <c r="P64" s="26" t="str">
        <f>IF(OR(A64="",ISBLANK(Activités!W74)),"",Activités!W74)</f>
        <v/>
      </c>
    </row>
    <row r="65" spans="1:16">
      <c r="A65" s="26" t="str">
        <f>IF(Activités!$A75&lt;&gt;"",IF(Activités!C75&lt;&gt;"",IF(Activités!C75="LOC.ID",CONCATENATE("LOC.",Activités!AM$12),Activités!C75),""),"")</f>
        <v/>
      </c>
      <c r="B65" s="51" t="str">
        <f>IF(A65&lt;&gt;"",Activités!J75,"")</f>
        <v/>
      </c>
      <c r="C65" s="26" t="str">
        <f>IF(A65&lt;&gt;"",IF(Activités!E75=TRUE,INDEX(codesex,MATCH(Activités!D75,libsex,0)),Activités!D75),"")</f>
        <v/>
      </c>
      <c r="D65" s="116" t="str">
        <f>IF(A65&lt;&gt;"",Activités!F75,"")</f>
        <v/>
      </c>
      <c r="E65" s="26" t="str">
        <f>IF(A65&lt;&gt;"",IF(Activités!H75=TRUE,INDEX(codenat,MATCH(Activités!G75,libnat,0)),Activités!G75),"")</f>
        <v/>
      </c>
      <c r="F65" s="26" t="str">
        <f>IF(A65&lt;&gt;"",Activités!I75,"")</f>
        <v/>
      </c>
      <c r="G65" s="26" t="str">
        <f>IF(A65&lt;&gt;"",IF(Activités!O75&lt;&gt;"",Activités!O75,""),"")</f>
        <v/>
      </c>
      <c r="H65" s="26" t="str">
        <f>IF(A65&lt;&gt;"",IF(Activités!Z75=TRUE,INDEX(codeperskat,MATCH(Activités!P75,libperskat,0)),IF(Activités!P75&lt;&gt;"",Activités!P75,"")),"")</f>
        <v/>
      </c>
      <c r="I65" s="26" t="str">
        <f>IF(A65&lt;&gt;"",IF(Activités!AA75=TRUE,INDEX(codeaav,MATCH(Activités!Q75,libaav,0)),IF(Activités!Q75&lt;&gt;"",Activités!Q75,"")),"")</f>
        <v/>
      </c>
      <c r="J65" s="26" t="str">
        <f>IF(A65&lt;&gt;"",IF(Activités!AB75=TRUE,INDEX(codedipqual,MATCH(Activités!R75,libdipqual,0)),IF(Activités!R75&lt;&gt;"",Activités!R75,"")),"")</f>
        <v/>
      </c>
      <c r="K65" s="26" t="str">
        <f>IF(A65&lt;&gt;"",IF(Activités!AC75=TRUE,INDEX(libcatidinst,MATCH(Activités!S75,libinst,0)),""),"")</f>
        <v/>
      </c>
      <c r="L65" s="26" t="str">
        <f>IF(A65&lt;&gt;"",IF(Activités!AC75=TRUE,INDEX(codeinst,MATCH(Activités!S75,libinst,0)),IF(Activités!S75&lt;&gt;"",Activités!S75,"")),"")</f>
        <v/>
      </c>
      <c r="M65" s="26" t="str">
        <f>IF(A65&lt;&gt;"",IF(Activités!T75&lt;&gt;"",Activités!T75,""),"")</f>
        <v/>
      </c>
      <c r="N65" s="26" t="str">
        <f>IF(A65&lt;&gt;"",IF(Activités!U75&lt;&gt;"",Activités!U75,""),"")</f>
        <v/>
      </c>
      <c r="O65" s="26" t="str">
        <f>IF(OR(A65="",ISBLANK(Activités!V75)),"",IF(NOT(ISNA(Activités!V75)),INDEX(codeschartkla,MATCH(Activités!V75,libschartkla,0)),Activités!V75))</f>
        <v/>
      </c>
      <c r="P65" s="26" t="str">
        <f>IF(OR(A65="",ISBLANK(Activités!W75)),"",Activités!W75)</f>
        <v/>
      </c>
    </row>
    <row r="66" spans="1:16">
      <c r="A66" s="26" t="str">
        <f>IF(Activités!$A76&lt;&gt;"",IF(Activités!C76&lt;&gt;"",IF(Activités!C76="LOC.ID",CONCATENATE("LOC.",Activités!AM$12),Activités!C76),""),"")</f>
        <v/>
      </c>
      <c r="B66" s="51" t="str">
        <f>IF(A66&lt;&gt;"",Activités!J76,"")</f>
        <v/>
      </c>
      <c r="C66" s="26" t="str">
        <f>IF(A66&lt;&gt;"",IF(Activités!E76=TRUE,INDEX(codesex,MATCH(Activités!D76,libsex,0)),Activités!D76),"")</f>
        <v/>
      </c>
      <c r="D66" s="116" t="str">
        <f>IF(A66&lt;&gt;"",Activités!F76,"")</f>
        <v/>
      </c>
      <c r="E66" s="26" t="str">
        <f>IF(A66&lt;&gt;"",IF(Activités!H76=TRUE,INDEX(codenat,MATCH(Activités!G76,libnat,0)),Activités!G76),"")</f>
        <v/>
      </c>
      <c r="F66" s="26" t="str">
        <f>IF(A66&lt;&gt;"",Activités!I76,"")</f>
        <v/>
      </c>
      <c r="G66" s="26" t="str">
        <f>IF(A66&lt;&gt;"",IF(Activités!O76&lt;&gt;"",Activités!O76,""),"")</f>
        <v/>
      </c>
      <c r="H66" s="26" t="str">
        <f>IF(A66&lt;&gt;"",IF(Activités!Z76=TRUE,INDEX(codeperskat,MATCH(Activités!P76,libperskat,0)),IF(Activités!P76&lt;&gt;"",Activités!P76,"")),"")</f>
        <v/>
      </c>
      <c r="I66" s="26" t="str">
        <f>IF(A66&lt;&gt;"",IF(Activités!AA76=TRUE,INDEX(codeaav,MATCH(Activités!Q76,libaav,0)),IF(Activités!Q76&lt;&gt;"",Activités!Q76,"")),"")</f>
        <v/>
      </c>
      <c r="J66" s="26" t="str">
        <f>IF(A66&lt;&gt;"",IF(Activités!AB76=TRUE,INDEX(codedipqual,MATCH(Activités!R76,libdipqual,0)),IF(Activités!R76&lt;&gt;"",Activités!R76,"")),"")</f>
        <v/>
      </c>
      <c r="K66" s="26" t="str">
        <f>IF(A66&lt;&gt;"",IF(Activités!AC76=TRUE,INDEX(libcatidinst,MATCH(Activités!S76,libinst,0)),""),"")</f>
        <v/>
      </c>
      <c r="L66" s="26" t="str">
        <f>IF(A66&lt;&gt;"",IF(Activités!AC76=TRUE,INDEX(codeinst,MATCH(Activités!S76,libinst,0)),IF(Activités!S76&lt;&gt;"",Activités!S76,"")),"")</f>
        <v/>
      </c>
      <c r="M66" s="26" t="str">
        <f>IF(A66&lt;&gt;"",IF(Activités!T76&lt;&gt;"",Activités!T76,""),"")</f>
        <v/>
      </c>
      <c r="N66" s="26" t="str">
        <f>IF(A66&lt;&gt;"",IF(Activités!U76&lt;&gt;"",Activités!U76,""),"")</f>
        <v/>
      </c>
      <c r="O66" s="26" t="str">
        <f>IF(OR(A66="",ISBLANK(Activités!V76)),"",IF(NOT(ISNA(Activités!V76)),INDEX(codeschartkla,MATCH(Activités!V76,libschartkla,0)),Activités!V76))</f>
        <v/>
      </c>
      <c r="P66" s="26" t="str">
        <f>IF(OR(A66="",ISBLANK(Activités!W76)),"",Activités!W76)</f>
        <v/>
      </c>
    </row>
    <row r="67" spans="1:16">
      <c r="A67" s="26" t="str">
        <f>IF(Activités!$A77&lt;&gt;"",IF(Activités!C77&lt;&gt;"",IF(Activités!C77="LOC.ID",CONCATENATE("LOC.",Activités!AM$12),Activités!C77),""),"")</f>
        <v/>
      </c>
      <c r="B67" s="51" t="str">
        <f>IF(A67&lt;&gt;"",Activités!J77,"")</f>
        <v/>
      </c>
      <c r="C67" s="26" t="str">
        <f>IF(A67&lt;&gt;"",IF(Activités!E77=TRUE,INDEX(codesex,MATCH(Activités!D77,libsex,0)),Activités!D77),"")</f>
        <v/>
      </c>
      <c r="D67" s="116" t="str">
        <f>IF(A67&lt;&gt;"",Activités!F77,"")</f>
        <v/>
      </c>
      <c r="E67" s="26" t="str">
        <f>IF(A67&lt;&gt;"",IF(Activités!H77=TRUE,INDEX(codenat,MATCH(Activités!G77,libnat,0)),Activités!G77),"")</f>
        <v/>
      </c>
      <c r="F67" s="26" t="str">
        <f>IF(A67&lt;&gt;"",Activités!I77,"")</f>
        <v/>
      </c>
      <c r="G67" s="26" t="str">
        <f>IF(A67&lt;&gt;"",IF(Activités!O77&lt;&gt;"",Activités!O77,""),"")</f>
        <v/>
      </c>
      <c r="H67" s="26" t="str">
        <f>IF(A67&lt;&gt;"",IF(Activités!Z77=TRUE,INDEX(codeperskat,MATCH(Activités!P77,libperskat,0)),IF(Activités!P77&lt;&gt;"",Activités!P77,"")),"")</f>
        <v/>
      </c>
      <c r="I67" s="26" t="str">
        <f>IF(A67&lt;&gt;"",IF(Activités!AA77=TRUE,INDEX(codeaav,MATCH(Activités!Q77,libaav,0)),IF(Activités!Q77&lt;&gt;"",Activités!Q77,"")),"")</f>
        <v/>
      </c>
      <c r="J67" s="26" t="str">
        <f>IF(A67&lt;&gt;"",IF(Activités!AB77=TRUE,INDEX(codedipqual,MATCH(Activités!R77,libdipqual,0)),IF(Activités!R77&lt;&gt;"",Activités!R77,"")),"")</f>
        <v/>
      </c>
      <c r="K67" s="26" t="str">
        <f>IF(A67&lt;&gt;"",IF(Activités!AC77=TRUE,INDEX(libcatidinst,MATCH(Activités!S77,libinst,0)),""),"")</f>
        <v/>
      </c>
      <c r="L67" s="26" t="str">
        <f>IF(A67&lt;&gt;"",IF(Activités!AC77=TRUE,INDEX(codeinst,MATCH(Activités!S77,libinst,0)),IF(Activités!S77&lt;&gt;"",Activités!S77,"")),"")</f>
        <v/>
      </c>
      <c r="M67" s="26" t="str">
        <f>IF(A67&lt;&gt;"",IF(Activités!T77&lt;&gt;"",Activités!T77,""),"")</f>
        <v/>
      </c>
      <c r="N67" s="26" t="str">
        <f>IF(A67&lt;&gt;"",IF(Activités!U77&lt;&gt;"",Activités!U77,""),"")</f>
        <v/>
      </c>
      <c r="O67" s="26" t="str">
        <f>IF(OR(A67="",ISBLANK(Activités!V77)),"",IF(NOT(ISNA(Activités!V77)),INDEX(codeschartkla,MATCH(Activités!V77,libschartkla,0)),Activités!V77))</f>
        <v/>
      </c>
      <c r="P67" s="26" t="str">
        <f>IF(OR(A67="",ISBLANK(Activités!W77)),"",Activités!W77)</f>
        <v/>
      </c>
    </row>
    <row r="68" spans="1:16">
      <c r="A68" s="26" t="str">
        <f>IF(Activités!$A78&lt;&gt;"",IF(Activités!C78&lt;&gt;"",IF(Activités!C78="LOC.ID",CONCATENATE("LOC.",Activités!AM$12),Activités!C78),""),"")</f>
        <v/>
      </c>
      <c r="B68" s="51" t="str">
        <f>IF(A68&lt;&gt;"",Activités!J78,"")</f>
        <v/>
      </c>
      <c r="C68" s="26" t="str">
        <f>IF(A68&lt;&gt;"",IF(Activités!E78=TRUE,INDEX(codesex,MATCH(Activités!D78,libsex,0)),Activités!D78),"")</f>
        <v/>
      </c>
      <c r="D68" s="116" t="str">
        <f>IF(A68&lt;&gt;"",Activités!F78,"")</f>
        <v/>
      </c>
      <c r="E68" s="26" t="str">
        <f>IF(A68&lt;&gt;"",IF(Activités!H78=TRUE,INDEX(codenat,MATCH(Activités!G78,libnat,0)),Activités!G78),"")</f>
        <v/>
      </c>
      <c r="F68" s="26" t="str">
        <f>IF(A68&lt;&gt;"",Activités!I78,"")</f>
        <v/>
      </c>
      <c r="G68" s="26" t="str">
        <f>IF(A68&lt;&gt;"",IF(Activités!O78&lt;&gt;"",Activités!O78,""),"")</f>
        <v/>
      </c>
      <c r="H68" s="26" t="str">
        <f>IF(A68&lt;&gt;"",IF(Activités!Z78=TRUE,INDEX(codeperskat,MATCH(Activités!P78,libperskat,0)),IF(Activités!P78&lt;&gt;"",Activités!P78,"")),"")</f>
        <v/>
      </c>
      <c r="I68" s="26" t="str">
        <f>IF(A68&lt;&gt;"",IF(Activités!AA78=TRUE,INDEX(codeaav,MATCH(Activités!Q78,libaav,0)),IF(Activités!Q78&lt;&gt;"",Activités!Q78,"")),"")</f>
        <v/>
      </c>
      <c r="J68" s="26" t="str">
        <f>IF(A68&lt;&gt;"",IF(Activités!AB78=TRUE,INDEX(codedipqual,MATCH(Activités!R78,libdipqual,0)),IF(Activités!R78&lt;&gt;"",Activités!R78,"")),"")</f>
        <v/>
      </c>
      <c r="K68" s="26" t="str">
        <f>IF(A68&lt;&gt;"",IF(Activités!AC78=TRUE,INDEX(libcatidinst,MATCH(Activités!S78,libinst,0)),""),"")</f>
        <v/>
      </c>
      <c r="L68" s="26" t="str">
        <f>IF(A68&lt;&gt;"",IF(Activités!AC78=TRUE,INDEX(codeinst,MATCH(Activités!S78,libinst,0)),IF(Activités!S78&lt;&gt;"",Activités!S78,"")),"")</f>
        <v/>
      </c>
      <c r="M68" s="26" t="str">
        <f>IF(A68&lt;&gt;"",IF(Activités!T78&lt;&gt;"",Activités!T78,""),"")</f>
        <v/>
      </c>
      <c r="N68" s="26" t="str">
        <f>IF(A68&lt;&gt;"",IF(Activités!U78&lt;&gt;"",Activités!U78,""),"")</f>
        <v/>
      </c>
      <c r="O68" s="26" t="str">
        <f>IF(OR(A68="",ISBLANK(Activités!V78)),"",IF(NOT(ISNA(Activités!V78)),INDEX(codeschartkla,MATCH(Activités!V78,libschartkla,0)),Activités!V78))</f>
        <v/>
      </c>
      <c r="P68" s="26" t="str">
        <f>IF(OR(A68="",ISBLANK(Activités!W78)),"",Activités!W78)</f>
        <v/>
      </c>
    </row>
    <row r="69" spans="1:16">
      <c r="A69" s="26" t="str">
        <f>IF(Activités!$A79&lt;&gt;"",IF(Activités!C79&lt;&gt;"",IF(Activités!C79="LOC.ID",CONCATENATE("LOC.",Activités!AM$12),Activités!C79),""),"")</f>
        <v/>
      </c>
      <c r="B69" s="51" t="str">
        <f>IF(A69&lt;&gt;"",Activités!J79,"")</f>
        <v/>
      </c>
      <c r="C69" s="26" t="str">
        <f>IF(A69&lt;&gt;"",IF(Activités!E79=TRUE,INDEX(codesex,MATCH(Activités!D79,libsex,0)),Activités!D79),"")</f>
        <v/>
      </c>
      <c r="D69" s="116" t="str">
        <f>IF(A69&lt;&gt;"",Activités!F79,"")</f>
        <v/>
      </c>
      <c r="E69" s="26" t="str">
        <f>IF(A69&lt;&gt;"",IF(Activités!H79=TRUE,INDEX(codenat,MATCH(Activités!G79,libnat,0)),Activités!G79),"")</f>
        <v/>
      </c>
      <c r="F69" s="26" t="str">
        <f>IF(A69&lt;&gt;"",Activités!I79,"")</f>
        <v/>
      </c>
      <c r="G69" s="26" t="str">
        <f>IF(A69&lt;&gt;"",IF(Activités!O79&lt;&gt;"",Activités!O79,""),"")</f>
        <v/>
      </c>
      <c r="H69" s="26" t="str">
        <f>IF(A69&lt;&gt;"",IF(Activités!Z79=TRUE,INDEX(codeperskat,MATCH(Activités!P79,libperskat,0)),IF(Activités!P79&lt;&gt;"",Activités!P79,"")),"")</f>
        <v/>
      </c>
      <c r="I69" s="26" t="str">
        <f>IF(A69&lt;&gt;"",IF(Activités!AA79=TRUE,INDEX(codeaav,MATCH(Activités!Q79,libaav,0)),IF(Activités!Q79&lt;&gt;"",Activités!Q79,"")),"")</f>
        <v/>
      </c>
      <c r="J69" s="26" t="str">
        <f>IF(A69&lt;&gt;"",IF(Activités!AB79=TRUE,INDEX(codedipqual,MATCH(Activités!R79,libdipqual,0)),IF(Activités!R79&lt;&gt;"",Activités!R79,"")),"")</f>
        <v/>
      </c>
      <c r="K69" s="26" t="str">
        <f>IF(A69&lt;&gt;"",IF(Activités!AC79=TRUE,INDEX(libcatidinst,MATCH(Activités!S79,libinst,0)),""),"")</f>
        <v/>
      </c>
      <c r="L69" s="26" t="str">
        <f>IF(A69&lt;&gt;"",IF(Activités!AC79=TRUE,INDEX(codeinst,MATCH(Activités!S79,libinst,0)),IF(Activités!S79&lt;&gt;"",Activités!S79,"")),"")</f>
        <v/>
      </c>
      <c r="M69" s="26" t="str">
        <f>IF(A69&lt;&gt;"",IF(Activités!T79&lt;&gt;"",Activités!T79,""),"")</f>
        <v/>
      </c>
      <c r="N69" s="26" t="str">
        <f>IF(A69&lt;&gt;"",IF(Activités!U79&lt;&gt;"",Activités!U79,""),"")</f>
        <v/>
      </c>
      <c r="O69" s="26" t="str">
        <f>IF(OR(A69="",ISBLANK(Activités!V79)),"",IF(NOT(ISNA(Activités!V79)),INDEX(codeschartkla,MATCH(Activités!V79,libschartkla,0)),Activités!V79))</f>
        <v/>
      </c>
      <c r="P69" s="26" t="str">
        <f>IF(OR(A69="",ISBLANK(Activités!W79)),"",Activités!W79)</f>
        <v/>
      </c>
    </row>
    <row r="70" spans="1:16">
      <c r="A70" s="26" t="str">
        <f>IF(Activités!$A80&lt;&gt;"",IF(Activités!C80&lt;&gt;"",IF(Activités!C80="LOC.ID",CONCATENATE("LOC.",Activités!AM$12),Activités!C80),""),"")</f>
        <v/>
      </c>
      <c r="B70" s="51" t="str">
        <f>IF(A70&lt;&gt;"",Activités!J80,"")</f>
        <v/>
      </c>
      <c r="C70" s="26" t="str">
        <f>IF(A70&lt;&gt;"",IF(Activités!E80=TRUE,INDEX(codesex,MATCH(Activités!D80,libsex,0)),Activités!D80),"")</f>
        <v/>
      </c>
      <c r="D70" s="116" t="str">
        <f>IF(A70&lt;&gt;"",Activités!F80,"")</f>
        <v/>
      </c>
      <c r="E70" s="26" t="str">
        <f>IF(A70&lt;&gt;"",IF(Activités!H80=TRUE,INDEX(codenat,MATCH(Activités!G80,libnat,0)),Activités!G80),"")</f>
        <v/>
      </c>
      <c r="F70" s="26" t="str">
        <f>IF(A70&lt;&gt;"",Activités!I80,"")</f>
        <v/>
      </c>
      <c r="G70" s="26" t="str">
        <f>IF(A70&lt;&gt;"",IF(Activités!O80&lt;&gt;"",Activités!O80,""),"")</f>
        <v/>
      </c>
      <c r="H70" s="26" t="str">
        <f>IF(A70&lt;&gt;"",IF(Activités!Z80=TRUE,INDEX(codeperskat,MATCH(Activités!P80,libperskat,0)),IF(Activités!P80&lt;&gt;"",Activités!P80,"")),"")</f>
        <v/>
      </c>
      <c r="I70" s="26" t="str">
        <f>IF(A70&lt;&gt;"",IF(Activités!AA80=TRUE,INDEX(codeaav,MATCH(Activités!Q80,libaav,0)),IF(Activités!Q80&lt;&gt;"",Activités!Q80,"")),"")</f>
        <v/>
      </c>
      <c r="J70" s="26" t="str">
        <f>IF(A70&lt;&gt;"",IF(Activités!AB80=TRUE,INDEX(codedipqual,MATCH(Activités!R80,libdipqual,0)),IF(Activités!R80&lt;&gt;"",Activités!R80,"")),"")</f>
        <v/>
      </c>
      <c r="K70" s="26" t="str">
        <f>IF(A70&lt;&gt;"",IF(Activités!AC80=TRUE,INDEX(libcatidinst,MATCH(Activités!S80,libinst,0)),""),"")</f>
        <v/>
      </c>
      <c r="L70" s="26" t="str">
        <f>IF(A70&lt;&gt;"",IF(Activités!AC80=TRUE,INDEX(codeinst,MATCH(Activités!S80,libinst,0)),IF(Activités!S80&lt;&gt;"",Activités!S80,"")),"")</f>
        <v/>
      </c>
      <c r="M70" s="26" t="str">
        <f>IF(A70&lt;&gt;"",IF(Activités!T80&lt;&gt;"",Activités!T80,""),"")</f>
        <v/>
      </c>
      <c r="N70" s="26" t="str">
        <f>IF(A70&lt;&gt;"",IF(Activités!U80&lt;&gt;"",Activités!U80,""),"")</f>
        <v/>
      </c>
      <c r="O70" s="26" t="str">
        <f>IF(OR(A70="",ISBLANK(Activités!V80)),"",IF(NOT(ISNA(Activités!V80)),INDEX(codeschartkla,MATCH(Activités!V80,libschartkla,0)),Activités!V80))</f>
        <v/>
      </c>
      <c r="P70" s="26" t="str">
        <f>IF(OR(A70="",ISBLANK(Activités!W80)),"",Activités!W80)</f>
        <v/>
      </c>
    </row>
    <row r="71" spans="1:16">
      <c r="A71" s="26" t="str">
        <f>IF(Activités!$A81&lt;&gt;"",IF(Activités!C81&lt;&gt;"",IF(Activités!C81="LOC.ID",CONCATENATE("LOC.",Activités!AM$12),Activités!C81),""),"")</f>
        <v/>
      </c>
      <c r="B71" s="51" t="str">
        <f>IF(A71&lt;&gt;"",Activités!J81,"")</f>
        <v/>
      </c>
      <c r="C71" s="26" t="str">
        <f>IF(A71&lt;&gt;"",IF(Activités!E81=TRUE,INDEX(codesex,MATCH(Activités!D81,libsex,0)),Activités!D81),"")</f>
        <v/>
      </c>
      <c r="D71" s="116" t="str">
        <f>IF(A71&lt;&gt;"",Activités!F81,"")</f>
        <v/>
      </c>
      <c r="E71" s="26" t="str">
        <f>IF(A71&lt;&gt;"",IF(Activités!H81=TRUE,INDEX(codenat,MATCH(Activités!G81,libnat,0)),Activités!G81),"")</f>
        <v/>
      </c>
      <c r="F71" s="26" t="str">
        <f>IF(A71&lt;&gt;"",Activités!I81,"")</f>
        <v/>
      </c>
      <c r="G71" s="26" t="str">
        <f>IF(A71&lt;&gt;"",IF(Activités!O81&lt;&gt;"",Activités!O81,""),"")</f>
        <v/>
      </c>
      <c r="H71" s="26" t="str">
        <f>IF(A71&lt;&gt;"",IF(Activités!Z81=TRUE,INDEX(codeperskat,MATCH(Activités!P81,libperskat,0)),IF(Activités!P81&lt;&gt;"",Activités!P81,"")),"")</f>
        <v/>
      </c>
      <c r="I71" s="26" t="str">
        <f>IF(A71&lt;&gt;"",IF(Activités!AA81=TRUE,INDEX(codeaav,MATCH(Activités!Q81,libaav,0)),IF(Activités!Q81&lt;&gt;"",Activités!Q81,"")),"")</f>
        <v/>
      </c>
      <c r="J71" s="26" t="str">
        <f>IF(A71&lt;&gt;"",IF(Activités!AB81=TRUE,INDEX(codedipqual,MATCH(Activités!R81,libdipqual,0)),IF(Activités!R81&lt;&gt;"",Activités!R81,"")),"")</f>
        <v/>
      </c>
      <c r="K71" s="26" t="str">
        <f>IF(A71&lt;&gt;"",IF(Activités!AC81=TRUE,INDEX(libcatidinst,MATCH(Activités!S81,libinst,0)),""),"")</f>
        <v/>
      </c>
      <c r="L71" s="26" t="str">
        <f>IF(A71&lt;&gt;"",IF(Activités!AC81=TRUE,INDEX(codeinst,MATCH(Activités!S81,libinst,0)),IF(Activités!S81&lt;&gt;"",Activités!S81,"")),"")</f>
        <v/>
      </c>
      <c r="M71" s="26" t="str">
        <f>IF(A71&lt;&gt;"",IF(Activités!T81&lt;&gt;"",Activités!T81,""),"")</f>
        <v/>
      </c>
      <c r="N71" s="26" t="str">
        <f>IF(A71&lt;&gt;"",IF(Activités!U81&lt;&gt;"",Activités!U81,""),"")</f>
        <v/>
      </c>
      <c r="O71" s="26" t="str">
        <f>IF(OR(A71="",ISBLANK(Activités!V81)),"",IF(NOT(ISNA(Activités!V81)),INDEX(codeschartkla,MATCH(Activités!V81,libschartkla,0)),Activités!V81))</f>
        <v/>
      </c>
      <c r="P71" s="26" t="str">
        <f>IF(OR(A71="",ISBLANK(Activités!W81)),"",Activités!W81)</f>
        <v/>
      </c>
    </row>
    <row r="72" spans="1:16">
      <c r="A72" s="26" t="str">
        <f>IF(Activités!$A82&lt;&gt;"",IF(Activités!C82&lt;&gt;"",IF(Activités!C82="LOC.ID",CONCATENATE("LOC.",Activités!AM$12),Activités!C82),""),"")</f>
        <v/>
      </c>
      <c r="B72" s="51" t="str">
        <f>IF(A72&lt;&gt;"",Activités!J82,"")</f>
        <v/>
      </c>
      <c r="C72" s="26" t="str">
        <f>IF(A72&lt;&gt;"",IF(Activités!E82=TRUE,INDEX(codesex,MATCH(Activités!D82,libsex,0)),Activités!D82),"")</f>
        <v/>
      </c>
      <c r="D72" s="116" t="str">
        <f>IF(A72&lt;&gt;"",Activités!F82,"")</f>
        <v/>
      </c>
      <c r="E72" s="26" t="str">
        <f>IF(A72&lt;&gt;"",IF(Activités!H82=TRUE,INDEX(codenat,MATCH(Activités!G82,libnat,0)),Activités!G82),"")</f>
        <v/>
      </c>
      <c r="F72" s="26" t="str">
        <f>IF(A72&lt;&gt;"",Activités!I82,"")</f>
        <v/>
      </c>
      <c r="G72" s="26" t="str">
        <f>IF(A72&lt;&gt;"",IF(Activités!O82&lt;&gt;"",Activités!O82,""),"")</f>
        <v/>
      </c>
      <c r="H72" s="26" t="str">
        <f>IF(A72&lt;&gt;"",IF(Activités!Z82=TRUE,INDEX(codeperskat,MATCH(Activités!P82,libperskat,0)),IF(Activités!P82&lt;&gt;"",Activités!P82,"")),"")</f>
        <v/>
      </c>
      <c r="I72" s="26" t="str">
        <f>IF(A72&lt;&gt;"",IF(Activités!AA82=TRUE,INDEX(codeaav,MATCH(Activités!Q82,libaav,0)),IF(Activités!Q82&lt;&gt;"",Activités!Q82,"")),"")</f>
        <v/>
      </c>
      <c r="J72" s="26" t="str">
        <f>IF(A72&lt;&gt;"",IF(Activités!AB82=TRUE,INDEX(codedipqual,MATCH(Activités!R82,libdipqual,0)),IF(Activités!R82&lt;&gt;"",Activités!R82,"")),"")</f>
        <v/>
      </c>
      <c r="K72" s="26" t="str">
        <f>IF(A72&lt;&gt;"",IF(Activités!AC82=TRUE,INDEX(libcatidinst,MATCH(Activités!S82,libinst,0)),""),"")</f>
        <v/>
      </c>
      <c r="L72" s="26" t="str">
        <f>IF(A72&lt;&gt;"",IF(Activités!AC82=TRUE,INDEX(codeinst,MATCH(Activités!S82,libinst,0)),IF(Activités!S82&lt;&gt;"",Activités!S82,"")),"")</f>
        <v/>
      </c>
      <c r="M72" s="26" t="str">
        <f>IF(A72&lt;&gt;"",IF(Activités!T82&lt;&gt;"",Activités!T82,""),"")</f>
        <v/>
      </c>
      <c r="N72" s="26" t="str">
        <f>IF(A72&lt;&gt;"",IF(Activités!U82&lt;&gt;"",Activités!U82,""),"")</f>
        <v/>
      </c>
      <c r="O72" s="26" t="str">
        <f>IF(OR(A72="",ISBLANK(Activités!V82)),"",IF(NOT(ISNA(Activités!V82)),INDEX(codeschartkla,MATCH(Activités!V82,libschartkla,0)),Activités!V82))</f>
        <v/>
      </c>
      <c r="P72" s="26" t="str">
        <f>IF(OR(A72="",ISBLANK(Activités!W82)),"",Activités!W82)</f>
        <v/>
      </c>
    </row>
    <row r="73" spans="1:16">
      <c r="A73" s="26" t="str">
        <f>IF(Activités!$A83&lt;&gt;"",IF(Activités!C83&lt;&gt;"",IF(Activités!C83="LOC.ID",CONCATENATE("LOC.",Activités!AM$12),Activités!C83),""),"")</f>
        <v/>
      </c>
      <c r="B73" s="51" t="str">
        <f>IF(A73&lt;&gt;"",Activités!J83,"")</f>
        <v/>
      </c>
      <c r="C73" s="26" t="str">
        <f>IF(A73&lt;&gt;"",IF(Activités!E83=TRUE,INDEX(codesex,MATCH(Activités!D83,libsex,0)),Activités!D83),"")</f>
        <v/>
      </c>
      <c r="D73" s="116" t="str">
        <f>IF(A73&lt;&gt;"",Activités!F83,"")</f>
        <v/>
      </c>
      <c r="E73" s="26" t="str">
        <f>IF(A73&lt;&gt;"",IF(Activités!H83=TRUE,INDEX(codenat,MATCH(Activités!G83,libnat,0)),Activités!G83),"")</f>
        <v/>
      </c>
      <c r="F73" s="26" t="str">
        <f>IF(A73&lt;&gt;"",Activités!I83,"")</f>
        <v/>
      </c>
      <c r="G73" s="26" t="str">
        <f>IF(A73&lt;&gt;"",IF(Activités!O83&lt;&gt;"",Activités!O83,""),"")</f>
        <v/>
      </c>
      <c r="H73" s="26" t="str">
        <f>IF(A73&lt;&gt;"",IF(Activités!Z83=TRUE,INDEX(codeperskat,MATCH(Activités!P83,libperskat,0)),IF(Activités!P83&lt;&gt;"",Activités!P83,"")),"")</f>
        <v/>
      </c>
      <c r="I73" s="26" t="str">
        <f>IF(A73&lt;&gt;"",IF(Activités!AA83=TRUE,INDEX(codeaav,MATCH(Activités!Q83,libaav,0)),IF(Activités!Q83&lt;&gt;"",Activités!Q83,"")),"")</f>
        <v/>
      </c>
      <c r="J73" s="26" t="str">
        <f>IF(A73&lt;&gt;"",IF(Activités!AB83=TRUE,INDEX(codedipqual,MATCH(Activités!R83,libdipqual,0)),IF(Activités!R83&lt;&gt;"",Activités!R83,"")),"")</f>
        <v/>
      </c>
      <c r="K73" s="26" t="str">
        <f>IF(A73&lt;&gt;"",IF(Activités!AC83=TRUE,INDEX(libcatidinst,MATCH(Activités!S83,libinst,0)),""),"")</f>
        <v/>
      </c>
      <c r="L73" s="26" t="str">
        <f>IF(A73&lt;&gt;"",IF(Activités!AC83=TRUE,INDEX(codeinst,MATCH(Activités!S83,libinst,0)),IF(Activités!S83&lt;&gt;"",Activités!S83,"")),"")</f>
        <v/>
      </c>
      <c r="M73" s="26" t="str">
        <f>IF(A73&lt;&gt;"",IF(Activités!T83&lt;&gt;"",Activités!T83,""),"")</f>
        <v/>
      </c>
      <c r="N73" s="26" t="str">
        <f>IF(A73&lt;&gt;"",IF(Activités!U83&lt;&gt;"",Activités!U83,""),"")</f>
        <v/>
      </c>
      <c r="O73" s="26" t="str">
        <f>IF(OR(A73="",ISBLANK(Activités!V83)),"",IF(NOT(ISNA(Activités!V83)),INDEX(codeschartkla,MATCH(Activités!V83,libschartkla,0)),Activités!V83))</f>
        <v/>
      </c>
      <c r="P73" s="26" t="str">
        <f>IF(OR(A73="",ISBLANK(Activités!W83)),"",Activités!W83)</f>
        <v/>
      </c>
    </row>
    <row r="74" spans="1:16">
      <c r="A74" s="26" t="str">
        <f>IF(Activités!$A84&lt;&gt;"",IF(Activités!C84&lt;&gt;"",IF(Activités!C84="LOC.ID",CONCATENATE("LOC.",Activités!AM$12),Activités!C84),""),"")</f>
        <v/>
      </c>
      <c r="B74" s="51" t="str">
        <f>IF(A74&lt;&gt;"",Activités!J84,"")</f>
        <v/>
      </c>
      <c r="C74" s="26" t="str">
        <f>IF(A74&lt;&gt;"",IF(Activités!E84=TRUE,INDEX(codesex,MATCH(Activités!D84,libsex,0)),Activités!D84),"")</f>
        <v/>
      </c>
      <c r="D74" s="116" t="str">
        <f>IF(A74&lt;&gt;"",Activités!F84,"")</f>
        <v/>
      </c>
      <c r="E74" s="26" t="str">
        <f>IF(A74&lt;&gt;"",IF(Activités!H84=TRUE,INDEX(codenat,MATCH(Activités!G84,libnat,0)),Activités!G84),"")</f>
        <v/>
      </c>
      <c r="F74" s="26" t="str">
        <f>IF(A74&lt;&gt;"",Activités!I84,"")</f>
        <v/>
      </c>
      <c r="G74" s="26" t="str">
        <f>IF(A74&lt;&gt;"",IF(Activités!O84&lt;&gt;"",Activités!O84,""),"")</f>
        <v/>
      </c>
      <c r="H74" s="26" t="str">
        <f>IF(A74&lt;&gt;"",IF(Activités!Z84=TRUE,INDEX(codeperskat,MATCH(Activités!P84,libperskat,0)),IF(Activités!P84&lt;&gt;"",Activités!P84,"")),"")</f>
        <v/>
      </c>
      <c r="I74" s="26" t="str">
        <f>IF(A74&lt;&gt;"",IF(Activités!AA84=TRUE,INDEX(codeaav,MATCH(Activités!Q84,libaav,0)),IF(Activités!Q84&lt;&gt;"",Activités!Q84,"")),"")</f>
        <v/>
      </c>
      <c r="J74" s="26" t="str">
        <f>IF(A74&lt;&gt;"",IF(Activités!AB84=TRUE,INDEX(codedipqual,MATCH(Activités!R84,libdipqual,0)),IF(Activités!R84&lt;&gt;"",Activités!R84,"")),"")</f>
        <v/>
      </c>
      <c r="K74" s="26" t="str">
        <f>IF(A74&lt;&gt;"",IF(Activités!AC84=TRUE,INDEX(libcatidinst,MATCH(Activités!S84,libinst,0)),""),"")</f>
        <v/>
      </c>
      <c r="L74" s="26" t="str">
        <f>IF(A74&lt;&gt;"",IF(Activités!AC84=TRUE,INDEX(codeinst,MATCH(Activités!S84,libinst,0)),IF(Activités!S84&lt;&gt;"",Activités!S84,"")),"")</f>
        <v/>
      </c>
      <c r="M74" s="26" t="str">
        <f>IF(A74&lt;&gt;"",IF(Activités!T84&lt;&gt;"",Activités!T84,""),"")</f>
        <v/>
      </c>
      <c r="N74" s="26" t="str">
        <f>IF(A74&lt;&gt;"",IF(Activités!U84&lt;&gt;"",Activités!U84,""),"")</f>
        <v/>
      </c>
      <c r="O74" s="26" t="str">
        <f>IF(OR(A74="",ISBLANK(Activités!V84)),"",IF(NOT(ISNA(Activités!V84)),INDEX(codeschartkla,MATCH(Activités!V84,libschartkla,0)),Activités!V84))</f>
        <v/>
      </c>
      <c r="P74" s="26" t="str">
        <f>IF(OR(A74="",ISBLANK(Activités!W84)),"",Activités!W84)</f>
        <v/>
      </c>
    </row>
    <row r="75" spans="1:16">
      <c r="A75" s="26" t="str">
        <f>IF(Activités!$A85&lt;&gt;"",IF(Activités!C85&lt;&gt;"",IF(Activités!C85="LOC.ID",CONCATENATE("LOC.",Activités!AM$12),Activités!C85),""),"")</f>
        <v/>
      </c>
      <c r="B75" s="51" t="str">
        <f>IF(A75&lt;&gt;"",Activités!J85,"")</f>
        <v/>
      </c>
      <c r="C75" s="26" t="str">
        <f>IF(A75&lt;&gt;"",IF(Activités!E85=TRUE,INDEX(codesex,MATCH(Activités!D85,libsex,0)),Activités!D85),"")</f>
        <v/>
      </c>
      <c r="D75" s="116" t="str">
        <f>IF(A75&lt;&gt;"",Activités!F85,"")</f>
        <v/>
      </c>
      <c r="E75" s="26" t="str">
        <f>IF(A75&lt;&gt;"",IF(Activités!H85=TRUE,INDEX(codenat,MATCH(Activités!G85,libnat,0)),Activités!G85),"")</f>
        <v/>
      </c>
      <c r="F75" s="26" t="str">
        <f>IF(A75&lt;&gt;"",Activités!I85,"")</f>
        <v/>
      </c>
      <c r="G75" s="26" t="str">
        <f>IF(A75&lt;&gt;"",IF(Activités!O85&lt;&gt;"",Activités!O85,""),"")</f>
        <v/>
      </c>
      <c r="H75" s="26" t="str">
        <f>IF(A75&lt;&gt;"",IF(Activités!Z85=TRUE,INDEX(codeperskat,MATCH(Activités!P85,libperskat,0)),IF(Activités!P85&lt;&gt;"",Activités!P85,"")),"")</f>
        <v/>
      </c>
      <c r="I75" s="26" t="str">
        <f>IF(A75&lt;&gt;"",IF(Activités!AA85=TRUE,INDEX(codeaav,MATCH(Activités!Q85,libaav,0)),IF(Activités!Q85&lt;&gt;"",Activités!Q85,"")),"")</f>
        <v/>
      </c>
      <c r="J75" s="26" t="str">
        <f>IF(A75&lt;&gt;"",IF(Activités!AB85=TRUE,INDEX(codedipqual,MATCH(Activités!R85,libdipqual,0)),IF(Activités!R85&lt;&gt;"",Activités!R85,"")),"")</f>
        <v/>
      </c>
      <c r="K75" s="26" t="str">
        <f>IF(A75&lt;&gt;"",IF(Activités!AC85=TRUE,INDEX(libcatidinst,MATCH(Activités!S85,libinst,0)),""),"")</f>
        <v/>
      </c>
      <c r="L75" s="26" t="str">
        <f>IF(A75&lt;&gt;"",IF(Activités!AC85=TRUE,INDEX(codeinst,MATCH(Activités!S85,libinst,0)),IF(Activités!S85&lt;&gt;"",Activités!S85,"")),"")</f>
        <v/>
      </c>
      <c r="M75" s="26" t="str">
        <f>IF(A75&lt;&gt;"",IF(Activités!T85&lt;&gt;"",Activités!T85,""),"")</f>
        <v/>
      </c>
      <c r="N75" s="26" t="str">
        <f>IF(A75&lt;&gt;"",IF(Activités!U85&lt;&gt;"",Activités!U85,""),"")</f>
        <v/>
      </c>
      <c r="O75" s="26" t="str">
        <f>IF(OR(A75="",ISBLANK(Activités!V85)),"",IF(NOT(ISNA(Activités!V85)),INDEX(codeschartkla,MATCH(Activités!V85,libschartkla,0)),Activités!V85))</f>
        <v/>
      </c>
      <c r="P75" s="26" t="str">
        <f>IF(OR(A75="",ISBLANK(Activités!W85)),"",Activités!W85)</f>
        <v/>
      </c>
    </row>
    <row r="76" spans="1:16">
      <c r="A76" s="26" t="str">
        <f>IF(Activités!$A86&lt;&gt;"",IF(Activités!C86&lt;&gt;"",IF(Activités!C86="LOC.ID",CONCATENATE("LOC.",Activités!AM$12),Activités!C86),""),"")</f>
        <v/>
      </c>
      <c r="B76" s="51" t="str">
        <f>IF(A76&lt;&gt;"",Activités!J86,"")</f>
        <v/>
      </c>
      <c r="C76" s="26" t="str">
        <f>IF(A76&lt;&gt;"",IF(Activités!E86=TRUE,INDEX(codesex,MATCH(Activités!D86,libsex,0)),Activités!D86),"")</f>
        <v/>
      </c>
      <c r="D76" s="116" t="str">
        <f>IF(A76&lt;&gt;"",Activités!F86,"")</f>
        <v/>
      </c>
      <c r="E76" s="26" t="str">
        <f>IF(A76&lt;&gt;"",IF(Activités!H86=TRUE,INDEX(codenat,MATCH(Activités!G86,libnat,0)),Activités!G86),"")</f>
        <v/>
      </c>
      <c r="F76" s="26" t="str">
        <f>IF(A76&lt;&gt;"",Activités!I86,"")</f>
        <v/>
      </c>
      <c r="G76" s="26" t="str">
        <f>IF(A76&lt;&gt;"",IF(Activités!O86&lt;&gt;"",Activités!O86,""),"")</f>
        <v/>
      </c>
      <c r="H76" s="26" t="str">
        <f>IF(A76&lt;&gt;"",IF(Activités!Z86=TRUE,INDEX(codeperskat,MATCH(Activités!P86,libperskat,0)),IF(Activités!P86&lt;&gt;"",Activités!P86,"")),"")</f>
        <v/>
      </c>
      <c r="I76" s="26" t="str">
        <f>IF(A76&lt;&gt;"",IF(Activités!AA86=TRUE,INDEX(codeaav,MATCH(Activités!Q86,libaav,0)),IF(Activités!Q86&lt;&gt;"",Activités!Q86,"")),"")</f>
        <v/>
      </c>
      <c r="J76" s="26" t="str">
        <f>IF(A76&lt;&gt;"",IF(Activités!AB86=TRUE,INDEX(codedipqual,MATCH(Activités!R86,libdipqual,0)),IF(Activités!R86&lt;&gt;"",Activités!R86,"")),"")</f>
        <v/>
      </c>
      <c r="K76" s="26" t="str">
        <f>IF(A76&lt;&gt;"",IF(Activités!AC86=TRUE,INDEX(libcatidinst,MATCH(Activités!S86,libinst,0)),""),"")</f>
        <v/>
      </c>
      <c r="L76" s="26" t="str">
        <f>IF(A76&lt;&gt;"",IF(Activités!AC86=TRUE,INDEX(codeinst,MATCH(Activités!S86,libinst,0)),IF(Activités!S86&lt;&gt;"",Activités!S86,"")),"")</f>
        <v/>
      </c>
      <c r="M76" s="26" t="str">
        <f>IF(A76&lt;&gt;"",IF(Activités!T86&lt;&gt;"",Activités!T86,""),"")</f>
        <v/>
      </c>
      <c r="N76" s="26" t="str">
        <f>IF(A76&lt;&gt;"",IF(Activités!U86&lt;&gt;"",Activités!U86,""),"")</f>
        <v/>
      </c>
      <c r="O76" s="26" t="str">
        <f>IF(OR(A76="",ISBLANK(Activités!V86)),"",IF(NOT(ISNA(Activités!V86)),INDEX(codeschartkla,MATCH(Activités!V86,libschartkla,0)),Activités!V86))</f>
        <v/>
      </c>
      <c r="P76" s="26" t="str">
        <f>IF(OR(A76="",ISBLANK(Activités!W86)),"",Activités!W86)</f>
        <v/>
      </c>
    </row>
    <row r="77" spans="1:16">
      <c r="A77" s="26" t="str">
        <f>IF(Activités!$A87&lt;&gt;"",IF(Activités!C87&lt;&gt;"",IF(Activités!C87="LOC.ID",CONCATENATE("LOC.",Activités!AM$12),Activités!C87),""),"")</f>
        <v/>
      </c>
      <c r="B77" s="51" t="str">
        <f>IF(A77&lt;&gt;"",Activités!J87,"")</f>
        <v/>
      </c>
      <c r="C77" s="26" t="str">
        <f>IF(A77&lt;&gt;"",IF(Activités!E87=TRUE,INDEX(codesex,MATCH(Activités!D87,libsex,0)),Activités!D87),"")</f>
        <v/>
      </c>
      <c r="D77" s="116" t="str">
        <f>IF(A77&lt;&gt;"",Activités!F87,"")</f>
        <v/>
      </c>
      <c r="E77" s="26" t="str">
        <f>IF(A77&lt;&gt;"",IF(Activités!H87=TRUE,INDEX(codenat,MATCH(Activités!G87,libnat,0)),Activités!G87),"")</f>
        <v/>
      </c>
      <c r="F77" s="26" t="str">
        <f>IF(A77&lt;&gt;"",Activités!I87,"")</f>
        <v/>
      </c>
      <c r="G77" s="26" t="str">
        <f>IF(A77&lt;&gt;"",IF(Activités!O87&lt;&gt;"",Activités!O87,""),"")</f>
        <v/>
      </c>
      <c r="H77" s="26" t="str">
        <f>IF(A77&lt;&gt;"",IF(Activités!Z87=TRUE,INDEX(codeperskat,MATCH(Activités!P87,libperskat,0)),IF(Activités!P87&lt;&gt;"",Activités!P87,"")),"")</f>
        <v/>
      </c>
      <c r="I77" s="26" t="str">
        <f>IF(A77&lt;&gt;"",IF(Activités!AA87=TRUE,INDEX(codeaav,MATCH(Activités!Q87,libaav,0)),IF(Activités!Q87&lt;&gt;"",Activités!Q87,"")),"")</f>
        <v/>
      </c>
      <c r="J77" s="26" t="str">
        <f>IF(A77&lt;&gt;"",IF(Activités!AB87=TRUE,INDEX(codedipqual,MATCH(Activités!R87,libdipqual,0)),IF(Activités!R87&lt;&gt;"",Activités!R87,"")),"")</f>
        <v/>
      </c>
      <c r="K77" s="26" t="str">
        <f>IF(A77&lt;&gt;"",IF(Activités!AC87=TRUE,INDEX(libcatidinst,MATCH(Activités!S87,libinst,0)),""),"")</f>
        <v/>
      </c>
      <c r="L77" s="26" t="str">
        <f>IF(A77&lt;&gt;"",IF(Activités!AC87=TRUE,INDEX(codeinst,MATCH(Activités!S87,libinst,0)),IF(Activités!S87&lt;&gt;"",Activités!S87,"")),"")</f>
        <v/>
      </c>
      <c r="M77" s="26" t="str">
        <f>IF(A77&lt;&gt;"",IF(Activités!T87&lt;&gt;"",Activités!T87,""),"")</f>
        <v/>
      </c>
      <c r="N77" s="26" t="str">
        <f>IF(A77&lt;&gt;"",IF(Activités!U87&lt;&gt;"",Activités!U87,""),"")</f>
        <v/>
      </c>
      <c r="O77" s="26" t="str">
        <f>IF(OR(A77="",ISBLANK(Activités!V87)),"",IF(NOT(ISNA(Activités!V87)),INDEX(codeschartkla,MATCH(Activités!V87,libschartkla,0)),Activités!V87))</f>
        <v/>
      </c>
      <c r="P77" s="26" t="str">
        <f>IF(OR(A77="",ISBLANK(Activités!W87)),"",Activités!W87)</f>
        <v/>
      </c>
    </row>
    <row r="78" spans="1:16">
      <c r="A78" s="26" t="str">
        <f>IF(Activités!$A88&lt;&gt;"",IF(Activités!C88&lt;&gt;"",IF(Activités!C88="LOC.ID",CONCATENATE("LOC.",Activités!AM$12),Activités!C88),""),"")</f>
        <v/>
      </c>
      <c r="B78" s="51" t="str">
        <f>IF(A78&lt;&gt;"",Activités!J88,"")</f>
        <v/>
      </c>
      <c r="C78" s="26" t="str">
        <f>IF(A78&lt;&gt;"",IF(Activités!E88=TRUE,INDEX(codesex,MATCH(Activités!D88,libsex,0)),Activités!D88),"")</f>
        <v/>
      </c>
      <c r="D78" s="116" t="str">
        <f>IF(A78&lt;&gt;"",Activités!F88,"")</f>
        <v/>
      </c>
      <c r="E78" s="26" t="str">
        <f>IF(A78&lt;&gt;"",IF(Activités!H88=TRUE,INDEX(codenat,MATCH(Activités!G88,libnat,0)),Activités!G88),"")</f>
        <v/>
      </c>
      <c r="F78" s="26" t="str">
        <f>IF(A78&lt;&gt;"",Activités!I88,"")</f>
        <v/>
      </c>
      <c r="G78" s="26" t="str">
        <f>IF(A78&lt;&gt;"",IF(Activités!O88&lt;&gt;"",Activités!O88,""),"")</f>
        <v/>
      </c>
      <c r="H78" s="26" t="str">
        <f>IF(A78&lt;&gt;"",IF(Activités!Z88=TRUE,INDEX(codeperskat,MATCH(Activités!P88,libperskat,0)),IF(Activités!P88&lt;&gt;"",Activités!P88,"")),"")</f>
        <v/>
      </c>
      <c r="I78" s="26" t="str">
        <f>IF(A78&lt;&gt;"",IF(Activités!AA88=TRUE,INDEX(codeaav,MATCH(Activités!Q88,libaav,0)),IF(Activités!Q88&lt;&gt;"",Activités!Q88,"")),"")</f>
        <v/>
      </c>
      <c r="J78" s="26" t="str">
        <f>IF(A78&lt;&gt;"",IF(Activités!AB88=TRUE,INDEX(codedipqual,MATCH(Activités!R88,libdipqual,0)),IF(Activités!R88&lt;&gt;"",Activités!R88,"")),"")</f>
        <v/>
      </c>
      <c r="K78" s="26" t="str">
        <f>IF(A78&lt;&gt;"",IF(Activités!AC88=TRUE,INDEX(libcatidinst,MATCH(Activités!S88,libinst,0)),""),"")</f>
        <v/>
      </c>
      <c r="L78" s="26" t="str">
        <f>IF(A78&lt;&gt;"",IF(Activités!AC88=TRUE,INDEX(codeinst,MATCH(Activités!S88,libinst,0)),IF(Activités!S88&lt;&gt;"",Activités!S88,"")),"")</f>
        <v/>
      </c>
      <c r="M78" s="26" t="str">
        <f>IF(A78&lt;&gt;"",IF(Activités!T88&lt;&gt;"",Activités!T88,""),"")</f>
        <v/>
      </c>
      <c r="N78" s="26" t="str">
        <f>IF(A78&lt;&gt;"",IF(Activités!U88&lt;&gt;"",Activités!U88,""),"")</f>
        <v/>
      </c>
      <c r="O78" s="26" t="str">
        <f>IF(OR(A78="",ISBLANK(Activités!V88)),"",IF(NOT(ISNA(Activités!V88)),INDEX(codeschartkla,MATCH(Activités!V88,libschartkla,0)),Activités!V88))</f>
        <v/>
      </c>
      <c r="P78" s="26" t="str">
        <f>IF(OR(A78="",ISBLANK(Activités!W88)),"",Activités!W88)</f>
        <v/>
      </c>
    </row>
    <row r="79" spans="1:16">
      <c r="A79" s="26" t="str">
        <f>IF(Activités!$A89&lt;&gt;"",IF(Activités!C89&lt;&gt;"",IF(Activités!C89="LOC.ID",CONCATENATE("LOC.",Activités!AM$12),Activités!C89),""),"")</f>
        <v/>
      </c>
      <c r="B79" s="51" t="str">
        <f>IF(A79&lt;&gt;"",Activités!J89,"")</f>
        <v/>
      </c>
      <c r="C79" s="26" t="str">
        <f>IF(A79&lt;&gt;"",IF(Activités!E89=TRUE,INDEX(codesex,MATCH(Activités!D89,libsex,0)),Activités!D89),"")</f>
        <v/>
      </c>
      <c r="D79" s="116" t="str">
        <f>IF(A79&lt;&gt;"",Activités!F89,"")</f>
        <v/>
      </c>
      <c r="E79" s="26" t="str">
        <f>IF(A79&lt;&gt;"",IF(Activités!H89=TRUE,INDEX(codenat,MATCH(Activités!G89,libnat,0)),Activités!G89),"")</f>
        <v/>
      </c>
      <c r="F79" s="26" t="str">
        <f>IF(A79&lt;&gt;"",Activités!I89,"")</f>
        <v/>
      </c>
      <c r="G79" s="26" t="str">
        <f>IF(A79&lt;&gt;"",IF(Activités!O89&lt;&gt;"",Activités!O89,""),"")</f>
        <v/>
      </c>
      <c r="H79" s="26" t="str">
        <f>IF(A79&lt;&gt;"",IF(Activités!Z89=TRUE,INDEX(codeperskat,MATCH(Activités!P89,libperskat,0)),IF(Activités!P89&lt;&gt;"",Activités!P89,"")),"")</f>
        <v/>
      </c>
      <c r="I79" s="26" t="str">
        <f>IF(A79&lt;&gt;"",IF(Activités!AA89=TRUE,INDEX(codeaav,MATCH(Activités!Q89,libaav,0)),IF(Activités!Q89&lt;&gt;"",Activités!Q89,"")),"")</f>
        <v/>
      </c>
      <c r="J79" s="26" t="str">
        <f>IF(A79&lt;&gt;"",IF(Activités!AB89=TRUE,INDEX(codedipqual,MATCH(Activités!R89,libdipqual,0)),IF(Activités!R89&lt;&gt;"",Activités!R89,"")),"")</f>
        <v/>
      </c>
      <c r="K79" s="26" t="str">
        <f>IF(A79&lt;&gt;"",IF(Activités!AC89=TRUE,INDEX(libcatidinst,MATCH(Activités!S89,libinst,0)),""),"")</f>
        <v/>
      </c>
      <c r="L79" s="26" t="str">
        <f>IF(A79&lt;&gt;"",IF(Activités!AC89=TRUE,INDEX(codeinst,MATCH(Activités!S89,libinst,0)),IF(Activités!S89&lt;&gt;"",Activités!S89,"")),"")</f>
        <v/>
      </c>
      <c r="M79" s="26" t="str">
        <f>IF(A79&lt;&gt;"",IF(Activités!T89&lt;&gt;"",Activités!T89,""),"")</f>
        <v/>
      </c>
      <c r="N79" s="26" t="str">
        <f>IF(A79&lt;&gt;"",IF(Activités!U89&lt;&gt;"",Activités!U89,""),"")</f>
        <v/>
      </c>
      <c r="O79" s="26" t="str">
        <f>IF(OR(A79="",ISBLANK(Activités!V89)),"",IF(NOT(ISNA(Activités!V89)),INDEX(codeschartkla,MATCH(Activités!V89,libschartkla,0)),Activités!V89))</f>
        <v/>
      </c>
      <c r="P79" s="26" t="str">
        <f>IF(OR(A79="",ISBLANK(Activités!W89)),"",Activités!W89)</f>
        <v/>
      </c>
    </row>
    <row r="80" spans="1:16">
      <c r="A80" s="26" t="str">
        <f>IF(Activités!$A90&lt;&gt;"",IF(Activités!C90&lt;&gt;"",IF(Activités!C90="LOC.ID",CONCATENATE("LOC.",Activités!AM$12),Activités!C90),""),"")</f>
        <v/>
      </c>
      <c r="B80" s="51" t="str">
        <f>IF(A80&lt;&gt;"",Activités!J90,"")</f>
        <v/>
      </c>
      <c r="C80" s="26" t="str">
        <f>IF(A80&lt;&gt;"",IF(Activités!E90=TRUE,INDEX(codesex,MATCH(Activités!D90,libsex,0)),Activités!D90),"")</f>
        <v/>
      </c>
      <c r="D80" s="116" t="str">
        <f>IF(A80&lt;&gt;"",Activités!F90,"")</f>
        <v/>
      </c>
      <c r="E80" s="26" t="str">
        <f>IF(A80&lt;&gt;"",IF(Activités!H90=TRUE,INDEX(codenat,MATCH(Activités!G90,libnat,0)),Activités!G90),"")</f>
        <v/>
      </c>
      <c r="F80" s="26" t="str">
        <f>IF(A80&lt;&gt;"",Activités!I90,"")</f>
        <v/>
      </c>
      <c r="G80" s="26" t="str">
        <f>IF(A80&lt;&gt;"",IF(Activités!O90&lt;&gt;"",Activités!O90,""),"")</f>
        <v/>
      </c>
      <c r="H80" s="26" t="str">
        <f>IF(A80&lt;&gt;"",IF(Activités!Z90=TRUE,INDEX(codeperskat,MATCH(Activités!P90,libperskat,0)),IF(Activités!P90&lt;&gt;"",Activités!P90,"")),"")</f>
        <v/>
      </c>
      <c r="I80" s="26" t="str">
        <f>IF(A80&lt;&gt;"",IF(Activités!AA90=TRUE,INDEX(codeaav,MATCH(Activités!Q90,libaav,0)),IF(Activités!Q90&lt;&gt;"",Activités!Q90,"")),"")</f>
        <v/>
      </c>
      <c r="J80" s="26" t="str">
        <f>IF(A80&lt;&gt;"",IF(Activités!AB90=TRUE,INDEX(codedipqual,MATCH(Activités!R90,libdipqual,0)),IF(Activités!R90&lt;&gt;"",Activités!R90,"")),"")</f>
        <v/>
      </c>
      <c r="K80" s="26" t="str">
        <f>IF(A80&lt;&gt;"",IF(Activités!AC90=TRUE,INDEX(libcatidinst,MATCH(Activités!S90,libinst,0)),""),"")</f>
        <v/>
      </c>
      <c r="L80" s="26" t="str">
        <f>IF(A80&lt;&gt;"",IF(Activités!AC90=TRUE,INDEX(codeinst,MATCH(Activités!S90,libinst,0)),IF(Activités!S90&lt;&gt;"",Activités!S90,"")),"")</f>
        <v/>
      </c>
      <c r="M80" s="26" t="str">
        <f>IF(A80&lt;&gt;"",IF(Activités!T90&lt;&gt;"",Activités!T90,""),"")</f>
        <v/>
      </c>
      <c r="N80" s="26" t="str">
        <f>IF(A80&lt;&gt;"",IF(Activités!U90&lt;&gt;"",Activités!U90,""),"")</f>
        <v/>
      </c>
      <c r="O80" s="26" t="str">
        <f>IF(OR(A80="",ISBLANK(Activités!V90)),"",IF(NOT(ISNA(Activités!V90)),INDEX(codeschartkla,MATCH(Activités!V90,libschartkla,0)),Activités!V90))</f>
        <v/>
      </c>
      <c r="P80" s="26" t="str">
        <f>IF(OR(A80="",ISBLANK(Activités!W90)),"",Activités!W90)</f>
        <v/>
      </c>
    </row>
    <row r="81" spans="1:16">
      <c r="A81" s="26" t="str">
        <f>IF(Activités!$A91&lt;&gt;"",IF(Activités!C91&lt;&gt;"",IF(Activités!C91="LOC.ID",CONCATENATE("LOC.",Activités!AM$12),Activités!C91),""),"")</f>
        <v/>
      </c>
      <c r="B81" s="51" t="str">
        <f>IF(A81&lt;&gt;"",Activités!J91,"")</f>
        <v/>
      </c>
      <c r="C81" s="26" t="str">
        <f>IF(A81&lt;&gt;"",IF(Activités!E91=TRUE,INDEX(codesex,MATCH(Activités!D91,libsex,0)),Activités!D91),"")</f>
        <v/>
      </c>
      <c r="D81" s="116" t="str">
        <f>IF(A81&lt;&gt;"",Activités!F91,"")</f>
        <v/>
      </c>
      <c r="E81" s="26" t="str">
        <f>IF(A81&lt;&gt;"",IF(Activités!H91=TRUE,INDEX(codenat,MATCH(Activités!G91,libnat,0)),Activités!G91),"")</f>
        <v/>
      </c>
      <c r="F81" s="26" t="str">
        <f>IF(A81&lt;&gt;"",Activités!I91,"")</f>
        <v/>
      </c>
      <c r="G81" s="26" t="str">
        <f>IF(A81&lt;&gt;"",IF(Activités!O91&lt;&gt;"",Activités!O91,""),"")</f>
        <v/>
      </c>
      <c r="H81" s="26" t="str">
        <f>IF(A81&lt;&gt;"",IF(Activités!Z91=TRUE,INDEX(codeperskat,MATCH(Activités!P91,libperskat,0)),IF(Activités!P91&lt;&gt;"",Activités!P91,"")),"")</f>
        <v/>
      </c>
      <c r="I81" s="26" t="str">
        <f>IF(A81&lt;&gt;"",IF(Activités!AA91=TRUE,INDEX(codeaav,MATCH(Activités!Q91,libaav,0)),IF(Activités!Q91&lt;&gt;"",Activités!Q91,"")),"")</f>
        <v/>
      </c>
      <c r="J81" s="26" t="str">
        <f>IF(A81&lt;&gt;"",IF(Activités!AB91=TRUE,INDEX(codedipqual,MATCH(Activités!R91,libdipqual,0)),IF(Activités!R91&lt;&gt;"",Activités!R91,"")),"")</f>
        <v/>
      </c>
      <c r="K81" s="26" t="str">
        <f>IF(A81&lt;&gt;"",IF(Activités!AC91=TRUE,INDEX(libcatidinst,MATCH(Activités!S91,libinst,0)),""),"")</f>
        <v/>
      </c>
      <c r="L81" s="26" t="str">
        <f>IF(A81&lt;&gt;"",IF(Activités!AC91=TRUE,INDEX(codeinst,MATCH(Activités!S91,libinst,0)),IF(Activités!S91&lt;&gt;"",Activités!S91,"")),"")</f>
        <v/>
      </c>
      <c r="M81" s="26" t="str">
        <f>IF(A81&lt;&gt;"",IF(Activités!T91&lt;&gt;"",Activités!T91,""),"")</f>
        <v/>
      </c>
      <c r="N81" s="26" t="str">
        <f>IF(A81&lt;&gt;"",IF(Activités!U91&lt;&gt;"",Activités!U91,""),"")</f>
        <v/>
      </c>
      <c r="O81" s="26" t="str">
        <f>IF(OR(A81="",ISBLANK(Activités!V91)),"",IF(NOT(ISNA(Activités!V91)),INDEX(codeschartkla,MATCH(Activités!V91,libschartkla,0)),Activités!V91))</f>
        <v/>
      </c>
      <c r="P81" s="26" t="str">
        <f>IF(OR(A81="",ISBLANK(Activités!W91)),"",Activités!W91)</f>
        <v/>
      </c>
    </row>
    <row r="82" spans="1:16">
      <c r="A82" s="26" t="str">
        <f>IF(Activités!$A92&lt;&gt;"",IF(Activités!C92&lt;&gt;"",IF(Activités!C92="LOC.ID",CONCATENATE("LOC.",Activités!AM$12),Activités!C92),""),"")</f>
        <v/>
      </c>
      <c r="B82" s="51" t="str">
        <f>IF(A82&lt;&gt;"",Activités!J92,"")</f>
        <v/>
      </c>
      <c r="C82" s="26" t="str">
        <f>IF(A82&lt;&gt;"",IF(Activités!E92=TRUE,INDEX(codesex,MATCH(Activités!D92,libsex,0)),Activités!D92),"")</f>
        <v/>
      </c>
      <c r="D82" s="116" t="str">
        <f>IF(A82&lt;&gt;"",Activités!F92,"")</f>
        <v/>
      </c>
      <c r="E82" s="26" t="str">
        <f>IF(A82&lt;&gt;"",IF(Activités!H92=TRUE,INDEX(codenat,MATCH(Activités!G92,libnat,0)),Activités!G92),"")</f>
        <v/>
      </c>
      <c r="F82" s="26" t="str">
        <f>IF(A82&lt;&gt;"",Activités!I92,"")</f>
        <v/>
      </c>
      <c r="G82" s="26" t="str">
        <f>IF(A82&lt;&gt;"",IF(Activités!O92&lt;&gt;"",Activités!O92,""),"")</f>
        <v/>
      </c>
      <c r="H82" s="26" t="str">
        <f>IF(A82&lt;&gt;"",IF(Activités!Z92=TRUE,INDEX(codeperskat,MATCH(Activités!P92,libperskat,0)),IF(Activités!P92&lt;&gt;"",Activités!P92,"")),"")</f>
        <v/>
      </c>
      <c r="I82" s="26" t="str">
        <f>IF(A82&lt;&gt;"",IF(Activités!AA92=TRUE,INDEX(codeaav,MATCH(Activités!Q92,libaav,0)),IF(Activités!Q92&lt;&gt;"",Activités!Q92,"")),"")</f>
        <v/>
      </c>
      <c r="J82" s="26" t="str">
        <f>IF(A82&lt;&gt;"",IF(Activités!AB92=TRUE,INDEX(codedipqual,MATCH(Activités!R92,libdipqual,0)),IF(Activités!R92&lt;&gt;"",Activités!R92,"")),"")</f>
        <v/>
      </c>
      <c r="K82" s="26" t="str">
        <f>IF(A82&lt;&gt;"",IF(Activités!AC92=TRUE,INDEX(libcatidinst,MATCH(Activités!S92,libinst,0)),""),"")</f>
        <v/>
      </c>
      <c r="L82" s="26" t="str">
        <f>IF(A82&lt;&gt;"",IF(Activités!AC92=TRUE,INDEX(codeinst,MATCH(Activités!S92,libinst,0)),IF(Activités!S92&lt;&gt;"",Activités!S92,"")),"")</f>
        <v/>
      </c>
      <c r="M82" s="26" t="str">
        <f>IF(A82&lt;&gt;"",IF(Activités!T92&lt;&gt;"",Activités!T92,""),"")</f>
        <v/>
      </c>
      <c r="N82" s="26" t="str">
        <f>IF(A82&lt;&gt;"",IF(Activités!U92&lt;&gt;"",Activités!U92,""),"")</f>
        <v/>
      </c>
      <c r="O82" s="26" t="str">
        <f>IF(OR(A82="",ISBLANK(Activités!V92)),"",IF(NOT(ISNA(Activités!V92)),INDEX(codeschartkla,MATCH(Activités!V92,libschartkla,0)),Activités!V92))</f>
        <v/>
      </c>
      <c r="P82" s="26" t="str">
        <f>IF(OR(A82="",ISBLANK(Activités!W92)),"",Activités!W92)</f>
        <v/>
      </c>
    </row>
    <row r="83" spans="1:16">
      <c r="A83" s="26" t="str">
        <f>IF(Activités!$A93&lt;&gt;"",IF(Activités!C93&lt;&gt;"",IF(Activités!C93="LOC.ID",CONCATENATE("LOC.",Activités!AM$12),Activités!C93),""),"")</f>
        <v/>
      </c>
      <c r="B83" s="51" t="str">
        <f>IF(A83&lt;&gt;"",Activités!J93,"")</f>
        <v/>
      </c>
      <c r="C83" s="26" t="str">
        <f>IF(A83&lt;&gt;"",IF(Activités!E93=TRUE,INDEX(codesex,MATCH(Activités!D93,libsex,0)),Activités!D93),"")</f>
        <v/>
      </c>
      <c r="D83" s="116" t="str">
        <f>IF(A83&lt;&gt;"",Activités!F93,"")</f>
        <v/>
      </c>
      <c r="E83" s="26" t="str">
        <f>IF(A83&lt;&gt;"",IF(Activités!H93=TRUE,INDEX(codenat,MATCH(Activités!G93,libnat,0)),Activités!G93),"")</f>
        <v/>
      </c>
      <c r="F83" s="26" t="str">
        <f>IF(A83&lt;&gt;"",Activités!I93,"")</f>
        <v/>
      </c>
      <c r="G83" s="26" t="str">
        <f>IF(A83&lt;&gt;"",IF(Activités!O93&lt;&gt;"",Activités!O93,""),"")</f>
        <v/>
      </c>
      <c r="H83" s="26" t="str">
        <f>IF(A83&lt;&gt;"",IF(Activités!Z93=TRUE,INDEX(codeperskat,MATCH(Activités!P93,libperskat,0)),IF(Activités!P93&lt;&gt;"",Activités!P93,"")),"")</f>
        <v/>
      </c>
      <c r="I83" s="26" t="str">
        <f>IF(A83&lt;&gt;"",IF(Activités!AA93=TRUE,INDEX(codeaav,MATCH(Activités!Q93,libaav,0)),IF(Activités!Q93&lt;&gt;"",Activités!Q93,"")),"")</f>
        <v/>
      </c>
      <c r="J83" s="26" t="str">
        <f>IF(A83&lt;&gt;"",IF(Activités!AB93=TRUE,INDEX(codedipqual,MATCH(Activités!R93,libdipqual,0)),IF(Activités!R93&lt;&gt;"",Activités!R93,"")),"")</f>
        <v/>
      </c>
      <c r="K83" s="26" t="str">
        <f>IF(A83&lt;&gt;"",IF(Activités!AC93=TRUE,INDEX(libcatidinst,MATCH(Activités!S93,libinst,0)),""),"")</f>
        <v/>
      </c>
      <c r="L83" s="26" t="str">
        <f>IF(A83&lt;&gt;"",IF(Activités!AC93=TRUE,INDEX(codeinst,MATCH(Activités!S93,libinst,0)),IF(Activités!S93&lt;&gt;"",Activités!S93,"")),"")</f>
        <v/>
      </c>
      <c r="M83" s="26" t="str">
        <f>IF(A83&lt;&gt;"",IF(Activités!T93&lt;&gt;"",Activités!T93,""),"")</f>
        <v/>
      </c>
      <c r="N83" s="26" t="str">
        <f>IF(A83&lt;&gt;"",IF(Activités!U93&lt;&gt;"",Activités!U93,""),"")</f>
        <v/>
      </c>
      <c r="O83" s="26" t="str">
        <f>IF(OR(A83="",ISBLANK(Activités!V93)),"",IF(NOT(ISNA(Activités!V93)),INDEX(codeschartkla,MATCH(Activités!V93,libschartkla,0)),Activités!V93))</f>
        <v/>
      </c>
      <c r="P83" s="26" t="str">
        <f>IF(OR(A83="",ISBLANK(Activités!W93)),"",Activités!W93)</f>
        <v/>
      </c>
    </row>
    <row r="84" spans="1:16">
      <c r="A84" s="26" t="str">
        <f>IF(Activités!$A94&lt;&gt;"",IF(Activités!C94&lt;&gt;"",IF(Activités!C94="LOC.ID",CONCATENATE("LOC.",Activités!AM$12),Activités!C94),""),"")</f>
        <v/>
      </c>
      <c r="B84" s="51" t="str">
        <f>IF(A84&lt;&gt;"",Activités!J94,"")</f>
        <v/>
      </c>
      <c r="C84" s="26" t="str">
        <f>IF(A84&lt;&gt;"",IF(Activités!E94=TRUE,INDEX(codesex,MATCH(Activités!D94,libsex,0)),Activités!D94),"")</f>
        <v/>
      </c>
      <c r="D84" s="116" t="str">
        <f>IF(A84&lt;&gt;"",Activités!F94,"")</f>
        <v/>
      </c>
      <c r="E84" s="26" t="str">
        <f>IF(A84&lt;&gt;"",IF(Activités!H94=TRUE,INDEX(codenat,MATCH(Activités!G94,libnat,0)),Activités!G94),"")</f>
        <v/>
      </c>
      <c r="F84" s="26" t="str">
        <f>IF(A84&lt;&gt;"",Activités!I94,"")</f>
        <v/>
      </c>
      <c r="G84" s="26" t="str">
        <f>IF(A84&lt;&gt;"",IF(Activités!O94&lt;&gt;"",Activités!O94,""),"")</f>
        <v/>
      </c>
      <c r="H84" s="26" t="str">
        <f>IF(A84&lt;&gt;"",IF(Activités!Z94=TRUE,INDEX(codeperskat,MATCH(Activités!P94,libperskat,0)),IF(Activités!P94&lt;&gt;"",Activités!P94,"")),"")</f>
        <v/>
      </c>
      <c r="I84" s="26" t="str">
        <f>IF(A84&lt;&gt;"",IF(Activités!AA94=TRUE,INDEX(codeaav,MATCH(Activités!Q94,libaav,0)),IF(Activités!Q94&lt;&gt;"",Activités!Q94,"")),"")</f>
        <v/>
      </c>
      <c r="J84" s="26" t="str">
        <f>IF(A84&lt;&gt;"",IF(Activités!AB94=TRUE,INDEX(codedipqual,MATCH(Activités!R94,libdipqual,0)),IF(Activités!R94&lt;&gt;"",Activités!R94,"")),"")</f>
        <v/>
      </c>
      <c r="K84" s="26" t="str">
        <f>IF(A84&lt;&gt;"",IF(Activités!AC94=TRUE,INDEX(libcatidinst,MATCH(Activités!S94,libinst,0)),""),"")</f>
        <v/>
      </c>
      <c r="L84" s="26" t="str">
        <f>IF(A84&lt;&gt;"",IF(Activités!AC94=TRUE,INDEX(codeinst,MATCH(Activités!S94,libinst,0)),IF(Activités!S94&lt;&gt;"",Activités!S94,"")),"")</f>
        <v/>
      </c>
      <c r="M84" s="26" t="str">
        <f>IF(A84&lt;&gt;"",IF(Activités!T94&lt;&gt;"",Activités!T94,""),"")</f>
        <v/>
      </c>
      <c r="N84" s="26" t="str">
        <f>IF(A84&lt;&gt;"",IF(Activités!U94&lt;&gt;"",Activités!U94,""),"")</f>
        <v/>
      </c>
      <c r="O84" s="26" t="str">
        <f>IF(OR(A84="",ISBLANK(Activités!V94)),"",IF(NOT(ISNA(Activités!V94)),INDEX(codeschartkla,MATCH(Activités!V94,libschartkla,0)),Activités!V94))</f>
        <v/>
      </c>
      <c r="P84" s="26" t="str">
        <f>IF(OR(A84="",ISBLANK(Activités!W94)),"",Activités!W94)</f>
        <v/>
      </c>
    </row>
    <row r="85" spans="1:16">
      <c r="A85" s="26" t="str">
        <f>IF(Activités!$A95&lt;&gt;"",IF(Activités!C95&lt;&gt;"",IF(Activités!C95="LOC.ID",CONCATENATE("LOC.",Activités!AM$12),Activités!C95),""),"")</f>
        <v/>
      </c>
      <c r="B85" s="51" t="str">
        <f>IF(A85&lt;&gt;"",Activités!J95,"")</f>
        <v/>
      </c>
      <c r="C85" s="26" t="str">
        <f>IF(A85&lt;&gt;"",IF(Activités!E95=TRUE,INDEX(codesex,MATCH(Activités!D95,libsex,0)),Activités!D95),"")</f>
        <v/>
      </c>
      <c r="D85" s="116" t="str">
        <f>IF(A85&lt;&gt;"",Activités!F95,"")</f>
        <v/>
      </c>
      <c r="E85" s="26" t="str">
        <f>IF(A85&lt;&gt;"",IF(Activités!H95=TRUE,INDEX(codenat,MATCH(Activités!G95,libnat,0)),Activités!G95),"")</f>
        <v/>
      </c>
      <c r="F85" s="26" t="str">
        <f>IF(A85&lt;&gt;"",Activités!I95,"")</f>
        <v/>
      </c>
      <c r="G85" s="26" t="str">
        <f>IF(A85&lt;&gt;"",IF(Activités!O95&lt;&gt;"",Activités!O95,""),"")</f>
        <v/>
      </c>
      <c r="H85" s="26" t="str">
        <f>IF(A85&lt;&gt;"",IF(Activités!Z95=TRUE,INDEX(codeperskat,MATCH(Activités!P95,libperskat,0)),IF(Activités!P95&lt;&gt;"",Activités!P95,"")),"")</f>
        <v/>
      </c>
      <c r="I85" s="26" t="str">
        <f>IF(A85&lt;&gt;"",IF(Activités!AA95=TRUE,INDEX(codeaav,MATCH(Activités!Q95,libaav,0)),IF(Activités!Q95&lt;&gt;"",Activités!Q95,"")),"")</f>
        <v/>
      </c>
      <c r="J85" s="26" t="str">
        <f>IF(A85&lt;&gt;"",IF(Activités!AB95=TRUE,INDEX(codedipqual,MATCH(Activités!R95,libdipqual,0)),IF(Activités!R95&lt;&gt;"",Activités!R95,"")),"")</f>
        <v/>
      </c>
      <c r="K85" s="26" t="str">
        <f>IF(A85&lt;&gt;"",IF(Activités!AC95=TRUE,INDEX(libcatidinst,MATCH(Activités!S95,libinst,0)),""),"")</f>
        <v/>
      </c>
      <c r="L85" s="26" t="str">
        <f>IF(A85&lt;&gt;"",IF(Activités!AC95=TRUE,INDEX(codeinst,MATCH(Activités!S95,libinst,0)),IF(Activités!S95&lt;&gt;"",Activités!S95,"")),"")</f>
        <v/>
      </c>
      <c r="M85" s="26" t="str">
        <f>IF(A85&lt;&gt;"",IF(Activités!T95&lt;&gt;"",Activités!T95,""),"")</f>
        <v/>
      </c>
      <c r="N85" s="26" t="str">
        <f>IF(A85&lt;&gt;"",IF(Activités!U95&lt;&gt;"",Activités!U95,""),"")</f>
        <v/>
      </c>
      <c r="O85" s="26" t="str">
        <f>IF(OR(A85="",ISBLANK(Activités!V95)),"",IF(NOT(ISNA(Activités!V95)),INDEX(codeschartkla,MATCH(Activités!V95,libschartkla,0)),Activités!V95))</f>
        <v/>
      </c>
      <c r="P85" s="26" t="str">
        <f>IF(OR(A85="",ISBLANK(Activités!W95)),"",Activités!W95)</f>
        <v/>
      </c>
    </row>
    <row r="86" spans="1:16">
      <c r="A86" s="26" t="str">
        <f>IF(Activités!$A96&lt;&gt;"",IF(Activités!C96&lt;&gt;"",IF(Activités!C96="LOC.ID",CONCATENATE("LOC.",Activités!AM$12),Activités!C96),""),"")</f>
        <v/>
      </c>
      <c r="B86" s="51" t="str">
        <f>IF(A86&lt;&gt;"",Activités!J96,"")</f>
        <v/>
      </c>
      <c r="C86" s="26" t="str">
        <f>IF(A86&lt;&gt;"",IF(Activités!E96=TRUE,INDEX(codesex,MATCH(Activités!D96,libsex,0)),Activités!D96),"")</f>
        <v/>
      </c>
      <c r="D86" s="116" t="str">
        <f>IF(A86&lt;&gt;"",Activités!F96,"")</f>
        <v/>
      </c>
      <c r="E86" s="26" t="str">
        <f>IF(A86&lt;&gt;"",IF(Activités!H96=TRUE,INDEX(codenat,MATCH(Activités!G96,libnat,0)),Activités!G96),"")</f>
        <v/>
      </c>
      <c r="F86" s="26" t="str">
        <f>IF(A86&lt;&gt;"",Activités!I96,"")</f>
        <v/>
      </c>
      <c r="G86" s="26" t="str">
        <f>IF(A86&lt;&gt;"",IF(Activités!O96&lt;&gt;"",Activités!O96,""),"")</f>
        <v/>
      </c>
      <c r="H86" s="26" t="str">
        <f>IF(A86&lt;&gt;"",IF(Activités!Z96=TRUE,INDEX(codeperskat,MATCH(Activités!P96,libperskat,0)),IF(Activités!P96&lt;&gt;"",Activités!P96,"")),"")</f>
        <v/>
      </c>
      <c r="I86" s="26" t="str">
        <f>IF(A86&lt;&gt;"",IF(Activités!AA96=TRUE,INDEX(codeaav,MATCH(Activités!Q96,libaav,0)),IF(Activités!Q96&lt;&gt;"",Activités!Q96,"")),"")</f>
        <v/>
      </c>
      <c r="J86" s="26" t="str">
        <f>IF(A86&lt;&gt;"",IF(Activités!AB96=TRUE,INDEX(codedipqual,MATCH(Activités!R96,libdipqual,0)),IF(Activités!R96&lt;&gt;"",Activités!R96,"")),"")</f>
        <v/>
      </c>
      <c r="K86" s="26" t="str">
        <f>IF(A86&lt;&gt;"",IF(Activités!AC96=TRUE,INDEX(libcatidinst,MATCH(Activités!S96,libinst,0)),""),"")</f>
        <v/>
      </c>
      <c r="L86" s="26" t="str">
        <f>IF(A86&lt;&gt;"",IF(Activités!AC96=TRUE,INDEX(codeinst,MATCH(Activités!S96,libinst,0)),IF(Activités!S96&lt;&gt;"",Activités!S96,"")),"")</f>
        <v/>
      </c>
      <c r="M86" s="26" t="str">
        <f>IF(A86&lt;&gt;"",IF(Activités!T96&lt;&gt;"",Activités!T96,""),"")</f>
        <v/>
      </c>
      <c r="N86" s="26" t="str">
        <f>IF(A86&lt;&gt;"",IF(Activités!U96&lt;&gt;"",Activités!U96,""),"")</f>
        <v/>
      </c>
      <c r="O86" s="26" t="str">
        <f>IF(OR(A86="",ISBLANK(Activités!V96)),"",IF(NOT(ISNA(Activités!V96)),INDEX(codeschartkla,MATCH(Activités!V96,libschartkla,0)),Activités!V96))</f>
        <v/>
      </c>
      <c r="P86" s="26" t="str">
        <f>IF(OR(A86="",ISBLANK(Activités!W96)),"",Activités!W96)</f>
        <v/>
      </c>
    </row>
    <row r="87" spans="1:16">
      <c r="A87" s="26" t="str">
        <f>IF(Activités!$A97&lt;&gt;"",IF(Activités!C97&lt;&gt;"",IF(Activités!C97="LOC.ID",CONCATENATE("LOC.",Activités!AM$12),Activités!C97),""),"")</f>
        <v/>
      </c>
      <c r="B87" s="51" t="str">
        <f>IF(A87&lt;&gt;"",Activités!J97,"")</f>
        <v/>
      </c>
      <c r="C87" s="26" t="str">
        <f>IF(A87&lt;&gt;"",IF(Activités!E97=TRUE,INDEX(codesex,MATCH(Activités!D97,libsex,0)),Activités!D97),"")</f>
        <v/>
      </c>
      <c r="D87" s="116" t="str">
        <f>IF(A87&lt;&gt;"",Activités!F97,"")</f>
        <v/>
      </c>
      <c r="E87" s="26" t="str">
        <f>IF(A87&lt;&gt;"",IF(Activités!H97=TRUE,INDEX(codenat,MATCH(Activités!G97,libnat,0)),Activités!G97),"")</f>
        <v/>
      </c>
      <c r="F87" s="26" t="str">
        <f>IF(A87&lt;&gt;"",Activités!I97,"")</f>
        <v/>
      </c>
      <c r="G87" s="26" t="str">
        <f>IF(A87&lt;&gt;"",IF(Activités!O97&lt;&gt;"",Activités!O97,""),"")</f>
        <v/>
      </c>
      <c r="H87" s="26" t="str">
        <f>IF(A87&lt;&gt;"",IF(Activités!Z97=TRUE,INDEX(codeperskat,MATCH(Activités!P97,libperskat,0)),IF(Activités!P97&lt;&gt;"",Activités!P97,"")),"")</f>
        <v/>
      </c>
      <c r="I87" s="26" t="str">
        <f>IF(A87&lt;&gt;"",IF(Activités!AA97=TRUE,INDEX(codeaav,MATCH(Activités!Q97,libaav,0)),IF(Activités!Q97&lt;&gt;"",Activités!Q97,"")),"")</f>
        <v/>
      </c>
      <c r="J87" s="26" t="str">
        <f>IF(A87&lt;&gt;"",IF(Activités!AB97=TRUE,INDEX(codedipqual,MATCH(Activités!R97,libdipqual,0)),IF(Activités!R97&lt;&gt;"",Activités!R97,"")),"")</f>
        <v/>
      </c>
      <c r="K87" s="26" t="str">
        <f>IF(A87&lt;&gt;"",IF(Activités!AC97=TRUE,INDEX(libcatidinst,MATCH(Activités!S97,libinst,0)),""),"")</f>
        <v/>
      </c>
      <c r="L87" s="26" t="str">
        <f>IF(A87&lt;&gt;"",IF(Activités!AC97=TRUE,INDEX(codeinst,MATCH(Activités!S97,libinst,0)),IF(Activités!S97&lt;&gt;"",Activités!S97,"")),"")</f>
        <v/>
      </c>
      <c r="M87" s="26" t="str">
        <f>IF(A87&lt;&gt;"",IF(Activités!T97&lt;&gt;"",Activités!T97,""),"")</f>
        <v/>
      </c>
      <c r="N87" s="26" t="str">
        <f>IF(A87&lt;&gt;"",IF(Activités!U97&lt;&gt;"",Activités!U97,""),"")</f>
        <v/>
      </c>
      <c r="O87" s="26" t="str">
        <f>IF(OR(A87="",ISBLANK(Activités!V97)),"",IF(NOT(ISNA(Activités!V97)),INDEX(codeschartkla,MATCH(Activités!V97,libschartkla,0)),Activités!V97))</f>
        <v/>
      </c>
      <c r="P87" s="26" t="str">
        <f>IF(OR(A87="",ISBLANK(Activités!W97)),"",Activités!W97)</f>
        <v/>
      </c>
    </row>
    <row r="88" spans="1:16">
      <c r="A88" s="26" t="str">
        <f>IF(Activités!$A98&lt;&gt;"",IF(Activités!C98&lt;&gt;"",IF(Activités!C98="LOC.ID",CONCATENATE("LOC.",Activités!AM$12),Activités!C98),""),"")</f>
        <v/>
      </c>
      <c r="B88" s="51" t="str">
        <f>IF(A88&lt;&gt;"",Activités!J98,"")</f>
        <v/>
      </c>
      <c r="C88" s="26" t="str">
        <f>IF(A88&lt;&gt;"",IF(Activités!E98=TRUE,INDEX(codesex,MATCH(Activités!D98,libsex,0)),Activités!D98),"")</f>
        <v/>
      </c>
      <c r="D88" s="116" t="str">
        <f>IF(A88&lt;&gt;"",Activités!F98,"")</f>
        <v/>
      </c>
      <c r="E88" s="26" t="str">
        <f>IF(A88&lt;&gt;"",IF(Activités!H98=TRUE,INDEX(codenat,MATCH(Activités!G98,libnat,0)),Activités!G98),"")</f>
        <v/>
      </c>
      <c r="F88" s="26" t="str">
        <f>IF(A88&lt;&gt;"",Activités!I98,"")</f>
        <v/>
      </c>
      <c r="G88" s="26" t="str">
        <f>IF(A88&lt;&gt;"",IF(Activités!O98&lt;&gt;"",Activités!O98,""),"")</f>
        <v/>
      </c>
      <c r="H88" s="26" t="str">
        <f>IF(A88&lt;&gt;"",IF(Activités!Z98=TRUE,INDEX(codeperskat,MATCH(Activités!P98,libperskat,0)),IF(Activités!P98&lt;&gt;"",Activités!P98,"")),"")</f>
        <v/>
      </c>
      <c r="I88" s="26" t="str">
        <f>IF(A88&lt;&gt;"",IF(Activités!AA98=TRUE,INDEX(codeaav,MATCH(Activités!Q98,libaav,0)),IF(Activités!Q98&lt;&gt;"",Activités!Q98,"")),"")</f>
        <v/>
      </c>
      <c r="J88" s="26" t="str">
        <f>IF(A88&lt;&gt;"",IF(Activités!AB98=TRUE,INDEX(codedipqual,MATCH(Activités!R98,libdipqual,0)),IF(Activités!R98&lt;&gt;"",Activités!R98,"")),"")</f>
        <v/>
      </c>
      <c r="K88" s="26" t="str">
        <f>IF(A88&lt;&gt;"",IF(Activités!AC98=TRUE,INDEX(libcatidinst,MATCH(Activités!S98,libinst,0)),""),"")</f>
        <v/>
      </c>
      <c r="L88" s="26" t="str">
        <f>IF(A88&lt;&gt;"",IF(Activités!AC98=TRUE,INDEX(codeinst,MATCH(Activités!S98,libinst,0)),IF(Activités!S98&lt;&gt;"",Activités!S98,"")),"")</f>
        <v/>
      </c>
      <c r="M88" s="26" t="str">
        <f>IF(A88&lt;&gt;"",IF(Activités!T98&lt;&gt;"",Activités!T98,""),"")</f>
        <v/>
      </c>
      <c r="N88" s="26" t="str">
        <f>IF(A88&lt;&gt;"",IF(Activités!U98&lt;&gt;"",Activités!U98,""),"")</f>
        <v/>
      </c>
      <c r="O88" s="26" t="str">
        <f>IF(OR(A88="",ISBLANK(Activités!V98)),"",IF(NOT(ISNA(Activités!V98)),INDEX(codeschartkla,MATCH(Activités!V98,libschartkla,0)),Activités!V98))</f>
        <v/>
      </c>
      <c r="P88" s="26" t="str">
        <f>IF(OR(A88="",ISBLANK(Activités!W98)),"",Activités!W98)</f>
        <v/>
      </c>
    </row>
    <row r="89" spans="1:16">
      <c r="A89" s="26" t="str">
        <f>IF(Activités!$A99&lt;&gt;"",IF(Activités!C99&lt;&gt;"",IF(Activités!C99="LOC.ID",CONCATENATE("LOC.",Activités!AM$12),Activités!C99),""),"")</f>
        <v/>
      </c>
      <c r="B89" s="51" t="str">
        <f>IF(A89&lt;&gt;"",Activités!J99,"")</f>
        <v/>
      </c>
      <c r="C89" s="26" t="str">
        <f>IF(A89&lt;&gt;"",IF(Activités!E99=TRUE,INDEX(codesex,MATCH(Activités!D99,libsex,0)),Activités!D99),"")</f>
        <v/>
      </c>
      <c r="D89" s="116" t="str">
        <f>IF(A89&lt;&gt;"",Activités!F99,"")</f>
        <v/>
      </c>
      <c r="E89" s="26" t="str">
        <f>IF(A89&lt;&gt;"",IF(Activités!H99=TRUE,INDEX(codenat,MATCH(Activités!G99,libnat,0)),Activités!G99),"")</f>
        <v/>
      </c>
      <c r="F89" s="26" t="str">
        <f>IF(A89&lt;&gt;"",Activités!I99,"")</f>
        <v/>
      </c>
      <c r="G89" s="26" t="str">
        <f>IF(A89&lt;&gt;"",IF(Activités!O99&lt;&gt;"",Activités!O99,""),"")</f>
        <v/>
      </c>
      <c r="H89" s="26" t="str">
        <f>IF(A89&lt;&gt;"",IF(Activités!Z99=TRUE,INDEX(codeperskat,MATCH(Activités!P99,libperskat,0)),IF(Activités!P99&lt;&gt;"",Activités!P99,"")),"")</f>
        <v/>
      </c>
      <c r="I89" s="26" t="str">
        <f>IF(A89&lt;&gt;"",IF(Activités!AA99=TRUE,INDEX(codeaav,MATCH(Activités!Q99,libaav,0)),IF(Activités!Q99&lt;&gt;"",Activités!Q99,"")),"")</f>
        <v/>
      </c>
      <c r="J89" s="26" t="str">
        <f>IF(A89&lt;&gt;"",IF(Activités!AB99=TRUE,INDEX(codedipqual,MATCH(Activités!R99,libdipqual,0)),IF(Activités!R99&lt;&gt;"",Activités!R99,"")),"")</f>
        <v/>
      </c>
      <c r="K89" s="26" t="str">
        <f>IF(A89&lt;&gt;"",IF(Activités!AC99=TRUE,INDEX(libcatidinst,MATCH(Activités!S99,libinst,0)),""),"")</f>
        <v/>
      </c>
      <c r="L89" s="26" t="str">
        <f>IF(A89&lt;&gt;"",IF(Activités!AC99=TRUE,INDEX(codeinst,MATCH(Activités!S99,libinst,0)),IF(Activités!S99&lt;&gt;"",Activités!S99,"")),"")</f>
        <v/>
      </c>
      <c r="M89" s="26" t="str">
        <f>IF(A89&lt;&gt;"",IF(Activités!T99&lt;&gt;"",Activités!T99,""),"")</f>
        <v/>
      </c>
      <c r="N89" s="26" t="str">
        <f>IF(A89&lt;&gt;"",IF(Activités!U99&lt;&gt;"",Activités!U99,""),"")</f>
        <v/>
      </c>
      <c r="O89" s="26" t="str">
        <f>IF(OR(A89="",ISBLANK(Activités!V99)),"",IF(NOT(ISNA(Activités!V99)),INDEX(codeschartkla,MATCH(Activités!V99,libschartkla,0)),Activités!V99))</f>
        <v/>
      </c>
      <c r="P89" s="26" t="str">
        <f>IF(OR(A89="",ISBLANK(Activités!W99)),"",Activités!W99)</f>
        <v/>
      </c>
    </row>
    <row r="90" spans="1:16">
      <c r="A90" s="26" t="str">
        <f>IF(Activités!$A100&lt;&gt;"",IF(Activités!C100&lt;&gt;"",IF(Activités!C100="LOC.ID",CONCATENATE("LOC.",Activités!AM$12),Activités!C100),""),"")</f>
        <v/>
      </c>
      <c r="B90" s="51" t="str">
        <f>IF(A90&lt;&gt;"",Activités!J100,"")</f>
        <v/>
      </c>
      <c r="C90" s="26" t="str">
        <f>IF(A90&lt;&gt;"",IF(Activités!E100=TRUE,INDEX(codesex,MATCH(Activités!D100,libsex,0)),Activités!D100),"")</f>
        <v/>
      </c>
      <c r="D90" s="116" t="str">
        <f>IF(A90&lt;&gt;"",Activités!F100,"")</f>
        <v/>
      </c>
      <c r="E90" s="26" t="str">
        <f>IF(A90&lt;&gt;"",IF(Activités!H100=TRUE,INDEX(codenat,MATCH(Activités!G100,libnat,0)),Activités!G100),"")</f>
        <v/>
      </c>
      <c r="F90" s="26" t="str">
        <f>IF(A90&lt;&gt;"",Activités!I100,"")</f>
        <v/>
      </c>
      <c r="G90" s="26" t="str">
        <f>IF(A90&lt;&gt;"",IF(Activités!O100&lt;&gt;"",Activités!O100,""),"")</f>
        <v/>
      </c>
      <c r="H90" s="26" t="str">
        <f>IF(A90&lt;&gt;"",IF(Activités!Z100=TRUE,INDEX(codeperskat,MATCH(Activités!P100,libperskat,0)),IF(Activités!P100&lt;&gt;"",Activités!P100,"")),"")</f>
        <v/>
      </c>
      <c r="I90" s="26" t="str">
        <f>IF(A90&lt;&gt;"",IF(Activités!AA100=TRUE,INDEX(codeaav,MATCH(Activités!Q100,libaav,0)),IF(Activités!Q100&lt;&gt;"",Activités!Q100,"")),"")</f>
        <v/>
      </c>
      <c r="J90" s="26" t="str">
        <f>IF(A90&lt;&gt;"",IF(Activités!AB100=TRUE,INDEX(codedipqual,MATCH(Activités!R100,libdipqual,0)),IF(Activités!R100&lt;&gt;"",Activités!R100,"")),"")</f>
        <v/>
      </c>
      <c r="K90" s="26" t="str">
        <f>IF(A90&lt;&gt;"",IF(Activités!AC100=TRUE,INDEX(libcatidinst,MATCH(Activités!S100,libinst,0)),""),"")</f>
        <v/>
      </c>
      <c r="L90" s="26" t="str">
        <f>IF(A90&lt;&gt;"",IF(Activités!AC100=TRUE,INDEX(codeinst,MATCH(Activités!S100,libinst,0)),IF(Activités!S100&lt;&gt;"",Activités!S100,"")),"")</f>
        <v/>
      </c>
      <c r="M90" s="26" t="str">
        <f>IF(A90&lt;&gt;"",IF(Activités!T100&lt;&gt;"",Activités!T100,""),"")</f>
        <v/>
      </c>
      <c r="N90" s="26" t="str">
        <f>IF(A90&lt;&gt;"",IF(Activités!U100&lt;&gt;"",Activités!U100,""),"")</f>
        <v/>
      </c>
      <c r="O90" s="26" t="str">
        <f>IF(OR(A90="",ISBLANK(Activités!V100)),"",IF(NOT(ISNA(Activités!V100)),INDEX(codeschartkla,MATCH(Activités!V100,libschartkla,0)),Activités!V100))</f>
        <v/>
      </c>
      <c r="P90" s="26" t="str">
        <f>IF(OR(A90="",ISBLANK(Activités!W100)),"",Activités!W100)</f>
        <v/>
      </c>
    </row>
    <row r="91" spans="1:16">
      <c r="A91" s="26" t="str">
        <f>IF(Activités!$A101&lt;&gt;"",IF(Activités!C101&lt;&gt;"",IF(Activités!C101="LOC.ID",CONCATENATE("LOC.",Activités!AM$12),Activités!C101),""),"")</f>
        <v/>
      </c>
      <c r="B91" s="51" t="str">
        <f>IF(A91&lt;&gt;"",Activités!J101,"")</f>
        <v/>
      </c>
      <c r="C91" s="26" t="str">
        <f>IF(A91&lt;&gt;"",IF(Activités!E101=TRUE,INDEX(codesex,MATCH(Activités!D101,libsex,0)),Activités!D101),"")</f>
        <v/>
      </c>
      <c r="D91" s="116" t="str">
        <f>IF(A91&lt;&gt;"",Activités!F101,"")</f>
        <v/>
      </c>
      <c r="E91" s="26" t="str">
        <f>IF(A91&lt;&gt;"",IF(Activités!H101=TRUE,INDEX(codenat,MATCH(Activités!G101,libnat,0)),Activités!G101),"")</f>
        <v/>
      </c>
      <c r="F91" s="26" t="str">
        <f>IF(A91&lt;&gt;"",Activités!I101,"")</f>
        <v/>
      </c>
      <c r="G91" s="26" t="str">
        <f>IF(A91&lt;&gt;"",IF(Activités!O101&lt;&gt;"",Activités!O101,""),"")</f>
        <v/>
      </c>
      <c r="H91" s="26" t="str">
        <f>IF(A91&lt;&gt;"",IF(Activités!Z101=TRUE,INDEX(codeperskat,MATCH(Activités!P101,libperskat,0)),IF(Activités!P101&lt;&gt;"",Activités!P101,"")),"")</f>
        <v/>
      </c>
      <c r="I91" s="26" t="str">
        <f>IF(A91&lt;&gt;"",IF(Activités!AA101=TRUE,INDEX(codeaav,MATCH(Activités!Q101,libaav,0)),IF(Activités!Q101&lt;&gt;"",Activités!Q101,"")),"")</f>
        <v/>
      </c>
      <c r="J91" s="26" t="str">
        <f>IF(A91&lt;&gt;"",IF(Activités!AB101=TRUE,INDEX(codedipqual,MATCH(Activités!R101,libdipqual,0)),IF(Activités!R101&lt;&gt;"",Activités!R101,"")),"")</f>
        <v/>
      </c>
      <c r="K91" s="26" t="str">
        <f>IF(A91&lt;&gt;"",IF(Activités!AC101=TRUE,INDEX(libcatidinst,MATCH(Activités!S101,libinst,0)),""),"")</f>
        <v/>
      </c>
      <c r="L91" s="26" t="str">
        <f>IF(A91&lt;&gt;"",IF(Activités!AC101=TRUE,INDEX(codeinst,MATCH(Activités!S101,libinst,0)),IF(Activités!S101&lt;&gt;"",Activités!S101,"")),"")</f>
        <v/>
      </c>
      <c r="M91" s="26" t="str">
        <f>IF(A91&lt;&gt;"",IF(Activités!T101&lt;&gt;"",Activités!T101,""),"")</f>
        <v/>
      </c>
      <c r="N91" s="26" t="str">
        <f>IF(A91&lt;&gt;"",IF(Activités!U101&lt;&gt;"",Activités!U101,""),"")</f>
        <v/>
      </c>
      <c r="O91" s="26" t="str">
        <f>IF(OR(A91="",ISBLANK(Activités!V101)),"",IF(NOT(ISNA(Activités!V101)),INDEX(codeschartkla,MATCH(Activités!V101,libschartkla,0)),Activités!V101))</f>
        <v/>
      </c>
      <c r="P91" s="26" t="str">
        <f>IF(OR(A91="",ISBLANK(Activités!W101)),"",Activités!W101)</f>
        <v/>
      </c>
    </row>
    <row r="92" spans="1:16">
      <c r="A92" s="26" t="str">
        <f>IF(Activités!$A102&lt;&gt;"",IF(Activités!C102&lt;&gt;"",IF(Activités!C102="LOC.ID",CONCATENATE("LOC.",Activités!AM$12),Activités!C102),""),"")</f>
        <v/>
      </c>
      <c r="B92" s="51" t="str">
        <f>IF(A92&lt;&gt;"",Activités!J102,"")</f>
        <v/>
      </c>
      <c r="C92" s="26" t="str">
        <f>IF(A92&lt;&gt;"",IF(Activités!E102=TRUE,INDEX(codesex,MATCH(Activités!D102,libsex,0)),Activités!D102),"")</f>
        <v/>
      </c>
      <c r="D92" s="116" t="str">
        <f>IF(A92&lt;&gt;"",Activités!F102,"")</f>
        <v/>
      </c>
      <c r="E92" s="26" t="str">
        <f>IF(A92&lt;&gt;"",IF(Activités!H102=TRUE,INDEX(codenat,MATCH(Activités!G102,libnat,0)),Activités!G102),"")</f>
        <v/>
      </c>
      <c r="F92" s="26" t="str">
        <f>IF(A92&lt;&gt;"",Activités!I102,"")</f>
        <v/>
      </c>
      <c r="G92" s="26" t="str">
        <f>IF(A92&lt;&gt;"",IF(Activités!O102&lt;&gt;"",Activités!O102,""),"")</f>
        <v/>
      </c>
      <c r="H92" s="26" t="str">
        <f>IF(A92&lt;&gt;"",IF(Activités!Z102=TRUE,INDEX(codeperskat,MATCH(Activités!P102,libperskat,0)),IF(Activités!P102&lt;&gt;"",Activités!P102,"")),"")</f>
        <v/>
      </c>
      <c r="I92" s="26" t="str">
        <f>IF(A92&lt;&gt;"",IF(Activités!AA102=TRUE,INDEX(codeaav,MATCH(Activités!Q102,libaav,0)),IF(Activités!Q102&lt;&gt;"",Activités!Q102,"")),"")</f>
        <v/>
      </c>
      <c r="J92" s="26" t="str">
        <f>IF(A92&lt;&gt;"",IF(Activités!AB102=TRUE,INDEX(codedipqual,MATCH(Activités!R102,libdipqual,0)),IF(Activités!R102&lt;&gt;"",Activités!R102,"")),"")</f>
        <v/>
      </c>
      <c r="K92" s="26" t="str">
        <f>IF(A92&lt;&gt;"",IF(Activités!AC102=TRUE,INDEX(libcatidinst,MATCH(Activités!S102,libinst,0)),""),"")</f>
        <v/>
      </c>
      <c r="L92" s="26" t="str">
        <f>IF(A92&lt;&gt;"",IF(Activités!AC102=TRUE,INDEX(codeinst,MATCH(Activités!S102,libinst,0)),IF(Activités!S102&lt;&gt;"",Activités!S102,"")),"")</f>
        <v/>
      </c>
      <c r="M92" s="26" t="str">
        <f>IF(A92&lt;&gt;"",IF(Activités!T102&lt;&gt;"",Activités!T102,""),"")</f>
        <v/>
      </c>
      <c r="N92" s="26" t="str">
        <f>IF(A92&lt;&gt;"",IF(Activités!U102&lt;&gt;"",Activités!U102,""),"")</f>
        <v/>
      </c>
      <c r="O92" s="26" t="str">
        <f>IF(OR(A92="",ISBLANK(Activités!V102)),"",IF(NOT(ISNA(Activités!V102)),INDEX(codeschartkla,MATCH(Activités!V102,libschartkla,0)),Activités!V102))</f>
        <v/>
      </c>
      <c r="P92" s="26" t="str">
        <f>IF(OR(A92="",ISBLANK(Activités!W102)),"",Activités!W102)</f>
        <v/>
      </c>
    </row>
    <row r="93" spans="1:16">
      <c r="A93" s="26" t="str">
        <f>IF(Activités!$A103&lt;&gt;"",IF(Activités!C103&lt;&gt;"",IF(Activités!C103="LOC.ID",CONCATENATE("LOC.",Activités!AM$12),Activités!C103),""),"")</f>
        <v/>
      </c>
      <c r="B93" s="51" t="str">
        <f>IF(A93&lt;&gt;"",Activités!J103,"")</f>
        <v/>
      </c>
      <c r="C93" s="26" t="str">
        <f>IF(A93&lt;&gt;"",IF(Activités!E103=TRUE,INDEX(codesex,MATCH(Activités!D103,libsex,0)),Activités!D103),"")</f>
        <v/>
      </c>
      <c r="D93" s="116" t="str">
        <f>IF(A93&lt;&gt;"",Activités!F103,"")</f>
        <v/>
      </c>
      <c r="E93" s="26" t="str">
        <f>IF(A93&lt;&gt;"",IF(Activités!H103=TRUE,INDEX(codenat,MATCH(Activités!G103,libnat,0)),Activités!G103),"")</f>
        <v/>
      </c>
      <c r="F93" s="26" t="str">
        <f>IF(A93&lt;&gt;"",Activités!I103,"")</f>
        <v/>
      </c>
      <c r="G93" s="26" t="str">
        <f>IF(A93&lt;&gt;"",IF(Activités!O103&lt;&gt;"",Activités!O103,""),"")</f>
        <v/>
      </c>
      <c r="H93" s="26" t="str">
        <f>IF(A93&lt;&gt;"",IF(Activités!Z103=TRUE,INDEX(codeperskat,MATCH(Activités!P103,libperskat,0)),IF(Activités!P103&lt;&gt;"",Activités!P103,"")),"")</f>
        <v/>
      </c>
      <c r="I93" s="26" t="str">
        <f>IF(A93&lt;&gt;"",IF(Activités!AA103=TRUE,INDEX(codeaav,MATCH(Activités!Q103,libaav,0)),IF(Activités!Q103&lt;&gt;"",Activités!Q103,"")),"")</f>
        <v/>
      </c>
      <c r="J93" s="26" t="str">
        <f>IF(A93&lt;&gt;"",IF(Activités!AB103=TRUE,INDEX(codedipqual,MATCH(Activités!R103,libdipqual,0)),IF(Activités!R103&lt;&gt;"",Activités!R103,"")),"")</f>
        <v/>
      </c>
      <c r="K93" s="26" t="str">
        <f>IF(A93&lt;&gt;"",IF(Activités!AC103=TRUE,INDEX(libcatidinst,MATCH(Activités!S103,libinst,0)),""),"")</f>
        <v/>
      </c>
      <c r="L93" s="26" t="str">
        <f>IF(A93&lt;&gt;"",IF(Activités!AC103=TRUE,INDEX(codeinst,MATCH(Activités!S103,libinst,0)),IF(Activités!S103&lt;&gt;"",Activités!S103,"")),"")</f>
        <v/>
      </c>
      <c r="M93" s="26" t="str">
        <f>IF(A93&lt;&gt;"",IF(Activités!T103&lt;&gt;"",Activités!T103,""),"")</f>
        <v/>
      </c>
      <c r="N93" s="26" t="str">
        <f>IF(A93&lt;&gt;"",IF(Activités!U103&lt;&gt;"",Activités!U103,""),"")</f>
        <v/>
      </c>
      <c r="O93" s="26" t="str">
        <f>IF(OR(A93="",ISBLANK(Activités!V103)),"",IF(NOT(ISNA(Activités!V103)),INDEX(codeschartkla,MATCH(Activités!V103,libschartkla,0)),Activités!V103))</f>
        <v/>
      </c>
      <c r="P93" s="26" t="str">
        <f>IF(OR(A93="",ISBLANK(Activités!W103)),"",Activités!W103)</f>
        <v/>
      </c>
    </row>
    <row r="94" spans="1:16">
      <c r="A94" s="26" t="str">
        <f>IF(Activités!$A104&lt;&gt;"",IF(Activités!C104&lt;&gt;"",IF(Activités!C104="LOC.ID",CONCATENATE("LOC.",Activités!AM$12),Activités!C104),""),"")</f>
        <v/>
      </c>
      <c r="B94" s="51" t="str">
        <f>IF(A94&lt;&gt;"",Activités!J104,"")</f>
        <v/>
      </c>
      <c r="C94" s="26" t="str">
        <f>IF(A94&lt;&gt;"",IF(Activités!E104=TRUE,INDEX(codesex,MATCH(Activités!D104,libsex,0)),Activités!D104),"")</f>
        <v/>
      </c>
      <c r="D94" s="116" t="str">
        <f>IF(A94&lt;&gt;"",Activités!F104,"")</f>
        <v/>
      </c>
      <c r="E94" s="26" t="str">
        <f>IF(A94&lt;&gt;"",IF(Activités!H104=TRUE,INDEX(codenat,MATCH(Activités!G104,libnat,0)),Activités!G104),"")</f>
        <v/>
      </c>
      <c r="F94" s="26" t="str">
        <f>IF(A94&lt;&gt;"",Activités!I104,"")</f>
        <v/>
      </c>
      <c r="G94" s="26" t="str">
        <f>IF(A94&lt;&gt;"",IF(Activités!O104&lt;&gt;"",Activités!O104,""),"")</f>
        <v/>
      </c>
      <c r="H94" s="26" t="str">
        <f>IF(A94&lt;&gt;"",IF(Activités!Z104=TRUE,INDEX(codeperskat,MATCH(Activités!P104,libperskat,0)),IF(Activités!P104&lt;&gt;"",Activités!P104,"")),"")</f>
        <v/>
      </c>
      <c r="I94" s="26" t="str">
        <f>IF(A94&lt;&gt;"",IF(Activités!AA104=TRUE,INDEX(codeaav,MATCH(Activités!Q104,libaav,0)),IF(Activités!Q104&lt;&gt;"",Activités!Q104,"")),"")</f>
        <v/>
      </c>
      <c r="J94" s="26" t="str">
        <f>IF(A94&lt;&gt;"",IF(Activités!AB104=TRUE,INDEX(codedipqual,MATCH(Activités!R104,libdipqual,0)),IF(Activités!R104&lt;&gt;"",Activités!R104,"")),"")</f>
        <v/>
      </c>
      <c r="K94" s="26" t="str">
        <f>IF(A94&lt;&gt;"",IF(Activités!AC104=TRUE,INDEX(libcatidinst,MATCH(Activités!S104,libinst,0)),""),"")</f>
        <v/>
      </c>
      <c r="L94" s="26" t="str">
        <f>IF(A94&lt;&gt;"",IF(Activités!AC104=TRUE,INDEX(codeinst,MATCH(Activités!S104,libinst,0)),IF(Activités!S104&lt;&gt;"",Activités!S104,"")),"")</f>
        <v/>
      </c>
      <c r="M94" s="26" t="str">
        <f>IF(A94&lt;&gt;"",IF(Activités!T104&lt;&gt;"",Activités!T104,""),"")</f>
        <v/>
      </c>
      <c r="N94" s="26" t="str">
        <f>IF(A94&lt;&gt;"",IF(Activités!U104&lt;&gt;"",Activités!U104,""),"")</f>
        <v/>
      </c>
      <c r="O94" s="26" t="str">
        <f>IF(OR(A94="",ISBLANK(Activités!V104)),"",IF(NOT(ISNA(Activités!V104)),INDEX(codeschartkla,MATCH(Activités!V104,libschartkla,0)),Activités!V104))</f>
        <v/>
      </c>
      <c r="P94" s="26" t="str">
        <f>IF(OR(A94="",ISBLANK(Activités!W104)),"",Activités!W104)</f>
        <v/>
      </c>
    </row>
    <row r="95" spans="1:16">
      <c r="A95" s="26" t="str">
        <f>IF(Activités!$A105&lt;&gt;"",IF(Activités!C105&lt;&gt;"",IF(Activités!C105="LOC.ID",CONCATENATE("LOC.",Activités!AM$12),Activités!C105),""),"")</f>
        <v/>
      </c>
      <c r="B95" s="51" t="str">
        <f>IF(A95&lt;&gt;"",Activités!J105,"")</f>
        <v/>
      </c>
      <c r="C95" s="26" t="str">
        <f>IF(A95&lt;&gt;"",IF(Activités!E105=TRUE,INDEX(codesex,MATCH(Activités!D105,libsex,0)),Activités!D105),"")</f>
        <v/>
      </c>
      <c r="D95" s="116" t="str">
        <f>IF(A95&lt;&gt;"",Activités!F105,"")</f>
        <v/>
      </c>
      <c r="E95" s="26" t="str">
        <f>IF(A95&lt;&gt;"",IF(Activités!H105=TRUE,INDEX(codenat,MATCH(Activités!G105,libnat,0)),Activités!G105),"")</f>
        <v/>
      </c>
      <c r="F95" s="26" t="str">
        <f>IF(A95&lt;&gt;"",Activités!I105,"")</f>
        <v/>
      </c>
      <c r="G95" s="26" t="str">
        <f>IF(A95&lt;&gt;"",IF(Activités!O105&lt;&gt;"",Activités!O105,""),"")</f>
        <v/>
      </c>
      <c r="H95" s="26" t="str">
        <f>IF(A95&lt;&gt;"",IF(Activités!Z105=TRUE,INDEX(codeperskat,MATCH(Activités!P105,libperskat,0)),IF(Activités!P105&lt;&gt;"",Activités!P105,"")),"")</f>
        <v/>
      </c>
      <c r="I95" s="26" t="str">
        <f>IF(A95&lt;&gt;"",IF(Activités!AA105=TRUE,INDEX(codeaav,MATCH(Activités!Q105,libaav,0)),IF(Activités!Q105&lt;&gt;"",Activités!Q105,"")),"")</f>
        <v/>
      </c>
      <c r="J95" s="26" t="str">
        <f>IF(A95&lt;&gt;"",IF(Activités!AB105=TRUE,INDEX(codedipqual,MATCH(Activités!R105,libdipqual,0)),IF(Activités!R105&lt;&gt;"",Activités!R105,"")),"")</f>
        <v/>
      </c>
      <c r="K95" s="26" t="str">
        <f>IF(A95&lt;&gt;"",IF(Activités!AC105=TRUE,INDEX(libcatidinst,MATCH(Activités!S105,libinst,0)),""),"")</f>
        <v/>
      </c>
      <c r="L95" s="26" t="str">
        <f>IF(A95&lt;&gt;"",IF(Activités!AC105=TRUE,INDEX(codeinst,MATCH(Activités!S105,libinst,0)),IF(Activités!S105&lt;&gt;"",Activités!S105,"")),"")</f>
        <v/>
      </c>
      <c r="M95" s="26" t="str">
        <f>IF(A95&lt;&gt;"",IF(Activités!T105&lt;&gt;"",Activités!T105,""),"")</f>
        <v/>
      </c>
      <c r="N95" s="26" t="str">
        <f>IF(A95&lt;&gt;"",IF(Activités!U105&lt;&gt;"",Activités!U105,""),"")</f>
        <v/>
      </c>
      <c r="O95" s="26" t="str">
        <f>IF(OR(A95="",ISBLANK(Activités!V105)),"",IF(NOT(ISNA(Activités!V105)),INDEX(codeschartkla,MATCH(Activités!V105,libschartkla,0)),Activités!V105))</f>
        <v/>
      </c>
      <c r="P95" s="26" t="str">
        <f>IF(OR(A95="",ISBLANK(Activités!W105)),"",Activités!W105)</f>
        <v/>
      </c>
    </row>
    <row r="96" spans="1:16">
      <c r="A96" s="26" t="str">
        <f>IF(Activités!$A106&lt;&gt;"",IF(Activités!C106&lt;&gt;"",IF(Activités!C106="LOC.ID",CONCATENATE("LOC.",Activités!AM$12),Activités!C106),""),"")</f>
        <v/>
      </c>
      <c r="B96" s="51" t="str">
        <f>IF(A96&lt;&gt;"",Activités!J106,"")</f>
        <v/>
      </c>
      <c r="C96" s="26" t="str">
        <f>IF(A96&lt;&gt;"",IF(Activités!E106=TRUE,INDEX(codesex,MATCH(Activités!D106,libsex,0)),Activités!D106),"")</f>
        <v/>
      </c>
      <c r="D96" s="116" t="str">
        <f>IF(A96&lt;&gt;"",Activités!F106,"")</f>
        <v/>
      </c>
      <c r="E96" s="26" t="str">
        <f>IF(A96&lt;&gt;"",IF(Activités!H106=TRUE,INDEX(codenat,MATCH(Activités!G106,libnat,0)),Activités!G106),"")</f>
        <v/>
      </c>
      <c r="F96" s="26" t="str">
        <f>IF(A96&lt;&gt;"",Activités!I106,"")</f>
        <v/>
      </c>
      <c r="G96" s="26" t="str">
        <f>IF(A96&lt;&gt;"",IF(Activités!O106&lt;&gt;"",Activités!O106,""),"")</f>
        <v/>
      </c>
      <c r="H96" s="26" t="str">
        <f>IF(A96&lt;&gt;"",IF(Activités!Z106=TRUE,INDEX(codeperskat,MATCH(Activités!P106,libperskat,0)),IF(Activités!P106&lt;&gt;"",Activités!P106,"")),"")</f>
        <v/>
      </c>
      <c r="I96" s="26" t="str">
        <f>IF(A96&lt;&gt;"",IF(Activités!AA106=TRUE,INDEX(codeaav,MATCH(Activités!Q106,libaav,0)),IF(Activités!Q106&lt;&gt;"",Activités!Q106,"")),"")</f>
        <v/>
      </c>
      <c r="J96" s="26" t="str">
        <f>IF(A96&lt;&gt;"",IF(Activités!AB106=TRUE,INDEX(codedipqual,MATCH(Activités!R106,libdipqual,0)),IF(Activités!R106&lt;&gt;"",Activités!R106,"")),"")</f>
        <v/>
      </c>
      <c r="K96" s="26" t="str">
        <f>IF(A96&lt;&gt;"",IF(Activités!AC106=TRUE,INDEX(libcatidinst,MATCH(Activités!S106,libinst,0)),""),"")</f>
        <v/>
      </c>
      <c r="L96" s="26" t="str">
        <f>IF(A96&lt;&gt;"",IF(Activités!AC106=TRUE,INDEX(codeinst,MATCH(Activités!S106,libinst,0)),IF(Activités!S106&lt;&gt;"",Activités!S106,"")),"")</f>
        <v/>
      </c>
      <c r="M96" s="26" t="str">
        <f>IF(A96&lt;&gt;"",IF(Activités!T106&lt;&gt;"",Activités!T106,""),"")</f>
        <v/>
      </c>
      <c r="N96" s="26" t="str">
        <f>IF(A96&lt;&gt;"",IF(Activités!U106&lt;&gt;"",Activités!U106,""),"")</f>
        <v/>
      </c>
      <c r="O96" s="26" t="str">
        <f>IF(OR(A96="",ISBLANK(Activités!V106)),"",IF(NOT(ISNA(Activités!V106)),INDEX(codeschartkla,MATCH(Activités!V106,libschartkla,0)),Activités!V106))</f>
        <v/>
      </c>
      <c r="P96" s="26" t="str">
        <f>IF(OR(A96="",ISBLANK(Activités!W106)),"",Activités!W106)</f>
        <v/>
      </c>
    </row>
    <row r="97" spans="1:16">
      <c r="A97" s="26" t="str">
        <f>IF(Activités!$A107&lt;&gt;"",IF(Activités!C107&lt;&gt;"",IF(Activités!C107="LOC.ID",CONCATENATE("LOC.",Activités!AM$12),Activités!C107),""),"")</f>
        <v/>
      </c>
      <c r="B97" s="51" t="str">
        <f>IF(A97&lt;&gt;"",Activités!J107,"")</f>
        <v/>
      </c>
      <c r="C97" s="26" t="str">
        <f>IF(A97&lt;&gt;"",IF(Activités!E107=TRUE,INDEX(codesex,MATCH(Activités!D107,libsex,0)),Activités!D107),"")</f>
        <v/>
      </c>
      <c r="D97" s="116" t="str">
        <f>IF(A97&lt;&gt;"",Activités!F107,"")</f>
        <v/>
      </c>
      <c r="E97" s="26" t="str">
        <f>IF(A97&lt;&gt;"",IF(Activités!H107=TRUE,INDEX(codenat,MATCH(Activités!G107,libnat,0)),Activités!G107),"")</f>
        <v/>
      </c>
      <c r="F97" s="26" t="str">
        <f>IF(A97&lt;&gt;"",Activités!I107,"")</f>
        <v/>
      </c>
      <c r="G97" s="26" t="str">
        <f>IF(A97&lt;&gt;"",IF(Activités!O107&lt;&gt;"",Activités!O107,""),"")</f>
        <v/>
      </c>
      <c r="H97" s="26" t="str">
        <f>IF(A97&lt;&gt;"",IF(Activités!Z107=TRUE,INDEX(codeperskat,MATCH(Activités!P107,libperskat,0)),IF(Activités!P107&lt;&gt;"",Activités!P107,"")),"")</f>
        <v/>
      </c>
      <c r="I97" s="26" t="str">
        <f>IF(A97&lt;&gt;"",IF(Activités!AA107=TRUE,INDEX(codeaav,MATCH(Activités!Q107,libaav,0)),IF(Activités!Q107&lt;&gt;"",Activités!Q107,"")),"")</f>
        <v/>
      </c>
      <c r="J97" s="26" t="str">
        <f>IF(A97&lt;&gt;"",IF(Activités!AB107=TRUE,INDEX(codedipqual,MATCH(Activités!R107,libdipqual,0)),IF(Activités!R107&lt;&gt;"",Activités!R107,"")),"")</f>
        <v/>
      </c>
      <c r="K97" s="26" t="str">
        <f>IF(A97&lt;&gt;"",IF(Activités!AC107=TRUE,INDEX(libcatidinst,MATCH(Activités!S107,libinst,0)),""),"")</f>
        <v/>
      </c>
      <c r="L97" s="26" t="str">
        <f>IF(A97&lt;&gt;"",IF(Activités!AC107=TRUE,INDEX(codeinst,MATCH(Activités!S107,libinst,0)),IF(Activités!S107&lt;&gt;"",Activités!S107,"")),"")</f>
        <v/>
      </c>
      <c r="M97" s="26" t="str">
        <f>IF(A97&lt;&gt;"",IF(Activités!T107&lt;&gt;"",Activités!T107,""),"")</f>
        <v/>
      </c>
      <c r="N97" s="26" t="str">
        <f>IF(A97&lt;&gt;"",IF(Activités!U107&lt;&gt;"",Activités!U107,""),"")</f>
        <v/>
      </c>
      <c r="O97" s="26" t="str">
        <f>IF(OR(A97="",ISBLANK(Activités!V107)),"",IF(NOT(ISNA(Activités!V107)),INDEX(codeschartkla,MATCH(Activités!V107,libschartkla,0)),Activités!V107))</f>
        <v/>
      </c>
      <c r="P97" s="26" t="str">
        <f>IF(OR(A97="",ISBLANK(Activités!W107)),"",Activités!W107)</f>
        <v/>
      </c>
    </row>
    <row r="98" spans="1:16">
      <c r="A98" s="26" t="str">
        <f>IF(Activités!$A108&lt;&gt;"",IF(Activités!C108&lt;&gt;"",IF(Activités!C108="LOC.ID",CONCATENATE("LOC.",Activités!AM$12),Activités!C108),""),"")</f>
        <v/>
      </c>
      <c r="B98" s="51" t="str">
        <f>IF(A98&lt;&gt;"",Activités!J108,"")</f>
        <v/>
      </c>
      <c r="C98" s="26" t="str">
        <f>IF(A98&lt;&gt;"",IF(Activités!E108=TRUE,INDEX(codesex,MATCH(Activités!D108,libsex,0)),Activités!D108),"")</f>
        <v/>
      </c>
      <c r="D98" s="116" t="str">
        <f>IF(A98&lt;&gt;"",Activités!F108,"")</f>
        <v/>
      </c>
      <c r="E98" s="26" t="str">
        <f>IF(A98&lt;&gt;"",IF(Activités!H108=TRUE,INDEX(codenat,MATCH(Activités!G108,libnat,0)),Activités!G108),"")</f>
        <v/>
      </c>
      <c r="F98" s="26" t="str">
        <f>IF(A98&lt;&gt;"",Activités!I108,"")</f>
        <v/>
      </c>
      <c r="G98" s="26" t="str">
        <f>IF(A98&lt;&gt;"",IF(Activités!O108&lt;&gt;"",Activités!O108,""),"")</f>
        <v/>
      </c>
      <c r="H98" s="26" t="str">
        <f>IF(A98&lt;&gt;"",IF(Activités!Z108=TRUE,INDEX(codeperskat,MATCH(Activités!P108,libperskat,0)),IF(Activités!P108&lt;&gt;"",Activités!P108,"")),"")</f>
        <v/>
      </c>
      <c r="I98" s="26" t="str">
        <f>IF(A98&lt;&gt;"",IF(Activités!AA108=TRUE,INDEX(codeaav,MATCH(Activités!Q108,libaav,0)),IF(Activités!Q108&lt;&gt;"",Activités!Q108,"")),"")</f>
        <v/>
      </c>
      <c r="J98" s="26" t="str">
        <f>IF(A98&lt;&gt;"",IF(Activités!AB108=TRUE,INDEX(codedipqual,MATCH(Activités!R108,libdipqual,0)),IF(Activités!R108&lt;&gt;"",Activités!R108,"")),"")</f>
        <v/>
      </c>
      <c r="K98" s="26" t="str">
        <f>IF(A98&lt;&gt;"",IF(Activités!AC108=TRUE,INDEX(libcatidinst,MATCH(Activités!S108,libinst,0)),""),"")</f>
        <v/>
      </c>
      <c r="L98" s="26" t="str">
        <f>IF(A98&lt;&gt;"",IF(Activités!AC108=TRUE,INDEX(codeinst,MATCH(Activités!S108,libinst,0)),IF(Activités!S108&lt;&gt;"",Activités!S108,"")),"")</f>
        <v/>
      </c>
      <c r="M98" s="26" t="str">
        <f>IF(A98&lt;&gt;"",IF(Activités!T108&lt;&gt;"",Activités!T108,""),"")</f>
        <v/>
      </c>
      <c r="N98" s="26" t="str">
        <f>IF(A98&lt;&gt;"",IF(Activités!U108&lt;&gt;"",Activités!U108,""),"")</f>
        <v/>
      </c>
      <c r="O98" s="26" t="str">
        <f>IF(OR(A98="",ISBLANK(Activités!V108)),"",IF(NOT(ISNA(Activités!V108)),INDEX(codeschartkla,MATCH(Activités!V108,libschartkla,0)),Activités!V108))</f>
        <v/>
      </c>
      <c r="P98" s="26" t="str">
        <f>IF(OR(A98="",ISBLANK(Activités!W108)),"",Activités!W108)</f>
        <v/>
      </c>
    </row>
    <row r="99" spans="1:16">
      <c r="A99" s="26" t="str">
        <f>IF(Activités!$A109&lt;&gt;"",IF(Activités!C109&lt;&gt;"",IF(Activités!C109="LOC.ID",CONCATENATE("LOC.",Activités!AM$12),Activités!C109),""),"")</f>
        <v/>
      </c>
      <c r="B99" s="51" t="str">
        <f>IF(A99&lt;&gt;"",Activités!J109,"")</f>
        <v/>
      </c>
      <c r="C99" s="26" t="str">
        <f>IF(A99&lt;&gt;"",IF(Activités!E109=TRUE,INDEX(codesex,MATCH(Activités!D109,libsex,0)),Activités!D109),"")</f>
        <v/>
      </c>
      <c r="D99" s="116" t="str">
        <f>IF(A99&lt;&gt;"",Activités!F109,"")</f>
        <v/>
      </c>
      <c r="E99" s="26" t="str">
        <f>IF(A99&lt;&gt;"",IF(Activités!H109=TRUE,INDEX(codenat,MATCH(Activités!G109,libnat,0)),Activités!G109),"")</f>
        <v/>
      </c>
      <c r="F99" s="26" t="str">
        <f>IF(A99&lt;&gt;"",Activités!I109,"")</f>
        <v/>
      </c>
      <c r="G99" s="26" t="str">
        <f>IF(A99&lt;&gt;"",IF(Activités!O109&lt;&gt;"",Activités!O109,""),"")</f>
        <v/>
      </c>
      <c r="H99" s="26" t="str">
        <f>IF(A99&lt;&gt;"",IF(Activités!Z109=TRUE,INDEX(codeperskat,MATCH(Activités!P109,libperskat,0)),IF(Activités!P109&lt;&gt;"",Activités!P109,"")),"")</f>
        <v/>
      </c>
      <c r="I99" s="26" t="str">
        <f>IF(A99&lt;&gt;"",IF(Activités!AA109=TRUE,INDEX(codeaav,MATCH(Activités!Q109,libaav,0)),IF(Activités!Q109&lt;&gt;"",Activités!Q109,"")),"")</f>
        <v/>
      </c>
      <c r="J99" s="26" t="str">
        <f>IF(A99&lt;&gt;"",IF(Activités!AB109=TRUE,INDEX(codedipqual,MATCH(Activités!R109,libdipqual,0)),IF(Activités!R109&lt;&gt;"",Activités!R109,"")),"")</f>
        <v/>
      </c>
      <c r="K99" s="26" t="str">
        <f>IF(A99&lt;&gt;"",IF(Activités!AC109=TRUE,INDEX(libcatidinst,MATCH(Activités!S109,libinst,0)),""),"")</f>
        <v/>
      </c>
      <c r="L99" s="26" t="str">
        <f>IF(A99&lt;&gt;"",IF(Activités!AC109=TRUE,INDEX(codeinst,MATCH(Activités!S109,libinst,0)),IF(Activités!S109&lt;&gt;"",Activités!S109,"")),"")</f>
        <v/>
      </c>
      <c r="M99" s="26" t="str">
        <f>IF(A99&lt;&gt;"",IF(Activités!T109&lt;&gt;"",Activités!T109,""),"")</f>
        <v/>
      </c>
      <c r="N99" s="26" t="str">
        <f>IF(A99&lt;&gt;"",IF(Activités!U109&lt;&gt;"",Activités!U109,""),"")</f>
        <v/>
      </c>
      <c r="O99" s="26" t="str">
        <f>IF(OR(A99="",ISBLANK(Activités!V109)),"",IF(NOT(ISNA(Activités!V109)),INDEX(codeschartkla,MATCH(Activités!V109,libschartkla,0)),Activités!V109))</f>
        <v/>
      </c>
      <c r="P99" s="26" t="str">
        <f>IF(OR(A99="",ISBLANK(Activités!W109)),"",Activités!W109)</f>
        <v/>
      </c>
    </row>
    <row r="100" spans="1:16">
      <c r="A100" s="26" t="str">
        <f>IF(Activités!$A110&lt;&gt;"",IF(Activités!C110&lt;&gt;"",IF(Activités!C110="LOC.ID",CONCATENATE("LOC.",Activités!AM$12),Activités!C110),""),"")</f>
        <v/>
      </c>
      <c r="B100" s="51" t="str">
        <f>IF(A100&lt;&gt;"",Activités!J110,"")</f>
        <v/>
      </c>
      <c r="C100" s="26" t="str">
        <f>IF(A100&lt;&gt;"",IF(Activités!E110=TRUE,INDEX(codesex,MATCH(Activités!D110,libsex,0)),Activités!D110),"")</f>
        <v/>
      </c>
      <c r="D100" s="116" t="str">
        <f>IF(A100&lt;&gt;"",Activités!F110,"")</f>
        <v/>
      </c>
      <c r="E100" s="26" t="str">
        <f>IF(A100&lt;&gt;"",IF(Activités!H110=TRUE,INDEX(codenat,MATCH(Activités!G110,libnat,0)),Activités!G110),"")</f>
        <v/>
      </c>
      <c r="F100" s="26" t="str">
        <f>IF(A100&lt;&gt;"",Activités!I110,"")</f>
        <v/>
      </c>
      <c r="G100" s="26" t="str">
        <f>IF(A100&lt;&gt;"",IF(Activités!O110&lt;&gt;"",Activités!O110,""),"")</f>
        <v/>
      </c>
      <c r="H100" s="26" t="str">
        <f>IF(A100&lt;&gt;"",IF(Activités!Z110=TRUE,INDEX(codeperskat,MATCH(Activités!P110,libperskat,0)),IF(Activités!P110&lt;&gt;"",Activités!P110,"")),"")</f>
        <v/>
      </c>
      <c r="I100" s="26" t="str">
        <f>IF(A100&lt;&gt;"",IF(Activités!AA110=TRUE,INDEX(codeaav,MATCH(Activités!Q110,libaav,0)),IF(Activités!Q110&lt;&gt;"",Activités!Q110,"")),"")</f>
        <v/>
      </c>
      <c r="J100" s="26" t="str">
        <f>IF(A100&lt;&gt;"",IF(Activités!AB110=TRUE,INDEX(codedipqual,MATCH(Activités!R110,libdipqual,0)),IF(Activités!R110&lt;&gt;"",Activités!R110,"")),"")</f>
        <v/>
      </c>
      <c r="K100" s="26" t="str">
        <f>IF(A100&lt;&gt;"",IF(Activités!AC110=TRUE,INDEX(libcatidinst,MATCH(Activités!S110,libinst,0)),""),"")</f>
        <v/>
      </c>
      <c r="L100" s="26" t="str">
        <f>IF(A100&lt;&gt;"",IF(Activités!AC110=TRUE,INDEX(codeinst,MATCH(Activités!S110,libinst,0)),IF(Activités!S110&lt;&gt;"",Activités!S110,"")),"")</f>
        <v/>
      </c>
      <c r="M100" s="26" t="str">
        <f>IF(A100&lt;&gt;"",IF(Activités!T110&lt;&gt;"",Activités!T110,""),"")</f>
        <v/>
      </c>
      <c r="N100" s="26" t="str">
        <f>IF(A100&lt;&gt;"",IF(Activités!U110&lt;&gt;"",Activités!U110,""),"")</f>
        <v/>
      </c>
      <c r="O100" s="26" t="str">
        <f>IF(OR(A100="",ISBLANK(Activités!V110)),"",IF(NOT(ISNA(Activités!V110)),INDEX(codeschartkla,MATCH(Activités!V110,libschartkla,0)),Activités!V110))</f>
        <v/>
      </c>
      <c r="P100" s="26" t="str">
        <f>IF(OR(A100="",ISBLANK(Activités!W110)),"",Activités!W110)</f>
        <v/>
      </c>
    </row>
    <row r="101" spans="1:16">
      <c r="A101" s="26" t="str">
        <f>IF(Activités!$A111&lt;&gt;"",IF(Activités!C111&lt;&gt;"",IF(Activités!C111="LOC.ID",CONCATENATE("LOC.",Activités!AM$12),Activités!C111),""),"")</f>
        <v/>
      </c>
      <c r="B101" s="51" t="str">
        <f>IF(A101&lt;&gt;"",Activités!J111,"")</f>
        <v/>
      </c>
      <c r="C101" s="26" t="str">
        <f>IF(A101&lt;&gt;"",IF(Activités!E111=TRUE,INDEX(codesex,MATCH(Activités!D111,libsex,0)),Activités!D111),"")</f>
        <v/>
      </c>
      <c r="D101" s="116" t="str">
        <f>IF(A101&lt;&gt;"",Activités!F111,"")</f>
        <v/>
      </c>
      <c r="E101" s="26" t="str">
        <f>IF(A101&lt;&gt;"",IF(Activités!H111=TRUE,INDEX(codenat,MATCH(Activités!G111,libnat,0)),Activités!G111),"")</f>
        <v/>
      </c>
      <c r="F101" s="26" t="str">
        <f>IF(A101&lt;&gt;"",Activités!I111,"")</f>
        <v/>
      </c>
      <c r="G101" s="26" t="str">
        <f>IF(A101&lt;&gt;"",IF(Activités!O111&lt;&gt;"",Activités!O111,""),"")</f>
        <v/>
      </c>
      <c r="H101" s="26" t="str">
        <f>IF(A101&lt;&gt;"",IF(Activités!Z111=TRUE,INDEX(codeperskat,MATCH(Activités!P111,libperskat,0)),IF(Activités!P111&lt;&gt;"",Activités!P111,"")),"")</f>
        <v/>
      </c>
      <c r="I101" s="26" t="str">
        <f>IF(A101&lt;&gt;"",IF(Activités!AA111=TRUE,INDEX(codeaav,MATCH(Activités!Q111,libaav,0)),IF(Activités!Q111&lt;&gt;"",Activités!Q111,"")),"")</f>
        <v/>
      </c>
      <c r="J101" s="26" t="str">
        <f>IF(A101&lt;&gt;"",IF(Activités!AB111=TRUE,INDEX(codedipqual,MATCH(Activités!R111,libdipqual,0)),IF(Activités!R111&lt;&gt;"",Activités!R111,"")),"")</f>
        <v/>
      </c>
      <c r="K101" s="26" t="str">
        <f>IF(A101&lt;&gt;"",IF(Activités!AC111=TRUE,INDEX(libcatidinst,MATCH(Activités!S111,libinst,0)),""),"")</f>
        <v/>
      </c>
      <c r="L101" s="26" t="str">
        <f>IF(A101&lt;&gt;"",IF(Activités!AC111=TRUE,INDEX(codeinst,MATCH(Activités!S111,libinst,0)),IF(Activités!S111&lt;&gt;"",Activités!S111,"")),"")</f>
        <v/>
      </c>
      <c r="M101" s="26" t="str">
        <f>IF(A101&lt;&gt;"",IF(Activités!T111&lt;&gt;"",Activités!T111,""),"")</f>
        <v/>
      </c>
      <c r="N101" s="26" t="str">
        <f>IF(A101&lt;&gt;"",IF(Activités!U111&lt;&gt;"",Activités!U111,""),"")</f>
        <v/>
      </c>
      <c r="O101" s="26" t="str">
        <f>IF(OR(A101="",ISBLANK(Activités!V111)),"",IF(NOT(ISNA(Activités!V111)),INDEX(codeschartkla,MATCH(Activités!V111,libschartkla,0)),Activités!V111))</f>
        <v/>
      </c>
      <c r="P101" s="26" t="str">
        <f>IF(OR(A101="",ISBLANK(Activités!W111)),"",Activités!W111)</f>
        <v/>
      </c>
    </row>
    <row r="102" spans="1:16">
      <c r="A102" s="26" t="str">
        <f>IF(Activités!$A112&lt;&gt;"",IF(Activités!C112&lt;&gt;"",IF(Activités!C112="LOC.ID",CONCATENATE("LOC.",Activités!AM$12),Activités!C112),""),"")</f>
        <v/>
      </c>
      <c r="B102" s="51" t="str">
        <f>IF(A102&lt;&gt;"",Activités!J112,"")</f>
        <v/>
      </c>
      <c r="C102" s="26" t="str">
        <f>IF(A102&lt;&gt;"",IF(Activités!E112=TRUE,INDEX(codesex,MATCH(Activités!D112,libsex,0)),Activités!D112),"")</f>
        <v/>
      </c>
      <c r="D102" s="116" t="str">
        <f>IF(A102&lt;&gt;"",Activités!F112,"")</f>
        <v/>
      </c>
      <c r="E102" s="26" t="str">
        <f>IF(A102&lt;&gt;"",IF(Activités!H112=TRUE,INDEX(codenat,MATCH(Activités!G112,libnat,0)),Activités!G112),"")</f>
        <v/>
      </c>
      <c r="F102" s="26" t="str">
        <f>IF(A102&lt;&gt;"",Activités!I112,"")</f>
        <v/>
      </c>
      <c r="G102" s="26" t="str">
        <f>IF(A102&lt;&gt;"",IF(Activités!O112&lt;&gt;"",Activités!O112,""),"")</f>
        <v/>
      </c>
      <c r="H102" s="26" t="str">
        <f>IF(A102&lt;&gt;"",IF(Activités!Z112=TRUE,INDEX(codeperskat,MATCH(Activités!P112,libperskat,0)),IF(Activités!P112&lt;&gt;"",Activités!P112,"")),"")</f>
        <v/>
      </c>
      <c r="I102" s="26" t="str">
        <f>IF(A102&lt;&gt;"",IF(Activités!AA112=TRUE,INDEX(codeaav,MATCH(Activités!Q112,libaav,0)),IF(Activités!Q112&lt;&gt;"",Activités!Q112,"")),"")</f>
        <v/>
      </c>
      <c r="J102" s="26" t="str">
        <f>IF(A102&lt;&gt;"",IF(Activités!AB112=TRUE,INDEX(codedipqual,MATCH(Activités!R112,libdipqual,0)),IF(Activités!R112&lt;&gt;"",Activités!R112,"")),"")</f>
        <v/>
      </c>
      <c r="K102" s="26" t="str">
        <f>IF(A102&lt;&gt;"",IF(Activités!AC112=TRUE,INDEX(libcatidinst,MATCH(Activités!S112,libinst,0)),""),"")</f>
        <v/>
      </c>
      <c r="L102" s="26" t="str">
        <f>IF(A102&lt;&gt;"",IF(Activités!AC112=TRUE,INDEX(codeinst,MATCH(Activités!S112,libinst,0)),IF(Activités!S112&lt;&gt;"",Activités!S112,"")),"")</f>
        <v/>
      </c>
      <c r="M102" s="26" t="str">
        <f>IF(A102&lt;&gt;"",IF(Activités!T112&lt;&gt;"",Activités!T112,""),"")</f>
        <v/>
      </c>
      <c r="N102" s="26" t="str">
        <f>IF(A102&lt;&gt;"",IF(Activités!U112&lt;&gt;"",Activités!U112,""),"")</f>
        <v/>
      </c>
      <c r="O102" s="26" t="str">
        <f>IF(OR(A102="",ISBLANK(Activités!V112)),"",IF(NOT(ISNA(Activités!V112)),INDEX(codeschartkla,MATCH(Activités!V112,libschartkla,0)),Activités!V112))</f>
        <v/>
      </c>
      <c r="P102" s="26" t="str">
        <f>IF(OR(A102="",ISBLANK(Activités!W112)),"",Activités!W112)</f>
        <v/>
      </c>
    </row>
    <row r="103" spans="1:16">
      <c r="A103" s="26" t="str">
        <f>IF(Activités!$A113&lt;&gt;"",IF(Activités!C113&lt;&gt;"",IF(Activités!C113="LOC.ID",CONCATENATE("LOC.",Activités!AM$12),Activités!C113),""),"")</f>
        <v/>
      </c>
      <c r="B103" s="51" t="str">
        <f>IF(A103&lt;&gt;"",Activités!J113,"")</f>
        <v/>
      </c>
      <c r="C103" s="26" t="str">
        <f>IF(A103&lt;&gt;"",IF(Activités!E113=TRUE,INDEX(codesex,MATCH(Activités!D113,libsex,0)),Activités!D113),"")</f>
        <v/>
      </c>
      <c r="D103" s="116" t="str">
        <f>IF(A103&lt;&gt;"",Activités!F113,"")</f>
        <v/>
      </c>
      <c r="E103" s="26" t="str">
        <f>IF(A103&lt;&gt;"",IF(Activités!H113=TRUE,INDEX(codenat,MATCH(Activités!G113,libnat,0)),Activités!G113),"")</f>
        <v/>
      </c>
      <c r="F103" s="26" t="str">
        <f>IF(A103&lt;&gt;"",Activités!I113,"")</f>
        <v/>
      </c>
      <c r="G103" s="26" t="str">
        <f>IF(A103&lt;&gt;"",IF(Activités!O113&lt;&gt;"",Activités!O113,""),"")</f>
        <v/>
      </c>
      <c r="H103" s="26" t="str">
        <f>IF(A103&lt;&gt;"",IF(Activités!Z113=TRUE,INDEX(codeperskat,MATCH(Activités!P113,libperskat,0)),IF(Activités!P113&lt;&gt;"",Activités!P113,"")),"")</f>
        <v/>
      </c>
      <c r="I103" s="26" t="str">
        <f>IF(A103&lt;&gt;"",IF(Activités!AA113=TRUE,INDEX(codeaav,MATCH(Activités!Q113,libaav,0)),IF(Activités!Q113&lt;&gt;"",Activités!Q113,"")),"")</f>
        <v/>
      </c>
      <c r="J103" s="26" t="str">
        <f>IF(A103&lt;&gt;"",IF(Activités!AB113=TRUE,INDEX(codedipqual,MATCH(Activités!R113,libdipqual,0)),IF(Activités!R113&lt;&gt;"",Activités!R113,"")),"")</f>
        <v/>
      </c>
      <c r="K103" s="26" t="str">
        <f>IF(A103&lt;&gt;"",IF(Activités!AC113=TRUE,INDEX(libcatidinst,MATCH(Activités!S113,libinst,0)),""),"")</f>
        <v/>
      </c>
      <c r="L103" s="26" t="str">
        <f>IF(A103&lt;&gt;"",IF(Activités!AC113=TRUE,INDEX(codeinst,MATCH(Activités!S113,libinst,0)),IF(Activités!S113&lt;&gt;"",Activités!S113,"")),"")</f>
        <v/>
      </c>
      <c r="M103" s="26" t="str">
        <f>IF(A103&lt;&gt;"",IF(Activités!T113&lt;&gt;"",Activités!T113,""),"")</f>
        <v/>
      </c>
      <c r="N103" s="26" t="str">
        <f>IF(A103&lt;&gt;"",IF(Activités!U113&lt;&gt;"",Activités!U113,""),"")</f>
        <v/>
      </c>
      <c r="O103" s="26" t="str">
        <f>IF(OR(A103="",ISBLANK(Activités!V113)),"",IF(NOT(ISNA(Activités!V113)),INDEX(codeschartkla,MATCH(Activités!V113,libschartkla,0)),Activités!V113))</f>
        <v/>
      </c>
      <c r="P103" s="26" t="str">
        <f>IF(OR(A103="",ISBLANK(Activités!W113)),"",Activités!W113)</f>
        <v/>
      </c>
    </row>
    <row r="104" spans="1:16">
      <c r="A104" s="26" t="str">
        <f>IF(Activités!$A114&lt;&gt;"",IF(Activités!C114&lt;&gt;"",IF(Activités!C114="LOC.ID",CONCATENATE("LOC.",Activités!AM$12),Activités!C114),""),"")</f>
        <v/>
      </c>
      <c r="B104" s="51" t="str">
        <f>IF(A104&lt;&gt;"",Activités!J114,"")</f>
        <v/>
      </c>
      <c r="C104" s="26" t="str">
        <f>IF(A104&lt;&gt;"",IF(Activités!E114=TRUE,INDEX(codesex,MATCH(Activités!D114,libsex,0)),Activités!D114),"")</f>
        <v/>
      </c>
      <c r="D104" s="116" t="str">
        <f>IF(A104&lt;&gt;"",Activités!F114,"")</f>
        <v/>
      </c>
      <c r="E104" s="26" t="str">
        <f>IF(A104&lt;&gt;"",IF(Activités!H114=TRUE,INDEX(codenat,MATCH(Activités!G114,libnat,0)),Activités!G114),"")</f>
        <v/>
      </c>
      <c r="F104" s="26" t="str">
        <f>IF(A104&lt;&gt;"",Activités!I114,"")</f>
        <v/>
      </c>
      <c r="G104" s="26" t="str">
        <f>IF(A104&lt;&gt;"",IF(Activités!O114&lt;&gt;"",Activités!O114,""),"")</f>
        <v/>
      </c>
      <c r="H104" s="26" t="str">
        <f>IF(A104&lt;&gt;"",IF(Activités!Z114=TRUE,INDEX(codeperskat,MATCH(Activités!P114,libperskat,0)),IF(Activités!P114&lt;&gt;"",Activités!P114,"")),"")</f>
        <v/>
      </c>
      <c r="I104" s="26" t="str">
        <f>IF(A104&lt;&gt;"",IF(Activités!AA114=TRUE,INDEX(codeaav,MATCH(Activités!Q114,libaav,0)),IF(Activités!Q114&lt;&gt;"",Activités!Q114,"")),"")</f>
        <v/>
      </c>
      <c r="J104" s="26" t="str">
        <f>IF(A104&lt;&gt;"",IF(Activités!AB114=TRUE,INDEX(codedipqual,MATCH(Activités!R114,libdipqual,0)),IF(Activités!R114&lt;&gt;"",Activités!R114,"")),"")</f>
        <v/>
      </c>
      <c r="K104" s="26" t="str">
        <f>IF(A104&lt;&gt;"",IF(Activités!AC114=TRUE,INDEX(libcatidinst,MATCH(Activités!S114,libinst,0)),""),"")</f>
        <v/>
      </c>
      <c r="L104" s="26" t="str">
        <f>IF(A104&lt;&gt;"",IF(Activités!AC114=TRUE,INDEX(codeinst,MATCH(Activités!S114,libinst,0)),IF(Activités!S114&lt;&gt;"",Activités!S114,"")),"")</f>
        <v/>
      </c>
      <c r="M104" s="26" t="str">
        <f>IF(A104&lt;&gt;"",IF(Activités!T114&lt;&gt;"",Activités!T114,""),"")</f>
        <v/>
      </c>
      <c r="N104" s="26" t="str">
        <f>IF(A104&lt;&gt;"",IF(Activités!U114&lt;&gt;"",Activités!U114,""),"")</f>
        <v/>
      </c>
      <c r="O104" s="26" t="str">
        <f>IF(OR(A104="",ISBLANK(Activités!V114)),"",IF(NOT(ISNA(Activités!V114)),INDEX(codeschartkla,MATCH(Activités!V114,libschartkla,0)),Activités!V114))</f>
        <v/>
      </c>
      <c r="P104" s="26" t="str">
        <f>IF(OR(A104="",ISBLANK(Activités!W114)),"",Activités!W114)</f>
        <v/>
      </c>
    </row>
    <row r="105" spans="1:16">
      <c r="A105" s="26" t="str">
        <f>IF(Activités!$A115&lt;&gt;"",IF(Activités!C115&lt;&gt;"",IF(Activités!C115="LOC.ID",CONCATENATE("LOC.",Activités!AM$12),Activités!C115),""),"")</f>
        <v/>
      </c>
      <c r="B105" s="51" t="str">
        <f>IF(A105&lt;&gt;"",Activités!J115,"")</f>
        <v/>
      </c>
      <c r="C105" s="26" t="str">
        <f>IF(A105&lt;&gt;"",IF(Activités!E115=TRUE,INDEX(codesex,MATCH(Activités!D115,libsex,0)),Activités!D115),"")</f>
        <v/>
      </c>
      <c r="D105" s="116" t="str">
        <f>IF(A105&lt;&gt;"",Activités!F115,"")</f>
        <v/>
      </c>
      <c r="E105" s="26" t="str">
        <f>IF(A105&lt;&gt;"",IF(Activités!H115=TRUE,INDEX(codenat,MATCH(Activités!G115,libnat,0)),Activités!G115),"")</f>
        <v/>
      </c>
      <c r="F105" s="26" t="str">
        <f>IF(A105&lt;&gt;"",Activités!I115,"")</f>
        <v/>
      </c>
      <c r="G105" s="26" t="str">
        <f>IF(A105&lt;&gt;"",IF(Activités!O115&lt;&gt;"",Activités!O115,""),"")</f>
        <v/>
      </c>
      <c r="H105" s="26" t="str">
        <f>IF(A105&lt;&gt;"",IF(Activités!Z115=TRUE,INDEX(codeperskat,MATCH(Activités!P115,libperskat,0)),IF(Activités!P115&lt;&gt;"",Activités!P115,"")),"")</f>
        <v/>
      </c>
      <c r="I105" s="26" t="str">
        <f>IF(A105&lt;&gt;"",IF(Activités!AA115=TRUE,INDEX(codeaav,MATCH(Activités!Q115,libaav,0)),IF(Activités!Q115&lt;&gt;"",Activités!Q115,"")),"")</f>
        <v/>
      </c>
      <c r="J105" s="26" t="str">
        <f>IF(A105&lt;&gt;"",IF(Activités!AB115=TRUE,INDEX(codedipqual,MATCH(Activités!R115,libdipqual,0)),IF(Activités!R115&lt;&gt;"",Activités!R115,"")),"")</f>
        <v/>
      </c>
      <c r="K105" s="26" t="str">
        <f>IF(A105&lt;&gt;"",IF(Activités!AC115=TRUE,INDEX(libcatidinst,MATCH(Activités!S115,libinst,0)),""),"")</f>
        <v/>
      </c>
      <c r="L105" s="26" t="str">
        <f>IF(A105&lt;&gt;"",IF(Activités!AC115=TRUE,INDEX(codeinst,MATCH(Activités!S115,libinst,0)),IF(Activités!S115&lt;&gt;"",Activités!S115,"")),"")</f>
        <v/>
      </c>
      <c r="M105" s="26" t="str">
        <f>IF(A105&lt;&gt;"",IF(Activités!T115&lt;&gt;"",Activités!T115,""),"")</f>
        <v/>
      </c>
      <c r="N105" s="26" t="str">
        <f>IF(A105&lt;&gt;"",IF(Activités!U115&lt;&gt;"",Activités!U115,""),"")</f>
        <v/>
      </c>
      <c r="O105" s="26" t="str">
        <f>IF(OR(A105="",ISBLANK(Activités!V115)),"",IF(NOT(ISNA(Activités!V115)),INDEX(codeschartkla,MATCH(Activités!V115,libschartkla,0)),Activités!V115))</f>
        <v/>
      </c>
      <c r="P105" s="26" t="str">
        <f>IF(OR(A105="",ISBLANK(Activités!W115)),"",Activités!W115)</f>
        <v/>
      </c>
    </row>
    <row r="106" spans="1:16">
      <c r="A106" s="26" t="str">
        <f>IF(Activités!$A116&lt;&gt;"",IF(Activités!C116&lt;&gt;"",IF(Activités!C116="LOC.ID",CONCATENATE("LOC.",Activités!AM$12),Activités!C116),""),"")</f>
        <v/>
      </c>
      <c r="B106" s="51" t="str">
        <f>IF(A106&lt;&gt;"",Activités!J116,"")</f>
        <v/>
      </c>
      <c r="C106" s="26" t="str">
        <f>IF(A106&lt;&gt;"",IF(Activités!E116=TRUE,INDEX(codesex,MATCH(Activités!D116,libsex,0)),Activités!D116),"")</f>
        <v/>
      </c>
      <c r="D106" s="116" t="str">
        <f>IF(A106&lt;&gt;"",Activités!F116,"")</f>
        <v/>
      </c>
      <c r="E106" s="26" t="str">
        <f>IF(A106&lt;&gt;"",IF(Activités!H116=TRUE,INDEX(codenat,MATCH(Activités!G116,libnat,0)),Activités!G116),"")</f>
        <v/>
      </c>
      <c r="F106" s="26" t="str">
        <f>IF(A106&lt;&gt;"",Activités!I116,"")</f>
        <v/>
      </c>
      <c r="G106" s="26" t="str">
        <f>IF(A106&lt;&gt;"",IF(Activités!O116&lt;&gt;"",Activités!O116,""),"")</f>
        <v/>
      </c>
      <c r="H106" s="26" t="str">
        <f>IF(A106&lt;&gt;"",IF(Activités!Z116=TRUE,INDEX(codeperskat,MATCH(Activités!P116,libperskat,0)),IF(Activités!P116&lt;&gt;"",Activités!P116,"")),"")</f>
        <v/>
      </c>
      <c r="I106" s="26" t="str">
        <f>IF(A106&lt;&gt;"",IF(Activités!AA116=TRUE,INDEX(codeaav,MATCH(Activités!Q116,libaav,0)),IF(Activités!Q116&lt;&gt;"",Activités!Q116,"")),"")</f>
        <v/>
      </c>
      <c r="J106" s="26" t="str">
        <f>IF(A106&lt;&gt;"",IF(Activités!AB116=TRUE,INDEX(codedipqual,MATCH(Activités!R116,libdipqual,0)),IF(Activités!R116&lt;&gt;"",Activités!R116,"")),"")</f>
        <v/>
      </c>
      <c r="K106" s="26" t="str">
        <f>IF(A106&lt;&gt;"",IF(Activités!AC116=TRUE,INDEX(libcatidinst,MATCH(Activités!S116,libinst,0)),""),"")</f>
        <v/>
      </c>
      <c r="L106" s="26" t="str">
        <f>IF(A106&lt;&gt;"",IF(Activités!AC116=TRUE,INDEX(codeinst,MATCH(Activités!S116,libinst,0)),IF(Activités!S116&lt;&gt;"",Activités!S116,"")),"")</f>
        <v/>
      </c>
      <c r="M106" s="26" t="str">
        <f>IF(A106&lt;&gt;"",IF(Activités!T116&lt;&gt;"",Activités!T116,""),"")</f>
        <v/>
      </c>
      <c r="N106" s="26" t="str">
        <f>IF(A106&lt;&gt;"",IF(Activités!U116&lt;&gt;"",Activités!U116,""),"")</f>
        <v/>
      </c>
      <c r="O106" s="26" t="str">
        <f>IF(OR(A106="",ISBLANK(Activités!V116)),"",IF(NOT(ISNA(Activités!V116)),INDEX(codeschartkla,MATCH(Activités!V116,libschartkla,0)),Activités!V116))</f>
        <v/>
      </c>
      <c r="P106" s="26" t="str">
        <f>IF(OR(A106="",ISBLANK(Activités!W116)),"",Activités!W116)</f>
        <v/>
      </c>
    </row>
    <row r="107" spans="1:16">
      <c r="A107" s="26" t="str">
        <f>IF(Activités!$A117&lt;&gt;"",IF(Activités!C117&lt;&gt;"",IF(Activités!C117="LOC.ID",CONCATENATE("LOC.",Activités!AM$12),Activités!C117),""),"")</f>
        <v/>
      </c>
      <c r="B107" s="51" t="str">
        <f>IF(A107&lt;&gt;"",Activités!J117,"")</f>
        <v/>
      </c>
      <c r="C107" s="26" t="str">
        <f>IF(A107&lt;&gt;"",IF(Activités!E117=TRUE,INDEX(codesex,MATCH(Activités!D117,libsex,0)),Activités!D117),"")</f>
        <v/>
      </c>
      <c r="D107" s="116" t="str">
        <f>IF(A107&lt;&gt;"",Activités!F117,"")</f>
        <v/>
      </c>
      <c r="E107" s="26" t="str">
        <f>IF(A107&lt;&gt;"",IF(Activités!H117=TRUE,INDEX(codenat,MATCH(Activités!G117,libnat,0)),Activités!G117),"")</f>
        <v/>
      </c>
      <c r="F107" s="26" t="str">
        <f>IF(A107&lt;&gt;"",Activités!I117,"")</f>
        <v/>
      </c>
      <c r="G107" s="26" t="str">
        <f>IF(A107&lt;&gt;"",IF(Activités!O117&lt;&gt;"",Activités!O117,""),"")</f>
        <v/>
      </c>
      <c r="H107" s="26" t="str">
        <f>IF(A107&lt;&gt;"",IF(Activités!Z117=TRUE,INDEX(codeperskat,MATCH(Activités!P117,libperskat,0)),IF(Activités!P117&lt;&gt;"",Activités!P117,"")),"")</f>
        <v/>
      </c>
      <c r="I107" s="26" t="str">
        <f>IF(A107&lt;&gt;"",IF(Activités!AA117=TRUE,INDEX(codeaav,MATCH(Activités!Q117,libaav,0)),IF(Activités!Q117&lt;&gt;"",Activités!Q117,"")),"")</f>
        <v/>
      </c>
      <c r="J107" s="26" t="str">
        <f>IF(A107&lt;&gt;"",IF(Activités!AB117=TRUE,INDEX(codedipqual,MATCH(Activités!R117,libdipqual,0)),IF(Activités!R117&lt;&gt;"",Activités!R117,"")),"")</f>
        <v/>
      </c>
      <c r="K107" s="26" t="str">
        <f>IF(A107&lt;&gt;"",IF(Activités!AC117=TRUE,INDEX(libcatidinst,MATCH(Activités!S117,libinst,0)),""),"")</f>
        <v/>
      </c>
      <c r="L107" s="26" t="str">
        <f>IF(A107&lt;&gt;"",IF(Activités!AC117=TRUE,INDEX(codeinst,MATCH(Activités!S117,libinst,0)),IF(Activités!S117&lt;&gt;"",Activités!S117,"")),"")</f>
        <v/>
      </c>
      <c r="M107" s="26" t="str">
        <f>IF(A107&lt;&gt;"",IF(Activités!T117&lt;&gt;"",Activités!T117,""),"")</f>
        <v/>
      </c>
      <c r="N107" s="26" t="str">
        <f>IF(A107&lt;&gt;"",IF(Activités!U117&lt;&gt;"",Activités!U117,""),"")</f>
        <v/>
      </c>
      <c r="O107" s="26" t="str">
        <f>IF(OR(A107="",ISBLANK(Activités!V117)),"",IF(NOT(ISNA(Activités!V117)),INDEX(codeschartkla,MATCH(Activités!V117,libschartkla,0)),Activités!V117))</f>
        <v/>
      </c>
      <c r="P107" s="26" t="str">
        <f>IF(OR(A107="",ISBLANK(Activités!W117)),"",Activités!W117)</f>
        <v/>
      </c>
    </row>
    <row r="108" spans="1:16">
      <c r="A108" s="26" t="str">
        <f>IF(Activités!$A118&lt;&gt;"",IF(Activités!C118&lt;&gt;"",IF(Activités!C118="LOC.ID",CONCATENATE("LOC.",Activités!AM$12),Activités!C118),""),"")</f>
        <v/>
      </c>
      <c r="B108" s="51" t="str">
        <f>IF(A108&lt;&gt;"",Activités!J118,"")</f>
        <v/>
      </c>
      <c r="C108" s="26" t="str">
        <f>IF(A108&lt;&gt;"",IF(Activités!E118=TRUE,INDEX(codesex,MATCH(Activités!D118,libsex,0)),Activités!D118),"")</f>
        <v/>
      </c>
      <c r="D108" s="116" t="str">
        <f>IF(A108&lt;&gt;"",Activités!F118,"")</f>
        <v/>
      </c>
      <c r="E108" s="26" t="str">
        <f>IF(A108&lt;&gt;"",IF(Activités!H118=TRUE,INDEX(codenat,MATCH(Activités!G118,libnat,0)),Activités!G118),"")</f>
        <v/>
      </c>
      <c r="F108" s="26" t="str">
        <f>IF(A108&lt;&gt;"",Activités!I118,"")</f>
        <v/>
      </c>
      <c r="G108" s="26" t="str">
        <f>IF(A108&lt;&gt;"",IF(Activités!O118&lt;&gt;"",Activités!O118,""),"")</f>
        <v/>
      </c>
      <c r="H108" s="26" t="str">
        <f>IF(A108&lt;&gt;"",IF(Activités!Z118=TRUE,INDEX(codeperskat,MATCH(Activités!P118,libperskat,0)),IF(Activités!P118&lt;&gt;"",Activités!P118,"")),"")</f>
        <v/>
      </c>
      <c r="I108" s="26" t="str">
        <f>IF(A108&lt;&gt;"",IF(Activités!AA118=TRUE,INDEX(codeaav,MATCH(Activités!Q118,libaav,0)),IF(Activités!Q118&lt;&gt;"",Activités!Q118,"")),"")</f>
        <v/>
      </c>
      <c r="J108" s="26" t="str">
        <f>IF(A108&lt;&gt;"",IF(Activités!AB118=TRUE,INDEX(codedipqual,MATCH(Activités!R118,libdipqual,0)),IF(Activités!R118&lt;&gt;"",Activités!R118,"")),"")</f>
        <v/>
      </c>
      <c r="K108" s="26" t="str">
        <f>IF(A108&lt;&gt;"",IF(Activités!AC118=TRUE,INDEX(libcatidinst,MATCH(Activités!S118,libinst,0)),""),"")</f>
        <v/>
      </c>
      <c r="L108" s="26" t="str">
        <f>IF(A108&lt;&gt;"",IF(Activités!AC118=TRUE,INDEX(codeinst,MATCH(Activités!S118,libinst,0)),IF(Activités!S118&lt;&gt;"",Activités!S118,"")),"")</f>
        <v/>
      </c>
      <c r="M108" s="26" t="str">
        <f>IF(A108&lt;&gt;"",IF(Activités!T118&lt;&gt;"",Activités!T118,""),"")</f>
        <v/>
      </c>
      <c r="N108" s="26" t="str">
        <f>IF(A108&lt;&gt;"",IF(Activités!U118&lt;&gt;"",Activités!U118,""),"")</f>
        <v/>
      </c>
      <c r="O108" s="26" t="str">
        <f>IF(OR(A108="",ISBLANK(Activités!V118)),"",IF(NOT(ISNA(Activités!V118)),INDEX(codeschartkla,MATCH(Activités!V118,libschartkla,0)),Activités!V118))</f>
        <v/>
      </c>
      <c r="P108" s="26" t="str">
        <f>IF(OR(A108="",ISBLANK(Activités!W118)),"",Activités!W118)</f>
        <v/>
      </c>
    </row>
    <row r="109" spans="1:16">
      <c r="A109" s="26" t="str">
        <f>IF(Activités!$A119&lt;&gt;"",IF(Activités!C119&lt;&gt;"",IF(Activités!C119="LOC.ID",CONCATENATE("LOC.",Activités!AM$12),Activités!C119),""),"")</f>
        <v/>
      </c>
      <c r="B109" s="51" t="str">
        <f>IF(A109&lt;&gt;"",Activités!J119,"")</f>
        <v/>
      </c>
      <c r="C109" s="26" t="str">
        <f>IF(A109&lt;&gt;"",IF(Activités!E119=TRUE,INDEX(codesex,MATCH(Activités!D119,libsex,0)),Activités!D119),"")</f>
        <v/>
      </c>
      <c r="D109" s="116" t="str">
        <f>IF(A109&lt;&gt;"",Activités!F119,"")</f>
        <v/>
      </c>
      <c r="E109" s="26" t="str">
        <f>IF(A109&lt;&gt;"",IF(Activités!H119=TRUE,INDEX(codenat,MATCH(Activités!G119,libnat,0)),Activités!G119),"")</f>
        <v/>
      </c>
      <c r="F109" s="26" t="str">
        <f>IF(A109&lt;&gt;"",Activités!I119,"")</f>
        <v/>
      </c>
      <c r="G109" s="26" t="str">
        <f>IF(A109&lt;&gt;"",IF(Activités!O119&lt;&gt;"",Activités!O119,""),"")</f>
        <v/>
      </c>
      <c r="H109" s="26" t="str">
        <f>IF(A109&lt;&gt;"",IF(Activités!Z119=TRUE,INDEX(codeperskat,MATCH(Activités!P119,libperskat,0)),IF(Activités!P119&lt;&gt;"",Activités!P119,"")),"")</f>
        <v/>
      </c>
      <c r="I109" s="26" t="str">
        <f>IF(A109&lt;&gt;"",IF(Activités!AA119=TRUE,INDEX(codeaav,MATCH(Activités!Q119,libaav,0)),IF(Activités!Q119&lt;&gt;"",Activités!Q119,"")),"")</f>
        <v/>
      </c>
      <c r="J109" s="26" t="str">
        <f>IF(A109&lt;&gt;"",IF(Activités!AB119=TRUE,INDEX(codedipqual,MATCH(Activités!R119,libdipqual,0)),IF(Activités!R119&lt;&gt;"",Activités!R119,"")),"")</f>
        <v/>
      </c>
      <c r="K109" s="26" t="str">
        <f>IF(A109&lt;&gt;"",IF(Activités!AC119=TRUE,INDEX(libcatidinst,MATCH(Activités!S119,libinst,0)),""),"")</f>
        <v/>
      </c>
      <c r="L109" s="26" t="str">
        <f>IF(A109&lt;&gt;"",IF(Activités!AC119=TRUE,INDEX(codeinst,MATCH(Activités!S119,libinst,0)),IF(Activités!S119&lt;&gt;"",Activités!S119,"")),"")</f>
        <v/>
      </c>
      <c r="M109" s="26" t="str">
        <f>IF(A109&lt;&gt;"",IF(Activités!T119&lt;&gt;"",Activités!T119,""),"")</f>
        <v/>
      </c>
      <c r="N109" s="26" t="str">
        <f>IF(A109&lt;&gt;"",IF(Activités!U119&lt;&gt;"",Activités!U119,""),"")</f>
        <v/>
      </c>
      <c r="O109" s="26" t="str">
        <f>IF(OR(A109="",ISBLANK(Activités!V119)),"",IF(NOT(ISNA(Activités!V119)),INDEX(codeschartkla,MATCH(Activités!V119,libschartkla,0)),Activités!V119))</f>
        <v/>
      </c>
      <c r="P109" s="26" t="str">
        <f>IF(OR(A109="",ISBLANK(Activités!W119)),"",Activités!W119)</f>
        <v/>
      </c>
    </row>
    <row r="110" spans="1:16">
      <c r="A110" s="26" t="str">
        <f>IF(Activités!$A120&lt;&gt;"",IF(Activités!C120&lt;&gt;"",IF(Activités!C120="LOC.ID",CONCATENATE("LOC.",Activités!AM$12),Activités!C120),""),"")</f>
        <v/>
      </c>
      <c r="B110" s="51" t="str">
        <f>IF(A110&lt;&gt;"",Activités!J120,"")</f>
        <v/>
      </c>
      <c r="C110" s="26" t="str">
        <f>IF(A110&lt;&gt;"",IF(Activités!E120=TRUE,INDEX(codesex,MATCH(Activités!D120,libsex,0)),Activités!D120),"")</f>
        <v/>
      </c>
      <c r="D110" s="116" t="str">
        <f>IF(A110&lt;&gt;"",Activités!F120,"")</f>
        <v/>
      </c>
      <c r="E110" s="26" t="str">
        <f>IF(A110&lt;&gt;"",IF(Activités!H120=TRUE,INDEX(codenat,MATCH(Activités!G120,libnat,0)),Activités!G120),"")</f>
        <v/>
      </c>
      <c r="F110" s="26" t="str">
        <f>IF(A110&lt;&gt;"",Activités!I120,"")</f>
        <v/>
      </c>
      <c r="G110" s="26" t="str">
        <f>IF(A110&lt;&gt;"",IF(Activités!O120&lt;&gt;"",Activités!O120,""),"")</f>
        <v/>
      </c>
      <c r="H110" s="26" t="str">
        <f>IF(A110&lt;&gt;"",IF(Activités!Z120=TRUE,INDEX(codeperskat,MATCH(Activités!P120,libperskat,0)),IF(Activités!P120&lt;&gt;"",Activités!P120,"")),"")</f>
        <v/>
      </c>
      <c r="I110" s="26" t="str">
        <f>IF(A110&lt;&gt;"",IF(Activités!AA120=TRUE,INDEX(codeaav,MATCH(Activités!Q120,libaav,0)),IF(Activités!Q120&lt;&gt;"",Activités!Q120,"")),"")</f>
        <v/>
      </c>
      <c r="J110" s="26" t="str">
        <f>IF(A110&lt;&gt;"",IF(Activités!AB120=TRUE,INDEX(codedipqual,MATCH(Activités!R120,libdipqual,0)),IF(Activités!R120&lt;&gt;"",Activités!R120,"")),"")</f>
        <v/>
      </c>
      <c r="K110" s="26" t="str">
        <f>IF(A110&lt;&gt;"",IF(Activités!AC120=TRUE,INDEX(libcatidinst,MATCH(Activités!S120,libinst,0)),""),"")</f>
        <v/>
      </c>
      <c r="L110" s="26" t="str">
        <f>IF(A110&lt;&gt;"",IF(Activités!AC120=TRUE,INDEX(codeinst,MATCH(Activités!S120,libinst,0)),IF(Activités!S120&lt;&gt;"",Activités!S120,"")),"")</f>
        <v/>
      </c>
      <c r="M110" s="26" t="str">
        <f>IF(A110&lt;&gt;"",IF(Activités!T120&lt;&gt;"",Activités!T120,""),"")</f>
        <v/>
      </c>
      <c r="N110" s="26" t="str">
        <f>IF(A110&lt;&gt;"",IF(Activités!U120&lt;&gt;"",Activités!U120,""),"")</f>
        <v/>
      </c>
      <c r="O110" s="26" t="str">
        <f>IF(OR(A110="",ISBLANK(Activités!V120)),"",IF(NOT(ISNA(Activités!V120)),INDEX(codeschartkla,MATCH(Activités!V120,libschartkla,0)),Activités!V120))</f>
        <v/>
      </c>
      <c r="P110" s="26" t="str">
        <f>IF(OR(A110="",ISBLANK(Activités!W120)),"",Activités!W120)</f>
        <v/>
      </c>
    </row>
    <row r="111" spans="1:16">
      <c r="A111" s="26" t="str">
        <f>IF(Activités!$A121&lt;&gt;"",IF(Activités!C121&lt;&gt;"",IF(Activités!C121="LOC.ID",CONCATENATE("LOC.",Activités!AM$12),Activités!C121),""),"")</f>
        <v/>
      </c>
      <c r="B111" s="51" t="str">
        <f>IF(A111&lt;&gt;"",Activités!J121,"")</f>
        <v/>
      </c>
      <c r="C111" s="26" t="str">
        <f>IF(A111&lt;&gt;"",IF(Activités!E121=TRUE,INDEX(codesex,MATCH(Activités!D121,libsex,0)),Activités!D121),"")</f>
        <v/>
      </c>
      <c r="D111" s="116" t="str">
        <f>IF(A111&lt;&gt;"",Activités!F121,"")</f>
        <v/>
      </c>
      <c r="E111" s="26" t="str">
        <f>IF(A111&lt;&gt;"",IF(Activités!H121=TRUE,INDEX(codenat,MATCH(Activités!G121,libnat,0)),Activités!G121),"")</f>
        <v/>
      </c>
      <c r="F111" s="26" t="str">
        <f>IF(A111&lt;&gt;"",Activités!I121,"")</f>
        <v/>
      </c>
      <c r="G111" s="26" t="str">
        <f>IF(A111&lt;&gt;"",IF(Activités!O121&lt;&gt;"",Activités!O121,""),"")</f>
        <v/>
      </c>
      <c r="H111" s="26" t="str">
        <f>IF(A111&lt;&gt;"",IF(Activités!Z121=TRUE,INDEX(codeperskat,MATCH(Activités!P121,libperskat,0)),IF(Activités!P121&lt;&gt;"",Activités!P121,"")),"")</f>
        <v/>
      </c>
      <c r="I111" s="26" t="str">
        <f>IF(A111&lt;&gt;"",IF(Activités!AA121=TRUE,INDEX(codeaav,MATCH(Activités!Q121,libaav,0)),IF(Activités!Q121&lt;&gt;"",Activités!Q121,"")),"")</f>
        <v/>
      </c>
      <c r="J111" s="26" t="str">
        <f>IF(A111&lt;&gt;"",IF(Activités!AB121=TRUE,INDEX(codedipqual,MATCH(Activités!R121,libdipqual,0)),IF(Activités!R121&lt;&gt;"",Activités!R121,"")),"")</f>
        <v/>
      </c>
      <c r="K111" s="26" t="str">
        <f>IF(A111&lt;&gt;"",IF(Activités!AC121=TRUE,INDEX(libcatidinst,MATCH(Activités!S121,libinst,0)),""),"")</f>
        <v/>
      </c>
      <c r="L111" s="26" t="str">
        <f>IF(A111&lt;&gt;"",IF(Activités!AC121=TRUE,INDEX(codeinst,MATCH(Activités!S121,libinst,0)),IF(Activités!S121&lt;&gt;"",Activités!S121,"")),"")</f>
        <v/>
      </c>
      <c r="M111" s="26" t="str">
        <f>IF(A111&lt;&gt;"",IF(Activités!T121&lt;&gt;"",Activités!T121,""),"")</f>
        <v/>
      </c>
      <c r="N111" s="26" t="str">
        <f>IF(A111&lt;&gt;"",IF(Activités!U121&lt;&gt;"",Activités!U121,""),"")</f>
        <v/>
      </c>
      <c r="O111" s="26" t="str">
        <f>IF(OR(A111="",ISBLANK(Activités!V121)),"",IF(NOT(ISNA(Activités!V121)),INDEX(codeschartkla,MATCH(Activités!V121,libschartkla,0)),Activités!V121))</f>
        <v/>
      </c>
      <c r="P111" s="26" t="str">
        <f>IF(OR(A111="",ISBLANK(Activités!W121)),"",Activités!W121)</f>
        <v/>
      </c>
    </row>
    <row r="112" spans="1:16">
      <c r="A112" s="26" t="str">
        <f>IF(Activités!$A122&lt;&gt;"",IF(Activités!C122&lt;&gt;"",IF(Activités!C122="LOC.ID",CONCATENATE("LOC.",Activités!AM$12),Activités!C122),""),"")</f>
        <v/>
      </c>
      <c r="B112" s="51" t="str">
        <f>IF(A112&lt;&gt;"",Activités!J122,"")</f>
        <v/>
      </c>
      <c r="C112" s="26" t="str">
        <f>IF(A112&lt;&gt;"",IF(Activités!E122=TRUE,INDEX(codesex,MATCH(Activités!D122,libsex,0)),Activités!D122),"")</f>
        <v/>
      </c>
      <c r="D112" s="116" t="str">
        <f>IF(A112&lt;&gt;"",Activités!F122,"")</f>
        <v/>
      </c>
      <c r="E112" s="26" t="str">
        <f>IF(A112&lt;&gt;"",IF(Activités!H122=TRUE,INDEX(codenat,MATCH(Activités!G122,libnat,0)),Activités!G122),"")</f>
        <v/>
      </c>
      <c r="F112" s="26" t="str">
        <f>IF(A112&lt;&gt;"",Activités!I122,"")</f>
        <v/>
      </c>
      <c r="G112" s="26" t="str">
        <f>IF(A112&lt;&gt;"",IF(Activités!O122&lt;&gt;"",Activités!O122,""),"")</f>
        <v/>
      </c>
      <c r="H112" s="26" t="str">
        <f>IF(A112&lt;&gt;"",IF(Activités!Z122=TRUE,INDEX(codeperskat,MATCH(Activités!P122,libperskat,0)),IF(Activités!P122&lt;&gt;"",Activités!P122,"")),"")</f>
        <v/>
      </c>
      <c r="I112" s="26" t="str">
        <f>IF(A112&lt;&gt;"",IF(Activités!AA122=TRUE,INDEX(codeaav,MATCH(Activités!Q122,libaav,0)),IF(Activités!Q122&lt;&gt;"",Activités!Q122,"")),"")</f>
        <v/>
      </c>
      <c r="J112" s="26" t="str">
        <f>IF(A112&lt;&gt;"",IF(Activités!AB122=TRUE,INDEX(codedipqual,MATCH(Activités!R122,libdipqual,0)),IF(Activités!R122&lt;&gt;"",Activités!R122,"")),"")</f>
        <v/>
      </c>
      <c r="K112" s="26" t="str">
        <f>IF(A112&lt;&gt;"",IF(Activités!AC122=TRUE,INDEX(libcatidinst,MATCH(Activités!S122,libinst,0)),""),"")</f>
        <v/>
      </c>
      <c r="L112" s="26" t="str">
        <f>IF(A112&lt;&gt;"",IF(Activités!AC122=TRUE,INDEX(codeinst,MATCH(Activités!S122,libinst,0)),IF(Activités!S122&lt;&gt;"",Activités!S122,"")),"")</f>
        <v/>
      </c>
      <c r="M112" s="26" t="str">
        <f>IF(A112&lt;&gt;"",IF(Activités!T122&lt;&gt;"",Activités!T122,""),"")</f>
        <v/>
      </c>
      <c r="N112" s="26" t="str">
        <f>IF(A112&lt;&gt;"",IF(Activités!U122&lt;&gt;"",Activités!U122,""),"")</f>
        <v/>
      </c>
      <c r="O112" s="26" t="str">
        <f>IF(OR(A112="",ISBLANK(Activités!V122)),"",IF(NOT(ISNA(Activités!V122)),INDEX(codeschartkla,MATCH(Activités!V122,libschartkla,0)),Activités!V122))</f>
        <v/>
      </c>
      <c r="P112" s="26" t="str">
        <f>IF(OR(A112="",ISBLANK(Activités!W122)),"",Activités!W122)</f>
        <v/>
      </c>
    </row>
    <row r="113" spans="1:16">
      <c r="A113" s="26" t="str">
        <f>IF(Activités!$A123&lt;&gt;"",IF(Activités!C123&lt;&gt;"",IF(Activités!C123="LOC.ID",CONCATENATE("LOC.",Activités!AM$12),Activités!C123),""),"")</f>
        <v/>
      </c>
      <c r="B113" s="51" t="str">
        <f>IF(A113&lt;&gt;"",Activités!J123,"")</f>
        <v/>
      </c>
      <c r="C113" s="26" t="str">
        <f>IF(A113&lt;&gt;"",IF(Activités!E123=TRUE,INDEX(codesex,MATCH(Activités!D123,libsex,0)),Activités!D123),"")</f>
        <v/>
      </c>
      <c r="D113" s="116" t="str">
        <f>IF(A113&lt;&gt;"",Activités!F123,"")</f>
        <v/>
      </c>
      <c r="E113" s="26" t="str">
        <f>IF(A113&lt;&gt;"",IF(Activités!H123=TRUE,INDEX(codenat,MATCH(Activités!G123,libnat,0)),Activités!G123),"")</f>
        <v/>
      </c>
      <c r="F113" s="26" t="str">
        <f>IF(A113&lt;&gt;"",Activités!I123,"")</f>
        <v/>
      </c>
      <c r="G113" s="26" t="str">
        <f>IF(A113&lt;&gt;"",IF(Activités!O123&lt;&gt;"",Activités!O123,""),"")</f>
        <v/>
      </c>
      <c r="H113" s="26" t="str">
        <f>IF(A113&lt;&gt;"",IF(Activités!Z123=TRUE,INDEX(codeperskat,MATCH(Activités!P123,libperskat,0)),IF(Activités!P123&lt;&gt;"",Activités!P123,"")),"")</f>
        <v/>
      </c>
      <c r="I113" s="26" t="str">
        <f>IF(A113&lt;&gt;"",IF(Activités!AA123=TRUE,INDEX(codeaav,MATCH(Activités!Q123,libaav,0)),IF(Activités!Q123&lt;&gt;"",Activités!Q123,"")),"")</f>
        <v/>
      </c>
      <c r="J113" s="26" t="str">
        <f>IF(A113&lt;&gt;"",IF(Activités!AB123=TRUE,INDEX(codedipqual,MATCH(Activités!R123,libdipqual,0)),IF(Activités!R123&lt;&gt;"",Activités!R123,"")),"")</f>
        <v/>
      </c>
      <c r="K113" s="26" t="str">
        <f>IF(A113&lt;&gt;"",IF(Activités!AC123=TRUE,INDEX(libcatidinst,MATCH(Activités!S123,libinst,0)),""),"")</f>
        <v/>
      </c>
      <c r="L113" s="26" t="str">
        <f>IF(A113&lt;&gt;"",IF(Activités!AC123=TRUE,INDEX(codeinst,MATCH(Activités!S123,libinst,0)),IF(Activités!S123&lt;&gt;"",Activités!S123,"")),"")</f>
        <v/>
      </c>
      <c r="M113" s="26" t="str">
        <f>IF(A113&lt;&gt;"",IF(Activités!T123&lt;&gt;"",Activités!T123,""),"")</f>
        <v/>
      </c>
      <c r="N113" s="26" t="str">
        <f>IF(A113&lt;&gt;"",IF(Activités!U123&lt;&gt;"",Activités!U123,""),"")</f>
        <v/>
      </c>
      <c r="O113" s="26" t="str">
        <f>IF(OR(A113="",ISBLANK(Activités!V123)),"",IF(NOT(ISNA(Activités!V123)),INDEX(codeschartkla,MATCH(Activités!V123,libschartkla,0)),Activités!V123))</f>
        <v/>
      </c>
      <c r="P113" s="26" t="str">
        <f>IF(OR(A113="",ISBLANK(Activités!W123)),"",Activités!W123)</f>
        <v/>
      </c>
    </row>
    <row r="114" spans="1:16">
      <c r="A114" s="26" t="str">
        <f>IF(Activités!$A124&lt;&gt;"",IF(Activités!C124&lt;&gt;"",IF(Activités!C124="LOC.ID",CONCATENATE("LOC.",Activités!AM$12),Activités!C124),""),"")</f>
        <v/>
      </c>
      <c r="B114" s="51" t="str">
        <f>IF(A114&lt;&gt;"",Activités!J124,"")</f>
        <v/>
      </c>
      <c r="C114" s="26" t="str">
        <f>IF(A114&lt;&gt;"",IF(Activités!E124=TRUE,INDEX(codesex,MATCH(Activités!D124,libsex,0)),Activités!D124),"")</f>
        <v/>
      </c>
      <c r="D114" s="116" t="str">
        <f>IF(A114&lt;&gt;"",Activités!F124,"")</f>
        <v/>
      </c>
      <c r="E114" s="26" t="str">
        <f>IF(A114&lt;&gt;"",IF(Activités!H124=TRUE,INDEX(codenat,MATCH(Activités!G124,libnat,0)),Activités!G124),"")</f>
        <v/>
      </c>
      <c r="F114" s="26" t="str">
        <f>IF(A114&lt;&gt;"",Activités!I124,"")</f>
        <v/>
      </c>
      <c r="G114" s="26" t="str">
        <f>IF(A114&lt;&gt;"",IF(Activités!O124&lt;&gt;"",Activités!O124,""),"")</f>
        <v/>
      </c>
      <c r="H114" s="26" t="str">
        <f>IF(A114&lt;&gt;"",IF(Activités!Z124=TRUE,INDEX(codeperskat,MATCH(Activités!P124,libperskat,0)),IF(Activités!P124&lt;&gt;"",Activités!P124,"")),"")</f>
        <v/>
      </c>
      <c r="I114" s="26" t="str">
        <f>IF(A114&lt;&gt;"",IF(Activités!AA124=TRUE,INDEX(codeaav,MATCH(Activités!Q124,libaav,0)),IF(Activités!Q124&lt;&gt;"",Activités!Q124,"")),"")</f>
        <v/>
      </c>
      <c r="J114" s="26" t="str">
        <f>IF(A114&lt;&gt;"",IF(Activités!AB124=TRUE,INDEX(codedipqual,MATCH(Activités!R124,libdipqual,0)),IF(Activités!R124&lt;&gt;"",Activités!R124,"")),"")</f>
        <v/>
      </c>
      <c r="K114" s="26" t="str">
        <f>IF(A114&lt;&gt;"",IF(Activités!AC124=TRUE,INDEX(libcatidinst,MATCH(Activités!S124,libinst,0)),""),"")</f>
        <v/>
      </c>
      <c r="L114" s="26" t="str">
        <f>IF(A114&lt;&gt;"",IF(Activités!AC124=TRUE,INDEX(codeinst,MATCH(Activités!S124,libinst,0)),IF(Activités!S124&lt;&gt;"",Activités!S124,"")),"")</f>
        <v/>
      </c>
      <c r="M114" s="26" t="str">
        <f>IF(A114&lt;&gt;"",IF(Activités!T124&lt;&gt;"",Activités!T124,""),"")</f>
        <v/>
      </c>
      <c r="N114" s="26" t="str">
        <f>IF(A114&lt;&gt;"",IF(Activités!U124&lt;&gt;"",Activités!U124,""),"")</f>
        <v/>
      </c>
      <c r="O114" s="26" t="str">
        <f>IF(OR(A114="",ISBLANK(Activités!V124)),"",IF(NOT(ISNA(Activités!V124)),INDEX(codeschartkla,MATCH(Activités!V124,libschartkla,0)),Activités!V124))</f>
        <v/>
      </c>
      <c r="P114" s="26" t="str">
        <f>IF(OR(A114="",ISBLANK(Activités!W124)),"",Activités!W124)</f>
        <v/>
      </c>
    </row>
    <row r="115" spans="1:16">
      <c r="A115" s="26" t="str">
        <f>IF(Activités!$A125&lt;&gt;"",IF(Activités!C125&lt;&gt;"",IF(Activités!C125="LOC.ID",CONCATENATE("LOC.",Activités!AM$12),Activités!C125),""),"")</f>
        <v/>
      </c>
      <c r="B115" s="51" t="str">
        <f>IF(A115&lt;&gt;"",Activités!J125,"")</f>
        <v/>
      </c>
      <c r="C115" s="26" t="str">
        <f>IF(A115&lt;&gt;"",IF(Activités!E125=TRUE,INDEX(codesex,MATCH(Activités!D125,libsex,0)),Activités!D125),"")</f>
        <v/>
      </c>
      <c r="D115" s="116" t="str">
        <f>IF(A115&lt;&gt;"",Activités!F125,"")</f>
        <v/>
      </c>
      <c r="E115" s="26" t="str">
        <f>IF(A115&lt;&gt;"",IF(Activités!H125=TRUE,INDEX(codenat,MATCH(Activités!G125,libnat,0)),Activités!G125),"")</f>
        <v/>
      </c>
      <c r="F115" s="26" t="str">
        <f>IF(A115&lt;&gt;"",Activités!I125,"")</f>
        <v/>
      </c>
      <c r="G115" s="26" t="str">
        <f>IF(A115&lt;&gt;"",IF(Activités!O125&lt;&gt;"",Activités!O125,""),"")</f>
        <v/>
      </c>
      <c r="H115" s="26" t="str">
        <f>IF(A115&lt;&gt;"",IF(Activités!Z125=TRUE,INDEX(codeperskat,MATCH(Activités!P125,libperskat,0)),IF(Activités!P125&lt;&gt;"",Activités!P125,"")),"")</f>
        <v/>
      </c>
      <c r="I115" s="26" t="str">
        <f>IF(A115&lt;&gt;"",IF(Activités!AA125=TRUE,INDEX(codeaav,MATCH(Activités!Q125,libaav,0)),IF(Activités!Q125&lt;&gt;"",Activités!Q125,"")),"")</f>
        <v/>
      </c>
      <c r="J115" s="26" t="str">
        <f>IF(A115&lt;&gt;"",IF(Activités!AB125=TRUE,INDEX(codedipqual,MATCH(Activités!R125,libdipqual,0)),IF(Activités!R125&lt;&gt;"",Activités!R125,"")),"")</f>
        <v/>
      </c>
      <c r="K115" s="26" t="str">
        <f>IF(A115&lt;&gt;"",IF(Activités!AC125=TRUE,INDEX(libcatidinst,MATCH(Activités!S125,libinst,0)),""),"")</f>
        <v/>
      </c>
      <c r="L115" s="26" t="str">
        <f>IF(A115&lt;&gt;"",IF(Activités!AC125=TRUE,INDEX(codeinst,MATCH(Activités!S125,libinst,0)),IF(Activités!S125&lt;&gt;"",Activités!S125,"")),"")</f>
        <v/>
      </c>
      <c r="M115" s="26" t="str">
        <f>IF(A115&lt;&gt;"",IF(Activités!T125&lt;&gt;"",Activités!T125,""),"")</f>
        <v/>
      </c>
      <c r="N115" s="26" t="str">
        <f>IF(A115&lt;&gt;"",IF(Activités!U125&lt;&gt;"",Activités!U125,""),"")</f>
        <v/>
      </c>
      <c r="O115" s="26" t="str">
        <f>IF(OR(A115="",ISBLANK(Activités!V125)),"",IF(NOT(ISNA(Activités!V125)),INDEX(codeschartkla,MATCH(Activités!V125,libschartkla,0)),Activités!V125))</f>
        <v/>
      </c>
      <c r="P115" s="26" t="str">
        <f>IF(OR(A115="",ISBLANK(Activités!W125)),"",Activités!W125)</f>
        <v/>
      </c>
    </row>
    <row r="116" spans="1:16">
      <c r="A116" s="26" t="str">
        <f>IF(Activités!$A126&lt;&gt;"",IF(Activités!C126&lt;&gt;"",IF(Activités!C126="LOC.ID",CONCATENATE("LOC.",Activités!AM$12),Activités!C126),""),"")</f>
        <v/>
      </c>
      <c r="B116" s="51" t="str">
        <f>IF(A116&lt;&gt;"",Activités!J126,"")</f>
        <v/>
      </c>
      <c r="C116" s="26" t="str">
        <f>IF(A116&lt;&gt;"",IF(Activités!E126=TRUE,INDEX(codesex,MATCH(Activités!D126,libsex,0)),Activités!D126),"")</f>
        <v/>
      </c>
      <c r="D116" s="116" t="str">
        <f>IF(A116&lt;&gt;"",Activités!F126,"")</f>
        <v/>
      </c>
      <c r="E116" s="26" t="str">
        <f>IF(A116&lt;&gt;"",IF(Activités!H126=TRUE,INDEX(codenat,MATCH(Activités!G126,libnat,0)),Activités!G126),"")</f>
        <v/>
      </c>
      <c r="F116" s="26" t="str">
        <f>IF(A116&lt;&gt;"",Activités!I126,"")</f>
        <v/>
      </c>
      <c r="G116" s="26" t="str">
        <f>IF(A116&lt;&gt;"",IF(Activités!O126&lt;&gt;"",Activités!O126,""),"")</f>
        <v/>
      </c>
      <c r="H116" s="26" t="str">
        <f>IF(A116&lt;&gt;"",IF(Activités!Z126=TRUE,INDEX(codeperskat,MATCH(Activités!P126,libperskat,0)),IF(Activités!P126&lt;&gt;"",Activités!P126,"")),"")</f>
        <v/>
      </c>
      <c r="I116" s="26" t="str">
        <f>IF(A116&lt;&gt;"",IF(Activités!AA126=TRUE,INDEX(codeaav,MATCH(Activités!Q126,libaav,0)),IF(Activités!Q126&lt;&gt;"",Activités!Q126,"")),"")</f>
        <v/>
      </c>
      <c r="J116" s="26" t="str">
        <f>IF(A116&lt;&gt;"",IF(Activités!AB126=TRUE,INDEX(codedipqual,MATCH(Activités!R126,libdipqual,0)),IF(Activités!R126&lt;&gt;"",Activités!R126,"")),"")</f>
        <v/>
      </c>
      <c r="K116" s="26" t="str">
        <f>IF(A116&lt;&gt;"",IF(Activités!AC126=TRUE,INDEX(libcatidinst,MATCH(Activités!S126,libinst,0)),""),"")</f>
        <v/>
      </c>
      <c r="L116" s="26" t="str">
        <f>IF(A116&lt;&gt;"",IF(Activités!AC126=TRUE,INDEX(codeinst,MATCH(Activités!S126,libinst,0)),IF(Activités!S126&lt;&gt;"",Activités!S126,"")),"")</f>
        <v/>
      </c>
      <c r="M116" s="26" t="str">
        <f>IF(A116&lt;&gt;"",IF(Activités!T126&lt;&gt;"",Activités!T126,""),"")</f>
        <v/>
      </c>
      <c r="N116" s="26" t="str">
        <f>IF(A116&lt;&gt;"",IF(Activités!U126&lt;&gt;"",Activités!U126,""),"")</f>
        <v/>
      </c>
      <c r="O116" s="26" t="str">
        <f>IF(OR(A116="",ISBLANK(Activités!V126)),"",IF(NOT(ISNA(Activités!V126)),INDEX(codeschartkla,MATCH(Activités!V126,libschartkla,0)),Activités!V126))</f>
        <v/>
      </c>
      <c r="P116" s="26" t="str">
        <f>IF(OR(A116="",ISBLANK(Activités!W126)),"",Activités!W126)</f>
        <v/>
      </c>
    </row>
    <row r="117" spans="1:16">
      <c r="A117" s="26" t="str">
        <f>IF(Activités!$A127&lt;&gt;"",IF(Activités!C127&lt;&gt;"",IF(Activités!C127="LOC.ID",CONCATENATE("LOC.",Activités!AM$12),Activités!C127),""),"")</f>
        <v/>
      </c>
      <c r="B117" s="51" t="str">
        <f>IF(A117&lt;&gt;"",Activités!J127,"")</f>
        <v/>
      </c>
      <c r="C117" s="26" t="str">
        <f>IF(A117&lt;&gt;"",IF(Activités!E127=TRUE,INDEX(codesex,MATCH(Activités!D127,libsex,0)),Activités!D127),"")</f>
        <v/>
      </c>
      <c r="D117" s="116" t="str">
        <f>IF(A117&lt;&gt;"",Activités!F127,"")</f>
        <v/>
      </c>
      <c r="E117" s="26" t="str">
        <f>IF(A117&lt;&gt;"",IF(Activités!H127=TRUE,INDEX(codenat,MATCH(Activités!G127,libnat,0)),Activités!G127),"")</f>
        <v/>
      </c>
      <c r="F117" s="26" t="str">
        <f>IF(A117&lt;&gt;"",Activités!I127,"")</f>
        <v/>
      </c>
      <c r="G117" s="26" t="str">
        <f>IF(A117&lt;&gt;"",IF(Activités!O127&lt;&gt;"",Activités!O127,""),"")</f>
        <v/>
      </c>
      <c r="H117" s="26" t="str">
        <f>IF(A117&lt;&gt;"",IF(Activités!Z127=TRUE,INDEX(codeperskat,MATCH(Activités!P127,libperskat,0)),IF(Activités!P127&lt;&gt;"",Activités!P127,"")),"")</f>
        <v/>
      </c>
      <c r="I117" s="26" t="str">
        <f>IF(A117&lt;&gt;"",IF(Activités!AA127=TRUE,INDEX(codeaav,MATCH(Activités!Q127,libaav,0)),IF(Activités!Q127&lt;&gt;"",Activités!Q127,"")),"")</f>
        <v/>
      </c>
      <c r="J117" s="26" t="str">
        <f>IF(A117&lt;&gt;"",IF(Activités!AB127=TRUE,INDEX(codedipqual,MATCH(Activités!R127,libdipqual,0)),IF(Activités!R127&lt;&gt;"",Activités!R127,"")),"")</f>
        <v/>
      </c>
      <c r="K117" s="26" t="str">
        <f>IF(A117&lt;&gt;"",IF(Activités!AC127=TRUE,INDEX(libcatidinst,MATCH(Activités!S127,libinst,0)),""),"")</f>
        <v/>
      </c>
      <c r="L117" s="26" t="str">
        <f>IF(A117&lt;&gt;"",IF(Activités!AC127=TRUE,INDEX(codeinst,MATCH(Activités!S127,libinst,0)),IF(Activités!S127&lt;&gt;"",Activités!S127,"")),"")</f>
        <v/>
      </c>
      <c r="M117" s="26" t="str">
        <f>IF(A117&lt;&gt;"",IF(Activités!T127&lt;&gt;"",Activités!T127,""),"")</f>
        <v/>
      </c>
      <c r="N117" s="26" t="str">
        <f>IF(A117&lt;&gt;"",IF(Activités!U127&lt;&gt;"",Activités!U127,""),"")</f>
        <v/>
      </c>
      <c r="O117" s="26" t="str">
        <f>IF(OR(A117="",ISBLANK(Activités!V127)),"",IF(NOT(ISNA(Activités!V127)),INDEX(codeschartkla,MATCH(Activités!V127,libschartkla,0)),Activités!V127))</f>
        <v/>
      </c>
      <c r="P117" s="26" t="str">
        <f>IF(OR(A117="",ISBLANK(Activités!W127)),"",Activités!W127)</f>
        <v/>
      </c>
    </row>
    <row r="118" spans="1:16">
      <c r="A118" s="26" t="str">
        <f>IF(Activités!$A128&lt;&gt;"",IF(Activités!C128&lt;&gt;"",IF(Activités!C128="LOC.ID",CONCATENATE("LOC.",Activités!AM$12),Activités!C128),""),"")</f>
        <v/>
      </c>
      <c r="B118" s="51" t="str">
        <f>IF(A118&lt;&gt;"",Activités!J128,"")</f>
        <v/>
      </c>
      <c r="C118" s="26" t="str">
        <f>IF(A118&lt;&gt;"",IF(Activités!E128=TRUE,INDEX(codesex,MATCH(Activités!D128,libsex,0)),Activités!D128),"")</f>
        <v/>
      </c>
      <c r="D118" s="116" t="str">
        <f>IF(A118&lt;&gt;"",Activités!F128,"")</f>
        <v/>
      </c>
      <c r="E118" s="26" t="str">
        <f>IF(A118&lt;&gt;"",IF(Activités!H128=TRUE,INDEX(codenat,MATCH(Activités!G128,libnat,0)),Activités!G128),"")</f>
        <v/>
      </c>
      <c r="F118" s="26" t="str">
        <f>IF(A118&lt;&gt;"",Activités!I128,"")</f>
        <v/>
      </c>
      <c r="G118" s="26" t="str">
        <f>IF(A118&lt;&gt;"",IF(Activités!O128&lt;&gt;"",Activités!O128,""),"")</f>
        <v/>
      </c>
      <c r="H118" s="26" t="str">
        <f>IF(A118&lt;&gt;"",IF(Activités!Z128=TRUE,INDEX(codeperskat,MATCH(Activités!P128,libperskat,0)),IF(Activités!P128&lt;&gt;"",Activités!P128,"")),"")</f>
        <v/>
      </c>
      <c r="I118" s="26" t="str">
        <f>IF(A118&lt;&gt;"",IF(Activités!AA128=TRUE,INDEX(codeaav,MATCH(Activités!Q128,libaav,0)),IF(Activités!Q128&lt;&gt;"",Activités!Q128,"")),"")</f>
        <v/>
      </c>
      <c r="J118" s="26" t="str">
        <f>IF(A118&lt;&gt;"",IF(Activités!AB128=TRUE,INDEX(codedipqual,MATCH(Activités!R128,libdipqual,0)),IF(Activités!R128&lt;&gt;"",Activités!R128,"")),"")</f>
        <v/>
      </c>
      <c r="K118" s="26" t="str">
        <f>IF(A118&lt;&gt;"",IF(Activités!AC128=TRUE,INDEX(libcatidinst,MATCH(Activités!S128,libinst,0)),""),"")</f>
        <v/>
      </c>
      <c r="L118" s="26" t="str">
        <f>IF(A118&lt;&gt;"",IF(Activités!AC128=TRUE,INDEX(codeinst,MATCH(Activités!S128,libinst,0)),IF(Activités!S128&lt;&gt;"",Activités!S128,"")),"")</f>
        <v/>
      </c>
      <c r="M118" s="26" t="str">
        <f>IF(A118&lt;&gt;"",IF(Activités!T128&lt;&gt;"",Activités!T128,""),"")</f>
        <v/>
      </c>
      <c r="N118" s="26" t="str">
        <f>IF(A118&lt;&gt;"",IF(Activités!U128&lt;&gt;"",Activités!U128,""),"")</f>
        <v/>
      </c>
      <c r="O118" s="26" t="str">
        <f>IF(OR(A118="",ISBLANK(Activités!V128)),"",IF(NOT(ISNA(Activités!V128)),INDEX(codeschartkla,MATCH(Activités!V128,libschartkla,0)),Activités!V128))</f>
        <v/>
      </c>
      <c r="P118" s="26" t="str">
        <f>IF(OR(A118="",ISBLANK(Activités!W128)),"",Activités!W128)</f>
        <v/>
      </c>
    </row>
    <row r="119" spans="1:16">
      <c r="A119" s="26" t="str">
        <f>IF(Activités!$A129&lt;&gt;"",IF(Activités!C129&lt;&gt;"",IF(Activités!C129="LOC.ID",CONCATENATE("LOC.",Activités!AM$12),Activités!C129),""),"")</f>
        <v/>
      </c>
      <c r="B119" s="51" t="str">
        <f>IF(A119&lt;&gt;"",Activités!J129,"")</f>
        <v/>
      </c>
      <c r="C119" s="26" t="str">
        <f>IF(A119&lt;&gt;"",IF(Activités!E129=TRUE,INDEX(codesex,MATCH(Activités!D129,libsex,0)),Activités!D129),"")</f>
        <v/>
      </c>
      <c r="D119" s="116" t="str">
        <f>IF(A119&lt;&gt;"",Activités!F129,"")</f>
        <v/>
      </c>
      <c r="E119" s="26" t="str">
        <f>IF(A119&lt;&gt;"",IF(Activités!H129=TRUE,INDEX(codenat,MATCH(Activités!G129,libnat,0)),Activités!G129),"")</f>
        <v/>
      </c>
      <c r="F119" s="26" t="str">
        <f>IF(A119&lt;&gt;"",Activités!I129,"")</f>
        <v/>
      </c>
      <c r="G119" s="26" t="str">
        <f>IF(A119&lt;&gt;"",IF(Activités!O129&lt;&gt;"",Activités!O129,""),"")</f>
        <v/>
      </c>
      <c r="H119" s="26" t="str">
        <f>IF(A119&lt;&gt;"",IF(Activités!Z129=TRUE,INDEX(codeperskat,MATCH(Activités!P129,libperskat,0)),IF(Activités!P129&lt;&gt;"",Activités!P129,"")),"")</f>
        <v/>
      </c>
      <c r="I119" s="26" t="str">
        <f>IF(A119&lt;&gt;"",IF(Activités!AA129=TRUE,INDEX(codeaav,MATCH(Activités!Q129,libaav,0)),IF(Activités!Q129&lt;&gt;"",Activités!Q129,"")),"")</f>
        <v/>
      </c>
      <c r="J119" s="26" t="str">
        <f>IF(A119&lt;&gt;"",IF(Activités!AB129=TRUE,INDEX(codedipqual,MATCH(Activités!R129,libdipqual,0)),IF(Activités!R129&lt;&gt;"",Activités!R129,"")),"")</f>
        <v/>
      </c>
      <c r="K119" s="26" t="str">
        <f>IF(A119&lt;&gt;"",IF(Activités!AC129=TRUE,INDEX(libcatidinst,MATCH(Activités!S129,libinst,0)),""),"")</f>
        <v/>
      </c>
      <c r="L119" s="26" t="str">
        <f>IF(A119&lt;&gt;"",IF(Activités!AC129=TRUE,INDEX(codeinst,MATCH(Activités!S129,libinst,0)),IF(Activités!S129&lt;&gt;"",Activités!S129,"")),"")</f>
        <v/>
      </c>
      <c r="M119" s="26" t="str">
        <f>IF(A119&lt;&gt;"",IF(Activités!T129&lt;&gt;"",Activités!T129,""),"")</f>
        <v/>
      </c>
      <c r="N119" s="26" t="str">
        <f>IF(A119&lt;&gt;"",IF(Activités!U129&lt;&gt;"",Activités!U129,""),"")</f>
        <v/>
      </c>
      <c r="O119" s="26" t="str">
        <f>IF(OR(A119="",ISBLANK(Activités!V129)),"",IF(NOT(ISNA(Activités!V129)),INDEX(codeschartkla,MATCH(Activités!V129,libschartkla,0)),Activités!V129))</f>
        <v/>
      </c>
      <c r="P119" s="26" t="str">
        <f>IF(OR(A119="",ISBLANK(Activités!W129)),"",Activités!W129)</f>
        <v/>
      </c>
    </row>
    <row r="120" spans="1:16">
      <c r="A120" s="26" t="str">
        <f>IF(Activités!$A130&lt;&gt;"",IF(Activités!C130&lt;&gt;"",IF(Activités!C130="LOC.ID",CONCATENATE("LOC.",Activités!AM$12),Activités!C130),""),"")</f>
        <v/>
      </c>
      <c r="B120" s="51" t="str">
        <f>IF(A120&lt;&gt;"",Activités!J130,"")</f>
        <v/>
      </c>
      <c r="C120" s="26" t="str">
        <f>IF(A120&lt;&gt;"",IF(Activités!E130=TRUE,INDEX(codesex,MATCH(Activités!D130,libsex,0)),Activités!D130),"")</f>
        <v/>
      </c>
      <c r="D120" s="116" t="str">
        <f>IF(A120&lt;&gt;"",Activités!F130,"")</f>
        <v/>
      </c>
      <c r="E120" s="26" t="str">
        <f>IF(A120&lt;&gt;"",IF(Activités!H130=TRUE,INDEX(codenat,MATCH(Activités!G130,libnat,0)),Activités!G130),"")</f>
        <v/>
      </c>
      <c r="F120" s="26" t="str">
        <f>IF(A120&lt;&gt;"",Activités!I130,"")</f>
        <v/>
      </c>
      <c r="G120" s="26" t="str">
        <f>IF(A120&lt;&gt;"",IF(Activités!O130&lt;&gt;"",Activités!O130,""),"")</f>
        <v/>
      </c>
      <c r="H120" s="26" t="str">
        <f>IF(A120&lt;&gt;"",IF(Activités!Z130=TRUE,INDEX(codeperskat,MATCH(Activités!P130,libperskat,0)),IF(Activités!P130&lt;&gt;"",Activités!P130,"")),"")</f>
        <v/>
      </c>
      <c r="I120" s="26" t="str">
        <f>IF(A120&lt;&gt;"",IF(Activités!AA130=TRUE,INDEX(codeaav,MATCH(Activités!Q130,libaav,0)),IF(Activités!Q130&lt;&gt;"",Activités!Q130,"")),"")</f>
        <v/>
      </c>
      <c r="J120" s="26" t="str">
        <f>IF(A120&lt;&gt;"",IF(Activités!AB130=TRUE,INDEX(codedipqual,MATCH(Activités!R130,libdipqual,0)),IF(Activités!R130&lt;&gt;"",Activités!R130,"")),"")</f>
        <v/>
      </c>
      <c r="K120" s="26" t="str">
        <f>IF(A120&lt;&gt;"",IF(Activités!AC130=TRUE,INDEX(libcatidinst,MATCH(Activités!S130,libinst,0)),""),"")</f>
        <v/>
      </c>
      <c r="L120" s="26" t="str">
        <f>IF(A120&lt;&gt;"",IF(Activités!AC130=TRUE,INDEX(codeinst,MATCH(Activités!S130,libinst,0)),IF(Activités!S130&lt;&gt;"",Activités!S130,"")),"")</f>
        <v/>
      </c>
      <c r="M120" s="26" t="str">
        <f>IF(A120&lt;&gt;"",IF(Activités!T130&lt;&gt;"",Activités!T130,""),"")</f>
        <v/>
      </c>
      <c r="N120" s="26" t="str">
        <f>IF(A120&lt;&gt;"",IF(Activités!U130&lt;&gt;"",Activités!U130,""),"")</f>
        <v/>
      </c>
      <c r="O120" s="26" t="str">
        <f>IF(OR(A120="",ISBLANK(Activités!V130)),"",IF(NOT(ISNA(Activités!V130)),INDEX(codeschartkla,MATCH(Activités!V130,libschartkla,0)),Activités!V130))</f>
        <v/>
      </c>
      <c r="P120" s="26" t="str">
        <f>IF(OR(A120="",ISBLANK(Activités!W130)),"",Activités!W130)</f>
        <v/>
      </c>
    </row>
    <row r="121" spans="1:16">
      <c r="A121" s="26" t="str">
        <f>IF(Activités!$A131&lt;&gt;"",IF(Activités!C131&lt;&gt;"",IF(Activités!C131="LOC.ID",CONCATENATE("LOC.",Activités!AM$12),Activités!C131),""),"")</f>
        <v/>
      </c>
      <c r="B121" s="51" t="str">
        <f>IF(A121&lt;&gt;"",Activités!J131,"")</f>
        <v/>
      </c>
      <c r="C121" s="26" t="str">
        <f>IF(A121&lt;&gt;"",IF(Activités!E131=TRUE,INDEX(codesex,MATCH(Activités!D131,libsex,0)),Activités!D131),"")</f>
        <v/>
      </c>
      <c r="D121" s="116" t="str">
        <f>IF(A121&lt;&gt;"",Activités!F131,"")</f>
        <v/>
      </c>
      <c r="E121" s="26" t="str">
        <f>IF(A121&lt;&gt;"",IF(Activités!H131=TRUE,INDEX(codenat,MATCH(Activités!G131,libnat,0)),Activités!G131),"")</f>
        <v/>
      </c>
      <c r="F121" s="26" t="str">
        <f>IF(A121&lt;&gt;"",Activités!I131,"")</f>
        <v/>
      </c>
      <c r="G121" s="26" t="str">
        <f>IF(A121&lt;&gt;"",IF(Activités!O131&lt;&gt;"",Activités!O131,""),"")</f>
        <v/>
      </c>
      <c r="H121" s="26" t="str">
        <f>IF(A121&lt;&gt;"",IF(Activités!Z131=TRUE,INDEX(codeperskat,MATCH(Activités!P131,libperskat,0)),IF(Activités!P131&lt;&gt;"",Activités!P131,"")),"")</f>
        <v/>
      </c>
      <c r="I121" s="26" t="str">
        <f>IF(A121&lt;&gt;"",IF(Activités!AA131=TRUE,INDEX(codeaav,MATCH(Activités!Q131,libaav,0)),IF(Activités!Q131&lt;&gt;"",Activités!Q131,"")),"")</f>
        <v/>
      </c>
      <c r="J121" s="26" t="str">
        <f>IF(A121&lt;&gt;"",IF(Activités!AB131=TRUE,INDEX(codedipqual,MATCH(Activités!R131,libdipqual,0)),IF(Activités!R131&lt;&gt;"",Activités!R131,"")),"")</f>
        <v/>
      </c>
      <c r="K121" s="26" t="str">
        <f>IF(A121&lt;&gt;"",IF(Activités!AC131=TRUE,INDEX(libcatidinst,MATCH(Activités!S131,libinst,0)),""),"")</f>
        <v/>
      </c>
      <c r="L121" s="26" t="str">
        <f>IF(A121&lt;&gt;"",IF(Activités!AC131=TRUE,INDEX(codeinst,MATCH(Activités!S131,libinst,0)),IF(Activités!S131&lt;&gt;"",Activités!S131,"")),"")</f>
        <v/>
      </c>
      <c r="M121" s="26" t="str">
        <f>IF(A121&lt;&gt;"",IF(Activités!T131&lt;&gt;"",Activités!T131,""),"")</f>
        <v/>
      </c>
      <c r="N121" s="26" t="str">
        <f>IF(A121&lt;&gt;"",IF(Activités!U131&lt;&gt;"",Activités!U131,""),"")</f>
        <v/>
      </c>
      <c r="O121" s="26" t="str">
        <f>IF(OR(A121="",ISBLANK(Activités!V131)),"",IF(NOT(ISNA(Activités!V131)),INDEX(codeschartkla,MATCH(Activités!V131,libschartkla,0)),Activités!V131))</f>
        <v/>
      </c>
      <c r="P121" s="26" t="str">
        <f>IF(OR(A121="",ISBLANK(Activités!W131)),"",Activités!W131)</f>
        <v/>
      </c>
    </row>
    <row r="122" spans="1:16">
      <c r="A122" s="26" t="str">
        <f>IF(Activités!$A132&lt;&gt;"",IF(Activités!C132&lt;&gt;"",IF(Activités!C132="LOC.ID",CONCATENATE("LOC.",Activités!AM$12),Activités!C132),""),"")</f>
        <v/>
      </c>
      <c r="B122" s="51" t="str">
        <f>IF(A122&lt;&gt;"",Activités!J132,"")</f>
        <v/>
      </c>
      <c r="C122" s="26" t="str">
        <f>IF(A122&lt;&gt;"",IF(Activités!E132=TRUE,INDEX(codesex,MATCH(Activités!D132,libsex,0)),Activités!D132),"")</f>
        <v/>
      </c>
      <c r="D122" s="116" t="str">
        <f>IF(A122&lt;&gt;"",Activités!F132,"")</f>
        <v/>
      </c>
      <c r="E122" s="26" t="str">
        <f>IF(A122&lt;&gt;"",IF(Activités!H132=TRUE,INDEX(codenat,MATCH(Activités!G132,libnat,0)),Activités!G132),"")</f>
        <v/>
      </c>
      <c r="F122" s="26" t="str">
        <f>IF(A122&lt;&gt;"",Activités!I132,"")</f>
        <v/>
      </c>
      <c r="G122" s="26" t="str">
        <f>IF(A122&lt;&gt;"",IF(Activités!O132&lt;&gt;"",Activités!O132,""),"")</f>
        <v/>
      </c>
      <c r="H122" s="26" t="str">
        <f>IF(A122&lt;&gt;"",IF(Activités!Z132=TRUE,INDEX(codeperskat,MATCH(Activités!P132,libperskat,0)),IF(Activités!P132&lt;&gt;"",Activités!P132,"")),"")</f>
        <v/>
      </c>
      <c r="I122" s="26" t="str">
        <f>IF(A122&lt;&gt;"",IF(Activités!AA132=TRUE,INDEX(codeaav,MATCH(Activités!Q132,libaav,0)),IF(Activités!Q132&lt;&gt;"",Activités!Q132,"")),"")</f>
        <v/>
      </c>
      <c r="J122" s="26" t="str">
        <f>IF(A122&lt;&gt;"",IF(Activités!AB132=TRUE,INDEX(codedipqual,MATCH(Activités!R132,libdipqual,0)),IF(Activités!R132&lt;&gt;"",Activités!R132,"")),"")</f>
        <v/>
      </c>
      <c r="K122" s="26" t="str">
        <f>IF(A122&lt;&gt;"",IF(Activités!AC132=TRUE,INDEX(libcatidinst,MATCH(Activités!S132,libinst,0)),""),"")</f>
        <v/>
      </c>
      <c r="L122" s="26" t="str">
        <f>IF(A122&lt;&gt;"",IF(Activités!AC132=TRUE,INDEX(codeinst,MATCH(Activités!S132,libinst,0)),IF(Activités!S132&lt;&gt;"",Activités!S132,"")),"")</f>
        <v/>
      </c>
      <c r="M122" s="26" t="str">
        <f>IF(A122&lt;&gt;"",IF(Activités!T132&lt;&gt;"",Activités!T132,""),"")</f>
        <v/>
      </c>
      <c r="N122" s="26" t="str">
        <f>IF(A122&lt;&gt;"",IF(Activités!U132&lt;&gt;"",Activités!U132,""),"")</f>
        <v/>
      </c>
      <c r="O122" s="26" t="str">
        <f>IF(OR(A122="",ISBLANK(Activités!V132)),"",IF(NOT(ISNA(Activités!V132)),INDEX(codeschartkla,MATCH(Activités!V132,libschartkla,0)),Activités!V132))</f>
        <v/>
      </c>
      <c r="P122" s="26" t="str">
        <f>IF(OR(A122="",ISBLANK(Activités!W132)),"",Activités!W132)</f>
        <v/>
      </c>
    </row>
    <row r="123" spans="1:16">
      <c r="A123" s="26" t="str">
        <f>IF(Activités!$A133&lt;&gt;"",IF(Activités!C133&lt;&gt;"",IF(Activités!C133="LOC.ID",CONCATENATE("LOC.",Activités!AM$12),Activités!C133),""),"")</f>
        <v/>
      </c>
      <c r="B123" s="51" t="str">
        <f>IF(A123&lt;&gt;"",Activités!J133,"")</f>
        <v/>
      </c>
      <c r="C123" s="26" t="str">
        <f>IF(A123&lt;&gt;"",IF(Activités!E133=TRUE,INDEX(codesex,MATCH(Activités!D133,libsex,0)),Activités!D133),"")</f>
        <v/>
      </c>
      <c r="D123" s="116" t="str">
        <f>IF(A123&lt;&gt;"",Activités!F133,"")</f>
        <v/>
      </c>
      <c r="E123" s="26" t="str">
        <f>IF(A123&lt;&gt;"",IF(Activités!H133=TRUE,INDEX(codenat,MATCH(Activités!G133,libnat,0)),Activités!G133),"")</f>
        <v/>
      </c>
      <c r="F123" s="26" t="str">
        <f>IF(A123&lt;&gt;"",Activités!I133,"")</f>
        <v/>
      </c>
      <c r="G123" s="26" t="str">
        <f>IF(A123&lt;&gt;"",IF(Activités!O133&lt;&gt;"",Activités!O133,""),"")</f>
        <v/>
      </c>
      <c r="H123" s="26" t="str">
        <f>IF(A123&lt;&gt;"",IF(Activités!Z133=TRUE,INDEX(codeperskat,MATCH(Activités!P133,libperskat,0)),IF(Activités!P133&lt;&gt;"",Activités!P133,"")),"")</f>
        <v/>
      </c>
      <c r="I123" s="26" t="str">
        <f>IF(A123&lt;&gt;"",IF(Activités!AA133=TRUE,INDEX(codeaav,MATCH(Activités!Q133,libaav,0)),IF(Activités!Q133&lt;&gt;"",Activités!Q133,"")),"")</f>
        <v/>
      </c>
      <c r="J123" s="26" t="str">
        <f>IF(A123&lt;&gt;"",IF(Activités!AB133=TRUE,INDEX(codedipqual,MATCH(Activités!R133,libdipqual,0)),IF(Activités!R133&lt;&gt;"",Activités!R133,"")),"")</f>
        <v/>
      </c>
      <c r="K123" s="26" t="str">
        <f>IF(A123&lt;&gt;"",IF(Activités!AC133=TRUE,INDEX(libcatidinst,MATCH(Activités!S133,libinst,0)),""),"")</f>
        <v/>
      </c>
      <c r="L123" s="26" t="str">
        <f>IF(A123&lt;&gt;"",IF(Activités!AC133=TRUE,INDEX(codeinst,MATCH(Activités!S133,libinst,0)),IF(Activités!S133&lt;&gt;"",Activités!S133,"")),"")</f>
        <v/>
      </c>
      <c r="M123" s="26" t="str">
        <f>IF(A123&lt;&gt;"",IF(Activités!T133&lt;&gt;"",Activités!T133,""),"")</f>
        <v/>
      </c>
      <c r="N123" s="26" t="str">
        <f>IF(A123&lt;&gt;"",IF(Activités!U133&lt;&gt;"",Activités!U133,""),"")</f>
        <v/>
      </c>
      <c r="O123" s="26" t="str">
        <f>IF(OR(A123="",ISBLANK(Activités!V133)),"",IF(NOT(ISNA(Activités!V133)),INDEX(codeschartkla,MATCH(Activités!V133,libschartkla,0)),Activités!V133))</f>
        <v/>
      </c>
      <c r="P123" s="26" t="str">
        <f>IF(OR(A123="",ISBLANK(Activités!W133)),"",Activités!W133)</f>
        <v/>
      </c>
    </row>
    <row r="124" spans="1:16">
      <c r="A124" s="26" t="str">
        <f>IF(Activités!$A134&lt;&gt;"",IF(Activités!C134&lt;&gt;"",IF(Activités!C134="LOC.ID",CONCATENATE("LOC.",Activités!AM$12),Activités!C134),""),"")</f>
        <v/>
      </c>
      <c r="B124" s="51" t="str">
        <f>IF(A124&lt;&gt;"",Activités!J134,"")</f>
        <v/>
      </c>
      <c r="C124" s="26" t="str">
        <f>IF(A124&lt;&gt;"",IF(Activités!E134=TRUE,INDEX(codesex,MATCH(Activités!D134,libsex,0)),Activités!D134),"")</f>
        <v/>
      </c>
      <c r="D124" s="116" t="str">
        <f>IF(A124&lt;&gt;"",Activités!F134,"")</f>
        <v/>
      </c>
      <c r="E124" s="26" t="str">
        <f>IF(A124&lt;&gt;"",IF(Activités!H134=TRUE,INDEX(codenat,MATCH(Activités!G134,libnat,0)),Activités!G134),"")</f>
        <v/>
      </c>
      <c r="F124" s="26" t="str">
        <f>IF(A124&lt;&gt;"",Activités!I134,"")</f>
        <v/>
      </c>
      <c r="G124" s="26" t="str">
        <f>IF(A124&lt;&gt;"",IF(Activités!O134&lt;&gt;"",Activités!O134,""),"")</f>
        <v/>
      </c>
      <c r="H124" s="26" t="str">
        <f>IF(A124&lt;&gt;"",IF(Activités!Z134=TRUE,INDEX(codeperskat,MATCH(Activités!P134,libperskat,0)),IF(Activités!P134&lt;&gt;"",Activités!P134,"")),"")</f>
        <v/>
      </c>
      <c r="I124" s="26" t="str">
        <f>IF(A124&lt;&gt;"",IF(Activités!AA134=TRUE,INDEX(codeaav,MATCH(Activités!Q134,libaav,0)),IF(Activités!Q134&lt;&gt;"",Activités!Q134,"")),"")</f>
        <v/>
      </c>
      <c r="J124" s="26" t="str">
        <f>IF(A124&lt;&gt;"",IF(Activités!AB134=TRUE,INDEX(codedipqual,MATCH(Activités!R134,libdipqual,0)),IF(Activités!R134&lt;&gt;"",Activités!R134,"")),"")</f>
        <v/>
      </c>
      <c r="K124" s="26" t="str">
        <f>IF(A124&lt;&gt;"",IF(Activités!AC134=TRUE,INDEX(libcatidinst,MATCH(Activités!S134,libinst,0)),""),"")</f>
        <v/>
      </c>
      <c r="L124" s="26" t="str">
        <f>IF(A124&lt;&gt;"",IF(Activités!AC134=TRUE,INDEX(codeinst,MATCH(Activités!S134,libinst,0)),IF(Activités!S134&lt;&gt;"",Activités!S134,"")),"")</f>
        <v/>
      </c>
      <c r="M124" s="26" t="str">
        <f>IF(A124&lt;&gt;"",IF(Activités!T134&lt;&gt;"",Activités!T134,""),"")</f>
        <v/>
      </c>
      <c r="N124" s="26" t="str">
        <f>IF(A124&lt;&gt;"",IF(Activités!U134&lt;&gt;"",Activités!U134,""),"")</f>
        <v/>
      </c>
      <c r="O124" s="26" t="str">
        <f>IF(OR(A124="",ISBLANK(Activités!V134)),"",IF(NOT(ISNA(Activités!V134)),INDEX(codeschartkla,MATCH(Activités!V134,libschartkla,0)),Activités!V134))</f>
        <v/>
      </c>
      <c r="P124" s="26" t="str">
        <f>IF(OR(A124="",ISBLANK(Activités!W134)),"",Activités!W134)</f>
        <v/>
      </c>
    </row>
    <row r="125" spans="1:16">
      <c r="A125" s="26" t="str">
        <f>IF(Activités!$A135&lt;&gt;"",IF(Activités!C135&lt;&gt;"",IF(Activités!C135="LOC.ID",CONCATENATE("LOC.",Activités!AM$12),Activités!C135),""),"")</f>
        <v/>
      </c>
      <c r="B125" s="51" t="str">
        <f>IF(A125&lt;&gt;"",Activités!J135,"")</f>
        <v/>
      </c>
      <c r="C125" s="26" t="str">
        <f>IF(A125&lt;&gt;"",IF(Activités!E135=TRUE,INDEX(codesex,MATCH(Activités!D135,libsex,0)),Activités!D135),"")</f>
        <v/>
      </c>
      <c r="D125" s="116" t="str">
        <f>IF(A125&lt;&gt;"",Activités!F135,"")</f>
        <v/>
      </c>
      <c r="E125" s="26" t="str">
        <f>IF(A125&lt;&gt;"",IF(Activités!H135=TRUE,INDEX(codenat,MATCH(Activités!G135,libnat,0)),Activités!G135),"")</f>
        <v/>
      </c>
      <c r="F125" s="26" t="str">
        <f>IF(A125&lt;&gt;"",Activités!I135,"")</f>
        <v/>
      </c>
      <c r="G125" s="26" t="str">
        <f>IF(A125&lt;&gt;"",IF(Activités!O135&lt;&gt;"",Activités!O135,""),"")</f>
        <v/>
      </c>
      <c r="H125" s="26" t="str">
        <f>IF(A125&lt;&gt;"",IF(Activités!Z135=TRUE,INDEX(codeperskat,MATCH(Activités!P135,libperskat,0)),IF(Activités!P135&lt;&gt;"",Activités!P135,"")),"")</f>
        <v/>
      </c>
      <c r="I125" s="26" t="str">
        <f>IF(A125&lt;&gt;"",IF(Activités!AA135=TRUE,INDEX(codeaav,MATCH(Activités!Q135,libaav,0)),IF(Activités!Q135&lt;&gt;"",Activités!Q135,"")),"")</f>
        <v/>
      </c>
      <c r="J125" s="26" t="str">
        <f>IF(A125&lt;&gt;"",IF(Activités!AB135=TRUE,INDEX(codedipqual,MATCH(Activités!R135,libdipqual,0)),IF(Activités!R135&lt;&gt;"",Activités!R135,"")),"")</f>
        <v/>
      </c>
      <c r="K125" s="26" t="str">
        <f>IF(A125&lt;&gt;"",IF(Activités!AC135=TRUE,INDEX(libcatidinst,MATCH(Activités!S135,libinst,0)),""),"")</f>
        <v/>
      </c>
      <c r="L125" s="26" t="str">
        <f>IF(A125&lt;&gt;"",IF(Activités!AC135=TRUE,INDEX(codeinst,MATCH(Activités!S135,libinst,0)),IF(Activités!S135&lt;&gt;"",Activités!S135,"")),"")</f>
        <v/>
      </c>
      <c r="M125" s="26" t="str">
        <f>IF(A125&lt;&gt;"",IF(Activités!T135&lt;&gt;"",Activités!T135,""),"")</f>
        <v/>
      </c>
      <c r="N125" s="26" t="str">
        <f>IF(A125&lt;&gt;"",IF(Activités!U135&lt;&gt;"",Activités!U135,""),"")</f>
        <v/>
      </c>
      <c r="O125" s="26" t="str">
        <f>IF(OR(A125="",ISBLANK(Activités!V135)),"",IF(NOT(ISNA(Activités!V135)),INDEX(codeschartkla,MATCH(Activités!V135,libschartkla,0)),Activités!V135))</f>
        <v/>
      </c>
      <c r="P125" s="26" t="str">
        <f>IF(OR(A125="",ISBLANK(Activités!W135)),"",Activités!W135)</f>
        <v/>
      </c>
    </row>
    <row r="126" spans="1:16">
      <c r="A126" s="26" t="str">
        <f>IF(Activités!$A136&lt;&gt;"",IF(Activités!C136&lt;&gt;"",IF(Activités!C136="LOC.ID",CONCATENATE("LOC.",Activités!AM$12),Activités!C136),""),"")</f>
        <v/>
      </c>
      <c r="B126" s="51" t="str">
        <f>IF(A126&lt;&gt;"",Activités!J136,"")</f>
        <v/>
      </c>
      <c r="C126" s="26" t="str">
        <f>IF(A126&lt;&gt;"",IF(Activités!E136=TRUE,INDEX(codesex,MATCH(Activités!D136,libsex,0)),Activités!D136),"")</f>
        <v/>
      </c>
      <c r="D126" s="116" t="str">
        <f>IF(A126&lt;&gt;"",Activités!F136,"")</f>
        <v/>
      </c>
      <c r="E126" s="26" t="str">
        <f>IF(A126&lt;&gt;"",IF(Activités!H136=TRUE,INDEX(codenat,MATCH(Activités!G136,libnat,0)),Activités!G136),"")</f>
        <v/>
      </c>
      <c r="F126" s="26" t="str">
        <f>IF(A126&lt;&gt;"",Activités!I136,"")</f>
        <v/>
      </c>
      <c r="G126" s="26" t="str">
        <f>IF(A126&lt;&gt;"",IF(Activités!O136&lt;&gt;"",Activités!O136,""),"")</f>
        <v/>
      </c>
      <c r="H126" s="26" t="str">
        <f>IF(A126&lt;&gt;"",IF(Activités!Z136=TRUE,INDEX(codeperskat,MATCH(Activités!P136,libperskat,0)),IF(Activités!P136&lt;&gt;"",Activités!P136,"")),"")</f>
        <v/>
      </c>
      <c r="I126" s="26" t="str">
        <f>IF(A126&lt;&gt;"",IF(Activités!AA136=TRUE,INDEX(codeaav,MATCH(Activités!Q136,libaav,0)),IF(Activités!Q136&lt;&gt;"",Activités!Q136,"")),"")</f>
        <v/>
      </c>
      <c r="J126" s="26" t="str">
        <f>IF(A126&lt;&gt;"",IF(Activités!AB136=TRUE,INDEX(codedipqual,MATCH(Activités!R136,libdipqual,0)),IF(Activités!R136&lt;&gt;"",Activités!R136,"")),"")</f>
        <v/>
      </c>
      <c r="K126" s="26" t="str">
        <f>IF(A126&lt;&gt;"",IF(Activités!AC136=TRUE,INDEX(libcatidinst,MATCH(Activités!S136,libinst,0)),""),"")</f>
        <v/>
      </c>
      <c r="L126" s="26" t="str">
        <f>IF(A126&lt;&gt;"",IF(Activités!AC136=TRUE,INDEX(codeinst,MATCH(Activités!S136,libinst,0)),IF(Activités!S136&lt;&gt;"",Activités!S136,"")),"")</f>
        <v/>
      </c>
      <c r="M126" s="26" t="str">
        <f>IF(A126&lt;&gt;"",IF(Activités!T136&lt;&gt;"",Activités!T136,""),"")</f>
        <v/>
      </c>
      <c r="N126" s="26" t="str">
        <f>IF(A126&lt;&gt;"",IF(Activités!U136&lt;&gt;"",Activités!U136,""),"")</f>
        <v/>
      </c>
      <c r="O126" s="26" t="str">
        <f>IF(OR(A126="",ISBLANK(Activités!V136)),"",IF(NOT(ISNA(Activités!V136)),INDEX(codeschartkla,MATCH(Activités!V136,libschartkla,0)),Activités!V136))</f>
        <v/>
      </c>
      <c r="P126" s="26" t="str">
        <f>IF(OR(A126="",ISBLANK(Activités!W136)),"",Activités!W136)</f>
        <v/>
      </c>
    </row>
    <row r="127" spans="1:16">
      <c r="A127" s="26" t="str">
        <f>IF(Activités!$A137&lt;&gt;"",IF(Activités!C137&lt;&gt;"",IF(Activités!C137="LOC.ID",CONCATENATE("LOC.",Activités!AM$12),Activités!C137),""),"")</f>
        <v/>
      </c>
      <c r="B127" s="51" t="str">
        <f>IF(A127&lt;&gt;"",Activités!J137,"")</f>
        <v/>
      </c>
      <c r="C127" s="26" t="str">
        <f>IF(A127&lt;&gt;"",IF(Activités!E137=TRUE,INDEX(codesex,MATCH(Activités!D137,libsex,0)),Activités!D137),"")</f>
        <v/>
      </c>
      <c r="D127" s="116" t="str">
        <f>IF(A127&lt;&gt;"",Activités!F137,"")</f>
        <v/>
      </c>
      <c r="E127" s="26" t="str">
        <f>IF(A127&lt;&gt;"",IF(Activités!H137=TRUE,INDEX(codenat,MATCH(Activités!G137,libnat,0)),Activités!G137),"")</f>
        <v/>
      </c>
      <c r="F127" s="26" t="str">
        <f>IF(A127&lt;&gt;"",Activités!I137,"")</f>
        <v/>
      </c>
      <c r="G127" s="26" t="str">
        <f>IF(A127&lt;&gt;"",IF(Activités!O137&lt;&gt;"",Activités!O137,""),"")</f>
        <v/>
      </c>
      <c r="H127" s="26" t="str">
        <f>IF(A127&lt;&gt;"",IF(Activités!Z137=TRUE,INDEX(codeperskat,MATCH(Activités!P137,libperskat,0)),IF(Activités!P137&lt;&gt;"",Activités!P137,"")),"")</f>
        <v/>
      </c>
      <c r="I127" s="26" t="str">
        <f>IF(A127&lt;&gt;"",IF(Activités!AA137=TRUE,INDEX(codeaav,MATCH(Activités!Q137,libaav,0)),IF(Activités!Q137&lt;&gt;"",Activités!Q137,"")),"")</f>
        <v/>
      </c>
      <c r="J127" s="26" t="str">
        <f>IF(A127&lt;&gt;"",IF(Activités!AB137=TRUE,INDEX(codedipqual,MATCH(Activités!R137,libdipqual,0)),IF(Activités!R137&lt;&gt;"",Activités!R137,"")),"")</f>
        <v/>
      </c>
      <c r="K127" s="26" t="str">
        <f>IF(A127&lt;&gt;"",IF(Activités!AC137=TRUE,INDEX(libcatidinst,MATCH(Activités!S137,libinst,0)),""),"")</f>
        <v/>
      </c>
      <c r="L127" s="26" t="str">
        <f>IF(A127&lt;&gt;"",IF(Activités!AC137=TRUE,INDEX(codeinst,MATCH(Activités!S137,libinst,0)),IF(Activités!S137&lt;&gt;"",Activités!S137,"")),"")</f>
        <v/>
      </c>
      <c r="M127" s="26" t="str">
        <f>IF(A127&lt;&gt;"",IF(Activités!T137&lt;&gt;"",Activités!T137,""),"")</f>
        <v/>
      </c>
      <c r="N127" s="26" t="str">
        <f>IF(A127&lt;&gt;"",IF(Activités!U137&lt;&gt;"",Activités!U137,""),"")</f>
        <v/>
      </c>
      <c r="O127" s="26" t="str">
        <f>IF(OR(A127="",ISBLANK(Activités!V137)),"",IF(NOT(ISNA(Activités!V137)),INDEX(codeschartkla,MATCH(Activités!V137,libschartkla,0)),Activités!V137))</f>
        <v/>
      </c>
      <c r="P127" s="26" t="str">
        <f>IF(OR(A127="",ISBLANK(Activités!W137)),"",Activités!W137)</f>
        <v/>
      </c>
    </row>
    <row r="128" spans="1:16">
      <c r="A128" s="26" t="str">
        <f>IF(Activités!$A138&lt;&gt;"",IF(Activités!C138&lt;&gt;"",IF(Activités!C138="LOC.ID",CONCATENATE("LOC.",Activités!AM$12),Activités!C138),""),"")</f>
        <v/>
      </c>
      <c r="B128" s="51" t="str">
        <f>IF(A128&lt;&gt;"",Activités!J138,"")</f>
        <v/>
      </c>
      <c r="C128" s="26" t="str">
        <f>IF(A128&lt;&gt;"",IF(Activités!E138=TRUE,INDEX(codesex,MATCH(Activités!D138,libsex,0)),Activités!D138),"")</f>
        <v/>
      </c>
      <c r="D128" s="116" t="str">
        <f>IF(A128&lt;&gt;"",Activités!F138,"")</f>
        <v/>
      </c>
      <c r="E128" s="26" t="str">
        <f>IF(A128&lt;&gt;"",IF(Activités!H138=TRUE,INDEX(codenat,MATCH(Activités!G138,libnat,0)),Activités!G138),"")</f>
        <v/>
      </c>
      <c r="F128" s="26" t="str">
        <f>IF(A128&lt;&gt;"",Activités!I138,"")</f>
        <v/>
      </c>
      <c r="G128" s="26" t="str">
        <f>IF(A128&lt;&gt;"",IF(Activités!O138&lt;&gt;"",Activités!O138,""),"")</f>
        <v/>
      </c>
      <c r="H128" s="26" t="str">
        <f>IF(A128&lt;&gt;"",IF(Activités!Z138=TRUE,INDEX(codeperskat,MATCH(Activités!P138,libperskat,0)),IF(Activités!P138&lt;&gt;"",Activités!P138,"")),"")</f>
        <v/>
      </c>
      <c r="I128" s="26" t="str">
        <f>IF(A128&lt;&gt;"",IF(Activités!AA138=TRUE,INDEX(codeaav,MATCH(Activités!Q138,libaav,0)),IF(Activités!Q138&lt;&gt;"",Activités!Q138,"")),"")</f>
        <v/>
      </c>
      <c r="J128" s="26" t="str">
        <f>IF(A128&lt;&gt;"",IF(Activités!AB138=TRUE,INDEX(codedipqual,MATCH(Activités!R138,libdipqual,0)),IF(Activités!R138&lt;&gt;"",Activités!R138,"")),"")</f>
        <v/>
      </c>
      <c r="K128" s="26" t="str">
        <f>IF(A128&lt;&gt;"",IF(Activités!AC138=TRUE,INDEX(libcatidinst,MATCH(Activités!S138,libinst,0)),""),"")</f>
        <v/>
      </c>
      <c r="L128" s="26" t="str">
        <f>IF(A128&lt;&gt;"",IF(Activités!AC138=TRUE,INDEX(codeinst,MATCH(Activités!S138,libinst,0)),IF(Activités!S138&lt;&gt;"",Activités!S138,"")),"")</f>
        <v/>
      </c>
      <c r="M128" s="26" t="str">
        <f>IF(A128&lt;&gt;"",IF(Activités!T138&lt;&gt;"",Activités!T138,""),"")</f>
        <v/>
      </c>
      <c r="N128" s="26" t="str">
        <f>IF(A128&lt;&gt;"",IF(Activités!U138&lt;&gt;"",Activités!U138,""),"")</f>
        <v/>
      </c>
      <c r="O128" s="26" t="str">
        <f>IF(OR(A128="",ISBLANK(Activités!V138)),"",IF(NOT(ISNA(Activités!V138)),INDEX(codeschartkla,MATCH(Activités!V138,libschartkla,0)),Activités!V138))</f>
        <v/>
      </c>
      <c r="P128" s="26" t="str">
        <f>IF(OR(A128="",ISBLANK(Activités!W138)),"",Activités!W138)</f>
        <v/>
      </c>
    </row>
    <row r="129" spans="1:16">
      <c r="A129" s="26" t="str">
        <f>IF(Activités!$A139&lt;&gt;"",IF(Activités!C139&lt;&gt;"",IF(Activités!C139="LOC.ID",CONCATENATE("LOC.",Activités!AM$12),Activités!C139),""),"")</f>
        <v/>
      </c>
      <c r="B129" s="51" t="str">
        <f>IF(A129&lt;&gt;"",Activités!J139,"")</f>
        <v/>
      </c>
      <c r="C129" s="26" t="str">
        <f>IF(A129&lt;&gt;"",IF(Activités!E139=TRUE,INDEX(codesex,MATCH(Activités!D139,libsex,0)),Activités!D139),"")</f>
        <v/>
      </c>
      <c r="D129" s="116" t="str">
        <f>IF(A129&lt;&gt;"",Activités!F139,"")</f>
        <v/>
      </c>
      <c r="E129" s="26" t="str">
        <f>IF(A129&lt;&gt;"",IF(Activités!H139=TRUE,INDEX(codenat,MATCH(Activités!G139,libnat,0)),Activités!G139),"")</f>
        <v/>
      </c>
      <c r="F129" s="26" t="str">
        <f>IF(A129&lt;&gt;"",Activités!I139,"")</f>
        <v/>
      </c>
      <c r="G129" s="26" t="str">
        <f>IF(A129&lt;&gt;"",IF(Activités!O139&lt;&gt;"",Activités!O139,""),"")</f>
        <v/>
      </c>
      <c r="H129" s="26" t="str">
        <f>IF(A129&lt;&gt;"",IF(Activités!Z139=TRUE,INDEX(codeperskat,MATCH(Activités!P139,libperskat,0)),IF(Activités!P139&lt;&gt;"",Activités!P139,"")),"")</f>
        <v/>
      </c>
      <c r="I129" s="26" t="str">
        <f>IF(A129&lt;&gt;"",IF(Activités!AA139=TRUE,INDEX(codeaav,MATCH(Activités!Q139,libaav,0)),IF(Activités!Q139&lt;&gt;"",Activités!Q139,"")),"")</f>
        <v/>
      </c>
      <c r="J129" s="26" t="str">
        <f>IF(A129&lt;&gt;"",IF(Activités!AB139=TRUE,INDEX(codedipqual,MATCH(Activités!R139,libdipqual,0)),IF(Activités!R139&lt;&gt;"",Activités!R139,"")),"")</f>
        <v/>
      </c>
      <c r="K129" s="26" t="str">
        <f>IF(A129&lt;&gt;"",IF(Activités!AC139=TRUE,INDEX(libcatidinst,MATCH(Activités!S139,libinst,0)),""),"")</f>
        <v/>
      </c>
      <c r="L129" s="26" t="str">
        <f>IF(A129&lt;&gt;"",IF(Activités!AC139=TRUE,INDEX(codeinst,MATCH(Activités!S139,libinst,0)),IF(Activités!S139&lt;&gt;"",Activités!S139,"")),"")</f>
        <v/>
      </c>
      <c r="M129" s="26" t="str">
        <f>IF(A129&lt;&gt;"",IF(Activités!T139&lt;&gt;"",Activités!T139,""),"")</f>
        <v/>
      </c>
      <c r="N129" s="26" t="str">
        <f>IF(A129&lt;&gt;"",IF(Activités!U139&lt;&gt;"",Activités!U139,""),"")</f>
        <v/>
      </c>
      <c r="O129" s="26" t="str">
        <f>IF(OR(A129="",ISBLANK(Activités!V139)),"",IF(NOT(ISNA(Activités!V139)),INDEX(codeschartkla,MATCH(Activités!V139,libschartkla,0)),Activités!V139))</f>
        <v/>
      </c>
      <c r="P129" s="26" t="str">
        <f>IF(OR(A129="",ISBLANK(Activités!W139)),"",Activités!W139)</f>
        <v/>
      </c>
    </row>
    <row r="130" spans="1:16">
      <c r="A130" s="26" t="str">
        <f>IF(Activités!$A140&lt;&gt;"",IF(Activités!C140&lt;&gt;"",IF(Activités!C140="LOC.ID",CONCATENATE("LOC.",Activités!AM$12),Activités!C140),""),"")</f>
        <v/>
      </c>
      <c r="B130" s="51" t="str">
        <f>IF(A130&lt;&gt;"",Activités!J140,"")</f>
        <v/>
      </c>
      <c r="C130" s="26" t="str">
        <f>IF(A130&lt;&gt;"",IF(Activités!E140=TRUE,INDEX(codesex,MATCH(Activités!D140,libsex,0)),Activités!D140),"")</f>
        <v/>
      </c>
      <c r="D130" s="116" t="str">
        <f>IF(A130&lt;&gt;"",Activités!F140,"")</f>
        <v/>
      </c>
      <c r="E130" s="26" t="str">
        <f>IF(A130&lt;&gt;"",IF(Activités!H140=TRUE,INDEX(codenat,MATCH(Activités!G140,libnat,0)),Activités!G140),"")</f>
        <v/>
      </c>
      <c r="F130" s="26" t="str">
        <f>IF(A130&lt;&gt;"",Activités!I140,"")</f>
        <v/>
      </c>
      <c r="G130" s="26" t="str">
        <f>IF(A130&lt;&gt;"",IF(Activités!O140&lt;&gt;"",Activités!O140,""),"")</f>
        <v/>
      </c>
      <c r="H130" s="26" t="str">
        <f>IF(A130&lt;&gt;"",IF(Activités!Z140=TRUE,INDEX(codeperskat,MATCH(Activités!P140,libperskat,0)),IF(Activités!P140&lt;&gt;"",Activités!P140,"")),"")</f>
        <v/>
      </c>
      <c r="I130" s="26" t="str">
        <f>IF(A130&lt;&gt;"",IF(Activités!AA140=TRUE,INDEX(codeaav,MATCH(Activités!Q140,libaav,0)),IF(Activités!Q140&lt;&gt;"",Activités!Q140,"")),"")</f>
        <v/>
      </c>
      <c r="J130" s="26" t="str">
        <f>IF(A130&lt;&gt;"",IF(Activités!AB140=TRUE,INDEX(codedipqual,MATCH(Activités!R140,libdipqual,0)),IF(Activités!R140&lt;&gt;"",Activités!R140,"")),"")</f>
        <v/>
      </c>
      <c r="K130" s="26" t="str">
        <f>IF(A130&lt;&gt;"",IF(Activités!AC140=TRUE,INDEX(libcatidinst,MATCH(Activités!S140,libinst,0)),""),"")</f>
        <v/>
      </c>
      <c r="L130" s="26" t="str">
        <f>IF(A130&lt;&gt;"",IF(Activités!AC140=TRUE,INDEX(codeinst,MATCH(Activités!S140,libinst,0)),IF(Activités!S140&lt;&gt;"",Activités!S140,"")),"")</f>
        <v/>
      </c>
      <c r="M130" s="26" t="str">
        <f>IF(A130&lt;&gt;"",IF(Activités!T140&lt;&gt;"",Activités!T140,""),"")</f>
        <v/>
      </c>
      <c r="N130" s="26" t="str">
        <f>IF(A130&lt;&gt;"",IF(Activités!U140&lt;&gt;"",Activités!U140,""),"")</f>
        <v/>
      </c>
      <c r="O130" s="26" t="str">
        <f>IF(OR(A130="",ISBLANK(Activités!V140)),"",IF(NOT(ISNA(Activités!V140)),INDEX(codeschartkla,MATCH(Activités!V140,libschartkla,0)),Activités!V140))</f>
        <v/>
      </c>
      <c r="P130" s="26" t="str">
        <f>IF(OR(A130="",ISBLANK(Activités!W140)),"",Activités!W140)</f>
        <v/>
      </c>
    </row>
    <row r="131" spans="1:16">
      <c r="A131" s="26" t="str">
        <f>IF(Activités!$A141&lt;&gt;"",IF(Activités!C141&lt;&gt;"",IF(Activités!C141="LOC.ID",CONCATENATE("LOC.",Activités!AM$12),Activités!C141),""),"")</f>
        <v/>
      </c>
      <c r="B131" s="51" t="str">
        <f>IF(A131&lt;&gt;"",Activités!J141,"")</f>
        <v/>
      </c>
      <c r="C131" s="26" t="str">
        <f>IF(A131&lt;&gt;"",IF(Activités!E141=TRUE,INDEX(codesex,MATCH(Activités!D141,libsex,0)),Activités!D141),"")</f>
        <v/>
      </c>
      <c r="D131" s="116" t="str">
        <f>IF(A131&lt;&gt;"",Activités!F141,"")</f>
        <v/>
      </c>
      <c r="E131" s="26" t="str">
        <f>IF(A131&lt;&gt;"",IF(Activités!H141=TRUE,INDEX(codenat,MATCH(Activités!G141,libnat,0)),Activités!G141),"")</f>
        <v/>
      </c>
      <c r="F131" s="26" t="str">
        <f>IF(A131&lt;&gt;"",Activités!I141,"")</f>
        <v/>
      </c>
      <c r="G131" s="26" t="str">
        <f>IF(A131&lt;&gt;"",IF(Activités!O141&lt;&gt;"",Activités!O141,""),"")</f>
        <v/>
      </c>
      <c r="H131" s="26" t="str">
        <f>IF(A131&lt;&gt;"",IF(Activités!Z141=TRUE,INDEX(codeperskat,MATCH(Activités!P141,libperskat,0)),IF(Activités!P141&lt;&gt;"",Activités!P141,"")),"")</f>
        <v/>
      </c>
      <c r="I131" s="26" t="str">
        <f>IF(A131&lt;&gt;"",IF(Activités!AA141=TRUE,INDEX(codeaav,MATCH(Activités!Q141,libaav,0)),IF(Activités!Q141&lt;&gt;"",Activités!Q141,"")),"")</f>
        <v/>
      </c>
      <c r="J131" s="26" t="str">
        <f>IF(A131&lt;&gt;"",IF(Activités!AB141=TRUE,INDEX(codedipqual,MATCH(Activités!R141,libdipqual,0)),IF(Activités!R141&lt;&gt;"",Activités!R141,"")),"")</f>
        <v/>
      </c>
      <c r="K131" s="26" t="str">
        <f>IF(A131&lt;&gt;"",IF(Activités!AC141=TRUE,INDEX(libcatidinst,MATCH(Activités!S141,libinst,0)),""),"")</f>
        <v/>
      </c>
      <c r="L131" s="26" t="str">
        <f>IF(A131&lt;&gt;"",IF(Activités!AC141=TRUE,INDEX(codeinst,MATCH(Activités!S141,libinst,0)),IF(Activités!S141&lt;&gt;"",Activités!S141,"")),"")</f>
        <v/>
      </c>
      <c r="M131" s="26" t="str">
        <f>IF(A131&lt;&gt;"",IF(Activités!T141&lt;&gt;"",Activités!T141,""),"")</f>
        <v/>
      </c>
      <c r="N131" s="26" t="str">
        <f>IF(A131&lt;&gt;"",IF(Activités!U141&lt;&gt;"",Activités!U141,""),"")</f>
        <v/>
      </c>
      <c r="O131" s="26" t="str">
        <f>IF(OR(A131="",ISBLANK(Activités!V141)),"",IF(NOT(ISNA(Activités!V141)),INDEX(codeschartkla,MATCH(Activités!V141,libschartkla,0)),Activités!V141))</f>
        <v/>
      </c>
      <c r="P131" s="26" t="str">
        <f>IF(OR(A131="",ISBLANK(Activités!W141)),"",Activités!W141)</f>
        <v/>
      </c>
    </row>
    <row r="132" spans="1:16">
      <c r="A132" s="26" t="str">
        <f>IF(Activités!$A142&lt;&gt;"",IF(Activités!C142&lt;&gt;"",IF(Activités!C142="LOC.ID",CONCATENATE("LOC.",Activités!AM$12),Activités!C142),""),"")</f>
        <v/>
      </c>
      <c r="B132" s="51" t="str">
        <f>IF(A132&lt;&gt;"",Activités!J142,"")</f>
        <v/>
      </c>
      <c r="C132" s="26" t="str">
        <f>IF(A132&lt;&gt;"",IF(Activités!E142=TRUE,INDEX(codesex,MATCH(Activités!D142,libsex,0)),Activités!D142),"")</f>
        <v/>
      </c>
      <c r="D132" s="116" t="str">
        <f>IF(A132&lt;&gt;"",Activités!F142,"")</f>
        <v/>
      </c>
      <c r="E132" s="26" t="str">
        <f>IF(A132&lt;&gt;"",IF(Activités!H142=TRUE,INDEX(codenat,MATCH(Activités!G142,libnat,0)),Activités!G142),"")</f>
        <v/>
      </c>
      <c r="F132" s="26" t="str">
        <f>IF(A132&lt;&gt;"",Activités!I142,"")</f>
        <v/>
      </c>
      <c r="G132" s="26" t="str">
        <f>IF(A132&lt;&gt;"",IF(Activités!O142&lt;&gt;"",Activités!O142,""),"")</f>
        <v/>
      </c>
      <c r="H132" s="26" t="str">
        <f>IF(A132&lt;&gt;"",IF(Activités!Z142=TRUE,INDEX(codeperskat,MATCH(Activités!P142,libperskat,0)),IF(Activités!P142&lt;&gt;"",Activités!P142,"")),"")</f>
        <v/>
      </c>
      <c r="I132" s="26" t="str">
        <f>IF(A132&lt;&gt;"",IF(Activités!AA142=TRUE,INDEX(codeaav,MATCH(Activités!Q142,libaav,0)),IF(Activités!Q142&lt;&gt;"",Activités!Q142,"")),"")</f>
        <v/>
      </c>
      <c r="J132" s="26" t="str">
        <f>IF(A132&lt;&gt;"",IF(Activités!AB142=TRUE,INDEX(codedipqual,MATCH(Activités!R142,libdipqual,0)),IF(Activités!R142&lt;&gt;"",Activités!R142,"")),"")</f>
        <v/>
      </c>
      <c r="K132" s="26" t="str">
        <f>IF(A132&lt;&gt;"",IF(Activités!AC142=TRUE,INDEX(libcatidinst,MATCH(Activités!S142,libinst,0)),""),"")</f>
        <v/>
      </c>
      <c r="L132" s="26" t="str">
        <f>IF(A132&lt;&gt;"",IF(Activités!AC142=TRUE,INDEX(codeinst,MATCH(Activités!S142,libinst,0)),IF(Activités!S142&lt;&gt;"",Activités!S142,"")),"")</f>
        <v/>
      </c>
      <c r="M132" s="26" t="str">
        <f>IF(A132&lt;&gt;"",IF(Activités!T142&lt;&gt;"",Activités!T142,""),"")</f>
        <v/>
      </c>
      <c r="N132" s="26" t="str">
        <f>IF(A132&lt;&gt;"",IF(Activités!U142&lt;&gt;"",Activités!U142,""),"")</f>
        <v/>
      </c>
      <c r="O132" s="26" t="str">
        <f>IF(OR(A132="",ISBLANK(Activités!V142)),"",IF(NOT(ISNA(Activités!V142)),INDEX(codeschartkla,MATCH(Activités!V142,libschartkla,0)),Activités!V142))</f>
        <v/>
      </c>
      <c r="P132" s="26" t="str">
        <f>IF(OR(A132="",ISBLANK(Activités!W142)),"",Activités!W142)</f>
        <v/>
      </c>
    </row>
    <row r="133" spans="1:16">
      <c r="A133" s="26" t="str">
        <f>IF(Activités!$A143&lt;&gt;"",IF(Activités!C143&lt;&gt;"",IF(Activités!C143="LOC.ID",CONCATENATE("LOC.",Activités!AM$12),Activités!C143),""),"")</f>
        <v/>
      </c>
      <c r="B133" s="51" t="str">
        <f>IF(A133&lt;&gt;"",Activités!J143,"")</f>
        <v/>
      </c>
      <c r="C133" s="26" t="str">
        <f>IF(A133&lt;&gt;"",IF(Activités!E143=TRUE,INDEX(codesex,MATCH(Activités!D143,libsex,0)),Activités!D143),"")</f>
        <v/>
      </c>
      <c r="D133" s="116" t="str">
        <f>IF(A133&lt;&gt;"",Activités!F143,"")</f>
        <v/>
      </c>
      <c r="E133" s="26" t="str">
        <f>IF(A133&lt;&gt;"",IF(Activités!H143=TRUE,INDEX(codenat,MATCH(Activités!G143,libnat,0)),Activités!G143),"")</f>
        <v/>
      </c>
      <c r="F133" s="26" t="str">
        <f>IF(A133&lt;&gt;"",Activités!I143,"")</f>
        <v/>
      </c>
      <c r="G133" s="26" t="str">
        <f>IF(A133&lt;&gt;"",IF(Activités!O143&lt;&gt;"",Activités!O143,""),"")</f>
        <v/>
      </c>
      <c r="H133" s="26" t="str">
        <f>IF(A133&lt;&gt;"",IF(Activités!Z143=TRUE,INDEX(codeperskat,MATCH(Activités!P143,libperskat,0)),IF(Activités!P143&lt;&gt;"",Activités!P143,"")),"")</f>
        <v/>
      </c>
      <c r="I133" s="26" t="str">
        <f>IF(A133&lt;&gt;"",IF(Activités!AA143=TRUE,INDEX(codeaav,MATCH(Activités!Q143,libaav,0)),IF(Activités!Q143&lt;&gt;"",Activités!Q143,"")),"")</f>
        <v/>
      </c>
      <c r="J133" s="26" t="str">
        <f>IF(A133&lt;&gt;"",IF(Activités!AB143=TRUE,INDEX(codedipqual,MATCH(Activités!R143,libdipqual,0)),IF(Activités!R143&lt;&gt;"",Activités!R143,"")),"")</f>
        <v/>
      </c>
      <c r="K133" s="26" t="str">
        <f>IF(A133&lt;&gt;"",IF(Activités!AC143=TRUE,INDEX(libcatidinst,MATCH(Activités!S143,libinst,0)),""),"")</f>
        <v/>
      </c>
      <c r="L133" s="26" t="str">
        <f>IF(A133&lt;&gt;"",IF(Activités!AC143=TRUE,INDEX(codeinst,MATCH(Activités!S143,libinst,0)),IF(Activités!S143&lt;&gt;"",Activités!S143,"")),"")</f>
        <v/>
      </c>
      <c r="M133" s="26" t="str">
        <f>IF(A133&lt;&gt;"",IF(Activités!T143&lt;&gt;"",Activités!T143,""),"")</f>
        <v/>
      </c>
      <c r="N133" s="26" t="str">
        <f>IF(A133&lt;&gt;"",IF(Activités!U143&lt;&gt;"",Activités!U143,""),"")</f>
        <v/>
      </c>
      <c r="O133" s="26" t="str">
        <f>IF(OR(A133="",ISBLANK(Activités!V143)),"",IF(NOT(ISNA(Activités!V143)),INDEX(codeschartkla,MATCH(Activités!V143,libschartkla,0)),Activités!V143))</f>
        <v/>
      </c>
      <c r="P133" s="26" t="str">
        <f>IF(OR(A133="",ISBLANK(Activités!W143)),"",Activités!W143)</f>
        <v/>
      </c>
    </row>
    <row r="134" spans="1:16">
      <c r="A134" s="26" t="str">
        <f>IF(Activités!$A144&lt;&gt;"",IF(Activités!C144&lt;&gt;"",IF(Activités!C144="LOC.ID",CONCATENATE("LOC.",Activités!AM$12),Activités!C144),""),"")</f>
        <v/>
      </c>
      <c r="B134" s="51" t="str">
        <f>IF(A134&lt;&gt;"",Activités!J144,"")</f>
        <v/>
      </c>
      <c r="C134" s="26" t="str">
        <f>IF(A134&lt;&gt;"",IF(Activités!E144=TRUE,INDEX(codesex,MATCH(Activités!D144,libsex,0)),Activités!D144),"")</f>
        <v/>
      </c>
      <c r="D134" s="116" t="str">
        <f>IF(A134&lt;&gt;"",Activités!F144,"")</f>
        <v/>
      </c>
      <c r="E134" s="26" t="str">
        <f>IF(A134&lt;&gt;"",IF(Activités!H144=TRUE,INDEX(codenat,MATCH(Activités!G144,libnat,0)),Activités!G144),"")</f>
        <v/>
      </c>
      <c r="F134" s="26" t="str">
        <f>IF(A134&lt;&gt;"",Activités!I144,"")</f>
        <v/>
      </c>
      <c r="G134" s="26" t="str">
        <f>IF(A134&lt;&gt;"",IF(Activités!O144&lt;&gt;"",Activités!O144,""),"")</f>
        <v/>
      </c>
      <c r="H134" s="26" t="str">
        <f>IF(A134&lt;&gt;"",IF(Activités!Z144=TRUE,INDEX(codeperskat,MATCH(Activités!P144,libperskat,0)),IF(Activités!P144&lt;&gt;"",Activités!P144,"")),"")</f>
        <v/>
      </c>
      <c r="I134" s="26" t="str">
        <f>IF(A134&lt;&gt;"",IF(Activités!AA144=TRUE,INDEX(codeaav,MATCH(Activités!Q144,libaav,0)),IF(Activités!Q144&lt;&gt;"",Activités!Q144,"")),"")</f>
        <v/>
      </c>
      <c r="J134" s="26" t="str">
        <f>IF(A134&lt;&gt;"",IF(Activités!AB144=TRUE,INDEX(codedipqual,MATCH(Activités!R144,libdipqual,0)),IF(Activités!R144&lt;&gt;"",Activités!R144,"")),"")</f>
        <v/>
      </c>
      <c r="K134" s="26" t="str">
        <f>IF(A134&lt;&gt;"",IF(Activités!AC144=TRUE,INDEX(libcatidinst,MATCH(Activités!S144,libinst,0)),""),"")</f>
        <v/>
      </c>
      <c r="L134" s="26" t="str">
        <f>IF(A134&lt;&gt;"",IF(Activités!AC144=TRUE,INDEX(codeinst,MATCH(Activités!S144,libinst,0)),IF(Activités!S144&lt;&gt;"",Activités!S144,"")),"")</f>
        <v/>
      </c>
      <c r="M134" s="26" t="str">
        <f>IF(A134&lt;&gt;"",IF(Activités!T144&lt;&gt;"",Activités!T144,""),"")</f>
        <v/>
      </c>
      <c r="N134" s="26" t="str">
        <f>IF(A134&lt;&gt;"",IF(Activités!U144&lt;&gt;"",Activités!U144,""),"")</f>
        <v/>
      </c>
      <c r="O134" s="26" t="str">
        <f>IF(OR(A134="",ISBLANK(Activités!V144)),"",IF(NOT(ISNA(Activités!V144)),INDEX(codeschartkla,MATCH(Activités!V144,libschartkla,0)),Activités!V144))</f>
        <v/>
      </c>
      <c r="P134" s="26" t="str">
        <f>IF(OR(A134="",ISBLANK(Activités!W144)),"",Activités!W144)</f>
        <v/>
      </c>
    </row>
    <row r="135" spans="1:16">
      <c r="A135" s="26" t="str">
        <f>IF(Activités!$A145&lt;&gt;"",IF(Activités!C145&lt;&gt;"",IF(Activités!C145="LOC.ID",CONCATENATE("LOC.",Activités!AM$12),Activités!C145),""),"")</f>
        <v/>
      </c>
      <c r="B135" s="51" t="str">
        <f>IF(A135&lt;&gt;"",Activités!J145,"")</f>
        <v/>
      </c>
      <c r="C135" s="26" t="str">
        <f>IF(A135&lt;&gt;"",IF(Activités!E145=TRUE,INDEX(codesex,MATCH(Activités!D145,libsex,0)),Activités!D145),"")</f>
        <v/>
      </c>
      <c r="D135" s="116" t="str">
        <f>IF(A135&lt;&gt;"",Activités!F145,"")</f>
        <v/>
      </c>
      <c r="E135" s="26" t="str">
        <f>IF(A135&lt;&gt;"",IF(Activités!H145=TRUE,INDEX(codenat,MATCH(Activités!G145,libnat,0)),Activités!G145),"")</f>
        <v/>
      </c>
      <c r="F135" s="26" t="str">
        <f>IF(A135&lt;&gt;"",Activités!I145,"")</f>
        <v/>
      </c>
      <c r="G135" s="26" t="str">
        <f>IF(A135&lt;&gt;"",IF(Activités!O145&lt;&gt;"",Activités!O145,""),"")</f>
        <v/>
      </c>
      <c r="H135" s="26" t="str">
        <f>IF(A135&lt;&gt;"",IF(Activités!Z145=TRUE,INDEX(codeperskat,MATCH(Activités!P145,libperskat,0)),IF(Activités!P145&lt;&gt;"",Activités!P145,"")),"")</f>
        <v/>
      </c>
      <c r="I135" s="26" t="str">
        <f>IF(A135&lt;&gt;"",IF(Activités!AA145=TRUE,INDEX(codeaav,MATCH(Activités!Q145,libaav,0)),IF(Activités!Q145&lt;&gt;"",Activités!Q145,"")),"")</f>
        <v/>
      </c>
      <c r="J135" s="26" t="str">
        <f>IF(A135&lt;&gt;"",IF(Activités!AB145=TRUE,INDEX(codedipqual,MATCH(Activités!R145,libdipqual,0)),IF(Activités!R145&lt;&gt;"",Activités!R145,"")),"")</f>
        <v/>
      </c>
      <c r="K135" s="26" t="str">
        <f>IF(A135&lt;&gt;"",IF(Activités!AC145=TRUE,INDEX(libcatidinst,MATCH(Activités!S145,libinst,0)),""),"")</f>
        <v/>
      </c>
      <c r="L135" s="26" t="str">
        <f>IF(A135&lt;&gt;"",IF(Activités!AC145=TRUE,INDEX(codeinst,MATCH(Activités!S145,libinst,0)),IF(Activités!S145&lt;&gt;"",Activités!S145,"")),"")</f>
        <v/>
      </c>
      <c r="M135" s="26" t="str">
        <f>IF(A135&lt;&gt;"",IF(Activités!T145&lt;&gt;"",Activités!T145,""),"")</f>
        <v/>
      </c>
      <c r="N135" s="26" t="str">
        <f>IF(A135&lt;&gt;"",IF(Activités!U145&lt;&gt;"",Activités!U145,""),"")</f>
        <v/>
      </c>
      <c r="O135" s="26" t="str">
        <f>IF(OR(A135="",ISBLANK(Activités!V145)),"",IF(NOT(ISNA(Activités!V145)),INDEX(codeschartkla,MATCH(Activités!V145,libschartkla,0)),Activités!V145))</f>
        <v/>
      </c>
      <c r="P135" s="26" t="str">
        <f>IF(OR(A135="",ISBLANK(Activités!W145)),"",Activités!W145)</f>
        <v/>
      </c>
    </row>
    <row r="136" spans="1:16">
      <c r="A136" s="26" t="str">
        <f>IF(Activités!$A146&lt;&gt;"",IF(Activités!C146&lt;&gt;"",IF(Activités!C146="LOC.ID",CONCATENATE("LOC.",Activités!AM$12),Activités!C146),""),"")</f>
        <v/>
      </c>
      <c r="B136" s="51" t="str">
        <f>IF(A136&lt;&gt;"",Activités!J146,"")</f>
        <v/>
      </c>
      <c r="C136" s="26" t="str">
        <f>IF(A136&lt;&gt;"",IF(Activités!E146=TRUE,INDEX(codesex,MATCH(Activités!D146,libsex,0)),Activités!D146),"")</f>
        <v/>
      </c>
      <c r="D136" s="116" t="str">
        <f>IF(A136&lt;&gt;"",Activités!F146,"")</f>
        <v/>
      </c>
      <c r="E136" s="26" t="str">
        <f>IF(A136&lt;&gt;"",IF(Activités!H146=TRUE,INDEX(codenat,MATCH(Activités!G146,libnat,0)),Activités!G146),"")</f>
        <v/>
      </c>
      <c r="F136" s="26" t="str">
        <f>IF(A136&lt;&gt;"",Activités!I146,"")</f>
        <v/>
      </c>
      <c r="G136" s="26" t="str">
        <f>IF(A136&lt;&gt;"",IF(Activités!O146&lt;&gt;"",Activités!O146,""),"")</f>
        <v/>
      </c>
      <c r="H136" s="26" t="str">
        <f>IF(A136&lt;&gt;"",IF(Activités!Z146=TRUE,INDEX(codeperskat,MATCH(Activités!P146,libperskat,0)),IF(Activités!P146&lt;&gt;"",Activités!P146,"")),"")</f>
        <v/>
      </c>
      <c r="I136" s="26" t="str">
        <f>IF(A136&lt;&gt;"",IF(Activités!AA146=TRUE,INDEX(codeaav,MATCH(Activités!Q146,libaav,0)),IF(Activités!Q146&lt;&gt;"",Activités!Q146,"")),"")</f>
        <v/>
      </c>
      <c r="J136" s="26" t="str">
        <f>IF(A136&lt;&gt;"",IF(Activités!AB146=TRUE,INDEX(codedipqual,MATCH(Activités!R146,libdipqual,0)),IF(Activités!R146&lt;&gt;"",Activités!R146,"")),"")</f>
        <v/>
      </c>
      <c r="K136" s="26" t="str">
        <f>IF(A136&lt;&gt;"",IF(Activités!AC146=TRUE,INDEX(libcatidinst,MATCH(Activités!S146,libinst,0)),""),"")</f>
        <v/>
      </c>
      <c r="L136" s="26" t="str">
        <f>IF(A136&lt;&gt;"",IF(Activités!AC146=TRUE,INDEX(codeinst,MATCH(Activités!S146,libinst,0)),IF(Activités!S146&lt;&gt;"",Activités!S146,"")),"")</f>
        <v/>
      </c>
      <c r="M136" s="26" t="str">
        <f>IF(A136&lt;&gt;"",IF(Activités!T146&lt;&gt;"",Activités!T146,""),"")</f>
        <v/>
      </c>
      <c r="N136" s="26" t="str">
        <f>IF(A136&lt;&gt;"",IF(Activités!U146&lt;&gt;"",Activités!U146,""),"")</f>
        <v/>
      </c>
      <c r="O136" s="26" t="str">
        <f>IF(OR(A136="",ISBLANK(Activités!V146)),"",IF(NOT(ISNA(Activités!V146)),INDEX(codeschartkla,MATCH(Activités!V146,libschartkla,0)),Activités!V146))</f>
        <v/>
      </c>
      <c r="P136" s="26" t="str">
        <f>IF(OR(A136="",ISBLANK(Activités!W146)),"",Activités!W146)</f>
        <v/>
      </c>
    </row>
    <row r="137" spans="1:16">
      <c r="A137" s="26" t="str">
        <f>IF(Activités!$A147&lt;&gt;"",IF(Activités!C147&lt;&gt;"",IF(Activités!C147="LOC.ID",CONCATENATE("LOC.",Activités!AM$12),Activités!C147),""),"")</f>
        <v/>
      </c>
      <c r="B137" s="51" t="str">
        <f>IF(A137&lt;&gt;"",Activités!J147,"")</f>
        <v/>
      </c>
      <c r="C137" s="26" t="str">
        <f>IF(A137&lt;&gt;"",IF(Activités!E147=TRUE,INDEX(codesex,MATCH(Activités!D147,libsex,0)),Activités!D147),"")</f>
        <v/>
      </c>
      <c r="D137" s="116" t="str">
        <f>IF(A137&lt;&gt;"",Activités!F147,"")</f>
        <v/>
      </c>
      <c r="E137" s="26" t="str">
        <f>IF(A137&lt;&gt;"",IF(Activités!H147=TRUE,INDEX(codenat,MATCH(Activités!G147,libnat,0)),Activités!G147),"")</f>
        <v/>
      </c>
      <c r="F137" s="26" t="str">
        <f>IF(A137&lt;&gt;"",Activités!I147,"")</f>
        <v/>
      </c>
      <c r="G137" s="26" t="str">
        <f>IF(A137&lt;&gt;"",IF(Activités!O147&lt;&gt;"",Activités!O147,""),"")</f>
        <v/>
      </c>
      <c r="H137" s="26" t="str">
        <f>IF(A137&lt;&gt;"",IF(Activités!Z147=TRUE,INDEX(codeperskat,MATCH(Activités!P147,libperskat,0)),IF(Activités!P147&lt;&gt;"",Activités!P147,"")),"")</f>
        <v/>
      </c>
      <c r="I137" s="26" t="str">
        <f>IF(A137&lt;&gt;"",IF(Activités!AA147=TRUE,INDEX(codeaav,MATCH(Activités!Q147,libaav,0)),IF(Activités!Q147&lt;&gt;"",Activités!Q147,"")),"")</f>
        <v/>
      </c>
      <c r="J137" s="26" t="str">
        <f>IF(A137&lt;&gt;"",IF(Activités!AB147=TRUE,INDEX(codedipqual,MATCH(Activités!R147,libdipqual,0)),IF(Activités!R147&lt;&gt;"",Activités!R147,"")),"")</f>
        <v/>
      </c>
      <c r="K137" s="26" t="str">
        <f>IF(A137&lt;&gt;"",IF(Activités!AC147=TRUE,INDEX(libcatidinst,MATCH(Activités!S147,libinst,0)),""),"")</f>
        <v/>
      </c>
      <c r="L137" s="26" t="str">
        <f>IF(A137&lt;&gt;"",IF(Activités!AC147=TRUE,INDEX(codeinst,MATCH(Activités!S147,libinst,0)),IF(Activités!S147&lt;&gt;"",Activités!S147,"")),"")</f>
        <v/>
      </c>
      <c r="M137" s="26" t="str">
        <f>IF(A137&lt;&gt;"",IF(Activités!T147&lt;&gt;"",Activités!T147,""),"")</f>
        <v/>
      </c>
      <c r="N137" s="26" t="str">
        <f>IF(A137&lt;&gt;"",IF(Activités!U147&lt;&gt;"",Activités!U147,""),"")</f>
        <v/>
      </c>
      <c r="O137" s="26" t="str">
        <f>IF(OR(A137="",ISBLANK(Activités!V147)),"",IF(NOT(ISNA(Activités!V147)),INDEX(codeschartkla,MATCH(Activités!V147,libschartkla,0)),Activités!V147))</f>
        <v/>
      </c>
      <c r="P137" s="26" t="str">
        <f>IF(OR(A137="",ISBLANK(Activités!W147)),"",Activités!W147)</f>
        <v/>
      </c>
    </row>
    <row r="138" spans="1:16">
      <c r="A138" s="26" t="str">
        <f>IF(Activités!$A148&lt;&gt;"",IF(Activités!C148&lt;&gt;"",IF(Activités!C148="LOC.ID",CONCATENATE("LOC.",Activités!AM$12),Activités!C148),""),"")</f>
        <v/>
      </c>
      <c r="B138" s="51" t="str">
        <f>IF(A138&lt;&gt;"",Activités!J148,"")</f>
        <v/>
      </c>
      <c r="C138" s="26" t="str">
        <f>IF(A138&lt;&gt;"",IF(Activités!E148=TRUE,INDEX(codesex,MATCH(Activités!D148,libsex,0)),Activités!D148),"")</f>
        <v/>
      </c>
      <c r="D138" s="116" t="str">
        <f>IF(A138&lt;&gt;"",Activités!F148,"")</f>
        <v/>
      </c>
      <c r="E138" s="26" t="str">
        <f>IF(A138&lt;&gt;"",IF(Activités!H148=TRUE,INDEX(codenat,MATCH(Activités!G148,libnat,0)),Activités!G148),"")</f>
        <v/>
      </c>
      <c r="F138" s="26" t="str">
        <f>IF(A138&lt;&gt;"",Activités!I148,"")</f>
        <v/>
      </c>
      <c r="G138" s="26" t="str">
        <f>IF(A138&lt;&gt;"",IF(Activités!O148&lt;&gt;"",Activités!O148,""),"")</f>
        <v/>
      </c>
      <c r="H138" s="26" t="str">
        <f>IF(A138&lt;&gt;"",IF(Activités!Z148=TRUE,INDEX(codeperskat,MATCH(Activités!P148,libperskat,0)),IF(Activités!P148&lt;&gt;"",Activités!P148,"")),"")</f>
        <v/>
      </c>
      <c r="I138" s="26" t="str">
        <f>IF(A138&lt;&gt;"",IF(Activités!AA148=TRUE,INDEX(codeaav,MATCH(Activités!Q148,libaav,0)),IF(Activités!Q148&lt;&gt;"",Activités!Q148,"")),"")</f>
        <v/>
      </c>
      <c r="J138" s="26" t="str">
        <f>IF(A138&lt;&gt;"",IF(Activités!AB148=TRUE,INDEX(codedipqual,MATCH(Activités!R148,libdipqual,0)),IF(Activités!R148&lt;&gt;"",Activités!R148,"")),"")</f>
        <v/>
      </c>
      <c r="K138" s="26" t="str">
        <f>IF(A138&lt;&gt;"",IF(Activités!AC148=TRUE,INDEX(libcatidinst,MATCH(Activités!S148,libinst,0)),""),"")</f>
        <v/>
      </c>
      <c r="L138" s="26" t="str">
        <f>IF(A138&lt;&gt;"",IF(Activités!AC148=TRUE,INDEX(codeinst,MATCH(Activités!S148,libinst,0)),IF(Activités!S148&lt;&gt;"",Activités!S148,"")),"")</f>
        <v/>
      </c>
      <c r="M138" s="26" t="str">
        <f>IF(A138&lt;&gt;"",IF(Activités!T148&lt;&gt;"",Activités!T148,""),"")</f>
        <v/>
      </c>
      <c r="N138" s="26" t="str">
        <f>IF(A138&lt;&gt;"",IF(Activités!U148&lt;&gt;"",Activités!U148,""),"")</f>
        <v/>
      </c>
      <c r="O138" s="26" t="str">
        <f>IF(OR(A138="",ISBLANK(Activités!V148)),"",IF(NOT(ISNA(Activités!V148)),INDEX(codeschartkla,MATCH(Activités!V148,libschartkla,0)),Activités!V148))</f>
        <v/>
      </c>
      <c r="P138" s="26" t="str">
        <f>IF(OR(A138="",ISBLANK(Activités!W148)),"",Activités!W148)</f>
        <v/>
      </c>
    </row>
    <row r="139" spans="1:16">
      <c r="A139" s="26" t="str">
        <f>IF(Activités!$A149&lt;&gt;"",IF(Activités!C149&lt;&gt;"",IF(Activités!C149="LOC.ID",CONCATENATE("LOC.",Activités!AM$12),Activités!C149),""),"")</f>
        <v/>
      </c>
      <c r="B139" s="51" t="str">
        <f>IF(A139&lt;&gt;"",Activités!J149,"")</f>
        <v/>
      </c>
      <c r="C139" s="26" t="str">
        <f>IF(A139&lt;&gt;"",IF(Activités!E149=TRUE,INDEX(codesex,MATCH(Activités!D149,libsex,0)),Activités!D149),"")</f>
        <v/>
      </c>
      <c r="D139" s="116" t="str">
        <f>IF(A139&lt;&gt;"",Activités!F149,"")</f>
        <v/>
      </c>
      <c r="E139" s="26" t="str">
        <f>IF(A139&lt;&gt;"",IF(Activités!H149=TRUE,INDEX(codenat,MATCH(Activités!G149,libnat,0)),Activités!G149),"")</f>
        <v/>
      </c>
      <c r="F139" s="26" t="str">
        <f>IF(A139&lt;&gt;"",Activités!I149,"")</f>
        <v/>
      </c>
      <c r="G139" s="26" t="str">
        <f>IF(A139&lt;&gt;"",IF(Activités!O149&lt;&gt;"",Activités!O149,""),"")</f>
        <v/>
      </c>
      <c r="H139" s="26" t="str">
        <f>IF(A139&lt;&gt;"",IF(Activités!Z149=TRUE,INDEX(codeperskat,MATCH(Activités!P149,libperskat,0)),IF(Activités!P149&lt;&gt;"",Activités!P149,"")),"")</f>
        <v/>
      </c>
      <c r="I139" s="26" t="str">
        <f>IF(A139&lt;&gt;"",IF(Activités!AA149=TRUE,INDEX(codeaav,MATCH(Activités!Q149,libaav,0)),IF(Activités!Q149&lt;&gt;"",Activités!Q149,"")),"")</f>
        <v/>
      </c>
      <c r="J139" s="26" t="str">
        <f>IF(A139&lt;&gt;"",IF(Activités!AB149=TRUE,INDEX(codedipqual,MATCH(Activités!R149,libdipqual,0)),IF(Activités!R149&lt;&gt;"",Activités!R149,"")),"")</f>
        <v/>
      </c>
      <c r="K139" s="26" t="str">
        <f>IF(A139&lt;&gt;"",IF(Activités!AC149=TRUE,INDEX(libcatidinst,MATCH(Activités!S149,libinst,0)),""),"")</f>
        <v/>
      </c>
      <c r="L139" s="26" t="str">
        <f>IF(A139&lt;&gt;"",IF(Activités!AC149=TRUE,INDEX(codeinst,MATCH(Activités!S149,libinst,0)),IF(Activités!S149&lt;&gt;"",Activités!S149,"")),"")</f>
        <v/>
      </c>
      <c r="M139" s="26" t="str">
        <f>IF(A139&lt;&gt;"",IF(Activités!T149&lt;&gt;"",Activités!T149,""),"")</f>
        <v/>
      </c>
      <c r="N139" s="26" t="str">
        <f>IF(A139&lt;&gt;"",IF(Activités!U149&lt;&gt;"",Activités!U149,""),"")</f>
        <v/>
      </c>
      <c r="O139" s="26" t="str">
        <f>IF(OR(A139="",ISBLANK(Activités!V149)),"",IF(NOT(ISNA(Activités!V149)),INDEX(codeschartkla,MATCH(Activités!V149,libschartkla,0)),Activités!V149))</f>
        <v/>
      </c>
      <c r="P139" s="26" t="str">
        <f>IF(OR(A139="",ISBLANK(Activités!W149)),"",Activités!W149)</f>
        <v/>
      </c>
    </row>
    <row r="140" spans="1:16">
      <c r="A140" s="26" t="str">
        <f>IF(Activités!$A150&lt;&gt;"",IF(Activités!C150&lt;&gt;"",IF(Activités!C150="LOC.ID",CONCATENATE("LOC.",Activités!AM$12),Activités!C150),""),"")</f>
        <v/>
      </c>
      <c r="B140" s="51" t="str">
        <f>IF(A140&lt;&gt;"",Activités!J150,"")</f>
        <v/>
      </c>
      <c r="C140" s="26" t="str">
        <f>IF(A140&lt;&gt;"",IF(Activités!E150=TRUE,INDEX(codesex,MATCH(Activités!D150,libsex,0)),Activités!D150),"")</f>
        <v/>
      </c>
      <c r="D140" s="116" t="str">
        <f>IF(A140&lt;&gt;"",Activités!F150,"")</f>
        <v/>
      </c>
      <c r="E140" s="26" t="str">
        <f>IF(A140&lt;&gt;"",IF(Activités!H150=TRUE,INDEX(codenat,MATCH(Activités!G150,libnat,0)),Activités!G150),"")</f>
        <v/>
      </c>
      <c r="F140" s="26" t="str">
        <f>IF(A140&lt;&gt;"",Activités!I150,"")</f>
        <v/>
      </c>
      <c r="G140" s="26" t="str">
        <f>IF(A140&lt;&gt;"",IF(Activités!O150&lt;&gt;"",Activités!O150,""),"")</f>
        <v/>
      </c>
      <c r="H140" s="26" t="str">
        <f>IF(A140&lt;&gt;"",IF(Activités!Z150=TRUE,INDEX(codeperskat,MATCH(Activités!P150,libperskat,0)),IF(Activités!P150&lt;&gt;"",Activités!P150,"")),"")</f>
        <v/>
      </c>
      <c r="I140" s="26" t="str">
        <f>IF(A140&lt;&gt;"",IF(Activités!AA150=TRUE,INDEX(codeaav,MATCH(Activités!Q150,libaav,0)),IF(Activités!Q150&lt;&gt;"",Activités!Q150,"")),"")</f>
        <v/>
      </c>
      <c r="J140" s="26" t="str">
        <f>IF(A140&lt;&gt;"",IF(Activités!AB150=TRUE,INDEX(codedipqual,MATCH(Activités!R150,libdipqual,0)),IF(Activités!R150&lt;&gt;"",Activités!R150,"")),"")</f>
        <v/>
      </c>
      <c r="K140" s="26" t="str">
        <f>IF(A140&lt;&gt;"",IF(Activités!AC150=TRUE,INDEX(libcatidinst,MATCH(Activités!S150,libinst,0)),""),"")</f>
        <v/>
      </c>
      <c r="L140" s="26" t="str">
        <f>IF(A140&lt;&gt;"",IF(Activités!AC150=TRUE,INDEX(codeinst,MATCH(Activités!S150,libinst,0)),IF(Activités!S150&lt;&gt;"",Activités!S150,"")),"")</f>
        <v/>
      </c>
      <c r="M140" s="26" t="str">
        <f>IF(A140&lt;&gt;"",IF(Activités!T150&lt;&gt;"",Activités!T150,""),"")</f>
        <v/>
      </c>
      <c r="N140" s="26" t="str">
        <f>IF(A140&lt;&gt;"",IF(Activités!U150&lt;&gt;"",Activités!U150,""),"")</f>
        <v/>
      </c>
      <c r="O140" s="26" t="str">
        <f>IF(OR(A140="",ISBLANK(Activités!V150)),"",IF(NOT(ISNA(Activités!V150)),INDEX(codeschartkla,MATCH(Activités!V150,libschartkla,0)),Activités!V150))</f>
        <v/>
      </c>
      <c r="P140" s="26" t="str">
        <f>IF(OR(A140="",ISBLANK(Activités!W150)),"",Activités!W150)</f>
        <v/>
      </c>
    </row>
    <row r="141" spans="1:16">
      <c r="A141" s="26" t="str">
        <f>IF(Activités!$A151&lt;&gt;"",IF(Activités!C151&lt;&gt;"",IF(Activités!C151="LOC.ID",CONCATENATE("LOC.",Activités!AM$12),Activités!C151),""),"")</f>
        <v/>
      </c>
      <c r="B141" s="51" t="str">
        <f>IF(A141&lt;&gt;"",Activités!J151,"")</f>
        <v/>
      </c>
      <c r="C141" s="26" t="str">
        <f>IF(A141&lt;&gt;"",IF(Activités!E151=TRUE,INDEX(codesex,MATCH(Activités!D151,libsex,0)),Activités!D151),"")</f>
        <v/>
      </c>
      <c r="D141" s="116" t="str">
        <f>IF(A141&lt;&gt;"",Activités!F151,"")</f>
        <v/>
      </c>
      <c r="E141" s="26" t="str">
        <f>IF(A141&lt;&gt;"",IF(Activités!H151=TRUE,INDEX(codenat,MATCH(Activités!G151,libnat,0)),Activités!G151),"")</f>
        <v/>
      </c>
      <c r="F141" s="26" t="str">
        <f>IF(A141&lt;&gt;"",Activités!I151,"")</f>
        <v/>
      </c>
      <c r="G141" s="26" t="str">
        <f>IF(A141&lt;&gt;"",IF(Activités!O151&lt;&gt;"",Activités!O151,""),"")</f>
        <v/>
      </c>
      <c r="H141" s="26" t="str">
        <f>IF(A141&lt;&gt;"",IF(Activités!Z151=TRUE,INDEX(codeperskat,MATCH(Activités!P151,libperskat,0)),IF(Activités!P151&lt;&gt;"",Activités!P151,"")),"")</f>
        <v/>
      </c>
      <c r="I141" s="26" t="str">
        <f>IF(A141&lt;&gt;"",IF(Activités!AA151=TRUE,INDEX(codeaav,MATCH(Activités!Q151,libaav,0)),IF(Activités!Q151&lt;&gt;"",Activités!Q151,"")),"")</f>
        <v/>
      </c>
      <c r="J141" s="26" t="str">
        <f>IF(A141&lt;&gt;"",IF(Activités!AB151=TRUE,INDEX(codedipqual,MATCH(Activités!R151,libdipqual,0)),IF(Activités!R151&lt;&gt;"",Activités!R151,"")),"")</f>
        <v/>
      </c>
      <c r="K141" s="26" t="str">
        <f>IF(A141&lt;&gt;"",IF(Activités!AC151=TRUE,INDEX(libcatidinst,MATCH(Activités!S151,libinst,0)),""),"")</f>
        <v/>
      </c>
      <c r="L141" s="26" t="str">
        <f>IF(A141&lt;&gt;"",IF(Activités!AC151=TRUE,INDEX(codeinst,MATCH(Activités!S151,libinst,0)),IF(Activités!S151&lt;&gt;"",Activités!S151,"")),"")</f>
        <v/>
      </c>
      <c r="M141" s="26" t="str">
        <f>IF(A141&lt;&gt;"",IF(Activités!T151&lt;&gt;"",Activités!T151,""),"")</f>
        <v/>
      </c>
      <c r="N141" s="26" t="str">
        <f>IF(A141&lt;&gt;"",IF(Activités!U151&lt;&gt;"",Activités!U151,""),"")</f>
        <v/>
      </c>
      <c r="O141" s="26" t="str">
        <f>IF(OR(A141="",ISBLANK(Activités!V151)),"",IF(NOT(ISNA(Activités!V151)),INDEX(codeschartkla,MATCH(Activités!V151,libschartkla,0)),Activités!V151))</f>
        <v/>
      </c>
      <c r="P141" s="26" t="str">
        <f>IF(OR(A141="",ISBLANK(Activités!W151)),"",Activités!W151)</f>
        <v/>
      </c>
    </row>
    <row r="142" spans="1:16">
      <c r="A142" s="26" t="str">
        <f>IF(Activités!$A152&lt;&gt;"",IF(Activités!C152&lt;&gt;"",IF(Activités!C152="LOC.ID",CONCATENATE("LOC.",Activités!AM$12),Activités!C152),""),"")</f>
        <v/>
      </c>
      <c r="B142" s="51" t="str">
        <f>IF(A142&lt;&gt;"",Activités!J152,"")</f>
        <v/>
      </c>
      <c r="C142" s="26" t="str">
        <f>IF(A142&lt;&gt;"",IF(Activités!E152=TRUE,INDEX(codesex,MATCH(Activités!D152,libsex,0)),Activités!D152),"")</f>
        <v/>
      </c>
      <c r="D142" s="116" t="str">
        <f>IF(A142&lt;&gt;"",Activités!F152,"")</f>
        <v/>
      </c>
      <c r="E142" s="26" t="str">
        <f>IF(A142&lt;&gt;"",IF(Activités!H152=TRUE,INDEX(codenat,MATCH(Activités!G152,libnat,0)),Activités!G152),"")</f>
        <v/>
      </c>
      <c r="F142" s="26" t="str">
        <f>IF(A142&lt;&gt;"",Activités!I152,"")</f>
        <v/>
      </c>
      <c r="G142" s="26" t="str">
        <f>IF(A142&lt;&gt;"",IF(Activités!O152&lt;&gt;"",Activités!O152,""),"")</f>
        <v/>
      </c>
      <c r="H142" s="26" t="str">
        <f>IF(A142&lt;&gt;"",IF(Activités!Z152=TRUE,INDEX(codeperskat,MATCH(Activités!P152,libperskat,0)),IF(Activités!P152&lt;&gt;"",Activités!P152,"")),"")</f>
        <v/>
      </c>
      <c r="I142" s="26" t="str">
        <f>IF(A142&lt;&gt;"",IF(Activités!AA152=TRUE,INDEX(codeaav,MATCH(Activités!Q152,libaav,0)),IF(Activités!Q152&lt;&gt;"",Activités!Q152,"")),"")</f>
        <v/>
      </c>
      <c r="J142" s="26" t="str">
        <f>IF(A142&lt;&gt;"",IF(Activités!AB152=TRUE,INDEX(codedipqual,MATCH(Activités!R152,libdipqual,0)),IF(Activités!R152&lt;&gt;"",Activités!R152,"")),"")</f>
        <v/>
      </c>
      <c r="K142" s="26" t="str">
        <f>IF(A142&lt;&gt;"",IF(Activités!AC152=TRUE,INDEX(libcatidinst,MATCH(Activités!S152,libinst,0)),""),"")</f>
        <v/>
      </c>
      <c r="L142" s="26" t="str">
        <f>IF(A142&lt;&gt;"",IF(Activités!AC152=TRUE,INDEX(codeinst,MATCH(Activités!S152,libinst,0)),IF(Activités!S152&lt;&gt;"",Activités!S152,"")),"")</f>
        <v/>
      </c>
      <c r="M142" s="26" t="str">
        <f>IF(A142&lt;&gt;"",IF(Activités!T152&lt;&gt;"",Activités!T152,""),"")</f>
        <v/>
      </c>
      <c r="N142" s="26" t="str">
        <f>IF(A142&lt;&gt;"",IF(Activités!U152&lt;&gt;"",Activités!U152,""),"")</f>
        <v/>
      </c>
      <c r="O142" s="26" t="str">
        <f>IF(OR(A142="",ISBLANK(Activités!V152)),"",IF(NOT(ISNA(Activités!V152)),INDEX(codeschartkla,MATCH(Activités!V152,libschartkla,0)),Activités!V152))</f>
        <v/>
      </c>
      <c r="P142" s="26" t="str">
        <f>IF(OR(A142="",ISBLANK(Activités!W152)),"",Activités!W152)</f>
        <v/>
      </c>
    </row>
    <row r="143" spans="1:16">
      <c r="A143" s="26" t="str">
        <f>IF(Activités!$A153&lt;&gt;"",IF(Activités!C153&lt;&gt;"",IF(Activités!C153="LOC.ID",CONCATENATE("LOC.",Activités!AM$12),Activités!C153),""),"")</f>
        <v/>
      </c>
      <c r="B143" s="51" t="str">
        <f>IF(A143&lt;&gt;"",Activités!J153,"")</f>
        <v/>
      </c>
      <c r="C143" s="26" t="str">
        <f>IF(A143&lt;&gt;"",IF(Activités!E153=TRUE,INDEX(codesex,MATCH(Activités!D153,libsex,0)),Activités!D153),"")</f>
        <v/>
      </c>
      <c r="D143" s="116" t="str">
        <f>IF(A143&lt;&gt;"",Activités!F153,"")</f>
        <v/>
      </c>
      <c r="E143" s="26" t="str">
        <f>IF(A143&lt;&gt;"",IF(Activités!H153=TRUE,INDEX(codenat,MATCH(Activités!G153,libnat,0)),Activités!G153),"")</f>
        <v/>
      </c>
      <c r="F143" s="26" t="str">
        <f>IF(A143&lt;&gt;"",Activités!I153,"")</f>
        <v/>
      </c>
      <c r="G143" s="26" t="str">
        <f>IF(A143&lt;&gt;"",IF(Activités!O153&lt;&gt;"",Activités!O153,""),"")</f>
        <v/>
      </c>
      <c r="H143" s="26" t="str">
        <f>IF(A143&lt;&gt;"",IF(Activités!Z153=TRUE,INDEX(codeperskat,MATCH(Activités!P153,libperskat,0)),IF(Activités!P153&lt;&gt;"",Activités!P153,"")),"")</f>
        <v/>
      </c>
      <c r="I143" s="26" t="str">
        <f>IF(A143&lt;&gt;"",IF(Activités!AA153=TRUE,INDEX(codeaav,MATCH(Activités!Q153,libaav,0)),IF(Activités!Q153&lt;&gt;"",Activités!Q153,"")),"")</f>
        <v/>
      </c>
      <c r="J143" s="26" t="str">
        <f>IF(A143&lt;&gt;"",IF(Activités!AB153=TRUE,INDEX(codedipqual,MATCH(Activités!R153,libdipqual,0)),IF(Activités!R153&lt;&gt;"",Activités!R153,"")),"")</f>
        <v/>
      </c>
      <c r="K143" s="26" t="str">
        <f>IF(A143&lt;&gt;"",IF(Activités!AC153=TRUE,INDEX(libcatidinst,MATCH(Activités!S153,libinst,0)),""),"")</f>
        <v/>
      </c>
      <c r="L143" s="26" t="str">
        <f>IF(A143&lt;&gt;"",IF(Activités!AC153=TRUE,INDEX(codeinst,MATCH(Activités!S153,libinst,0)),IF(Activités!S153&lt;&gt;"",Activités!S153,"")),"")</f>
        <v/>
      </c>
      <c r="M143" s="26" t="str">
        <f>IF(A143&lt;&gt;"",IF(Activités!T153&lt;&gt;"",Activités!T153,""),"")</f>
        <v/>
      </c>
      <c r="N143" s="26" t="str">
        <f>IF(A143&lt;&gt;"",IF(Activités!U153&lt;&gt;"",Activités!U153,""),"")</f>
        <v/>
      </c>
      <c r="O143" s="26" t="str">
        <f>IF(OR(A143="",ISBLANK(Activités!V153)),"",IF(NOT(ISNA(Activités!V153)),INDEX(codeschartkla,MATCH(Activités!V153,libschartkla,0)),Activités!V153))</f>
        <v/>
      </c>
      <c r="P143" s="26" t="str">
        <f>IF(OR(A143="",ISBLANK(Activités!W153)),"",Activités!W153)</f>
        <v/>
      </c>
    </row>
    <row r="144" spans="1:16">
      <c r="A144" s="26" t="str">
        <f>IF(Activités!$A154&lt;&gt;"",IF(Activités!C154&lt;&gt;"",IF(Activités!C154="LOC.ID",CONCATENATE("LOC.",Activités!AM$12),Activités!C154),""),"")</f>
        <v/>
      </c>
      <c r="B144" s="51" t="str">
        <f>IF(A144&lt;&gt;"",Activités!J154,"")</f>
        <v/>
      </c>
      <c r="C144" s="26" t="str">
        <f>IF(A144&lt;&gt;"",IF(Activités!E154=TRUE,INDEX(codesex,MATCH(Activités!D154,libsex,0)),Activités!D154),"")</f>
        <v/>
      </c>
      <c r="D144" s="116" t="str">
        <f>IF(A144&lt;&gt;"",Activités!F154,"")</f>
        <v/>
      </c>
      <c r="E144" s="26" t="str">
        <f>IF(A144&lt;&gt;"",IF(Activités!H154=TRUE,INDEX(codenat,MATCH(Activités!G154,libnat,0)),Activités!G154),"")</f>
        <v/>
      </c>
      <c r="F144" s="26" t="str">
        <f>IF(A144&lt;&gt;"",Activités!I154,"")</f>
        <v/>
      </c>
      <c r="G144" s="26" t="str">
        <f>IF(A144&lt;&gt;"",IF(Activités!O154&lt;&gt;"",Activités!O154,""),"")</f>
        <v/>
      </c>
      <c r="H144" s="26" t="str">
        <f>IF(A144&lt;&gt;"",IF(Activités!Z154=TRUE,INDEX(codeperskat,MATCH(Activités!P154,libperskat,0)),IF(Activités!P154&lt;&gt;"",Activités!P154,"")),"")</f>
        <v/>
      </c>
      <c r="I144" s="26" t="str">
        <f>IF(A144&lt;&gt;"",IF(Activités!AA154=TRUE,INDEX(codeaav,MATCH(Activités!Q154,libaav,0)),IF(Activités!Q154&lt;&gt;"",Activités!Q154,"")),"")</f>
        <v/>
      </c>
      <c r="J144" s="26" t="str">
        <f>IF(A144&lt;&gt;"",IF(Activités!AB154=TRUE,INDEX(codedipqual,MATCH(Activités!R154,libdipqual,0)),IF(Activités!R154&lt;&gt;"",Activités!R154,"")),"")</f>
        <v/>
      </c>
      <c r="K144" s="26" t="str">
        <f>IF(A144&lt;&gt;"",IF(Activités!AC154=TRUE,INDEX(libcatidinst,MATCH(Activités!S154,libinst,0)),""),"")</f>
        <v/>
      </c>
      <c r="L144" s="26" t="str">
        <f>IF(A144&lt;&gt;"",IF(Activités!AC154=TRUE,INDEX(codeinst,MATCH(Activités!S154,libinst,0)),IF(Activités!S154&lt;&gt;"",Activités!S154,"")),"")</f>
        <v/>
      </c>
      <c r="M144" s="26" t="str">
        <f>IF(A144&lt;&gt;"",IF(Activités!T154&lt;&gt;"",Activités!T154,""),"")</f>
        <v/>
      </c>
      <c r="N144" s="26" t="str">
        <f>IF(A144&lt;&gt;"",IF(Activités!U154&lt;&gt;"",Activités!U154,""),"")</f>
        <v/>
      </c>
      <c r="O144" s="26" t="str">
        <f>IF(OR(A144="",ISBLANK(Activités!V154)),"",IF(NOT(ISNA(Activités!V154)),INDEX(codeschartkla,MATCH(Activités!V154,libschartkla,0)),Activités!V154))</f>
        <v/>
      </c>
      <c r="P144" s="26" t="str">
        <f>IF(OR(A144="",ISBLANK(Activités!W154)),"",Activités!W154)</f>
        <v/>
      </c>
    </row>
    <row r="145" spans="1:16">
      <c r="A145" s="26" t="str">
        <f>IF(Activités!$A155&lt;&gt;"",IF(Activités!C155&lt;&gt;"",IF(Activités!C155="LOC.ID",CONCATENATE("LOC.",Activités!AM$12),Activités!C155),""),"")</f>
        <v/>
      </c>
      <c r="B145" s="51" t="str">
        <f>IF(A145&lt;&gt;"",Activités!J155,"")</f>
        <v/>
      </c>
      <c r="C145" s="26" t="str">
        <f>IF(A145&lt;&gt;"",IF(Activités!E155=TRUE,INDEX(codesex,MATCH(Activités!D155,libsex,0)),Activités!D155),"")</f>
        <v/>
      </c>
      <c r="D145" s="116" t="str">
        <f>IF(A145&lt;&gt;"",Activités!F155,"")</f>
        <v/>
      </c>
      <c r="E145" s="26" t="str">
        <f>IF(A145&lt;&gt;"",IF(Activités!H155=TRUE,INDEX(codenat,MATCH(Activités!G155,libnat,0)),Activités!G155),"")</f>
        <v/>
      </c>
      <c r="F145" s="26" t="str">
        <f>IF(A145&lt;&gt;"",Activités!I155,"")</f>
        <v/>
      </c>
      <c r="G145" s="26" t="str">
        <f>IF(A145&lt;&gt;"",IF(Activités!O155&lt;&gt;"",Activités!O155,""),"")</f>
        <v/>
      </c>
      <c r="H145" s="26" t="str">
        <f>IF(A145&lt;&gt;"",IF(Activités!Z155=TRUE,INDEX(codeperskat,MATCH(Activités!P155,libperskat,0)),IF(Activités!P155&lt;&gt;"",Activités!P155,"")),"")</f>
        <v/>
      </c>
      <c r="I145" s="26" t="str">
        <f>IF(A145&lt;&gt;"",IF(Activités!AA155=TRUE,INDEX(codeaav,MATCH(Activités!Q155,libaav,0)),IF(Activités!Q155&lt;&gt;"",Activités!Q155,"")),"")</f>
        <v/>
      </c>
      <c r="J145" s="26" t="str">
        <f>IF(A145&lt;&gt;"",IF(Activités!AB155=TRUE,INDEX(codedipqual,MATCH(Activités!R155,libdipqual,0)),IF(Activités!R155&lt;&gt;"",Activités!R155,"")),"")</f>
        <v/>
      </c>
      <c r="K145" s="26" t="str">
        <f>IF(A145&lt;&gt;"",IF(Activités!AC155=TRUE,INDEX(libcatidinst,MATCH(Activités!S155,libinst,0)),""),"")</f>
        <v/>
      </c>
      <c r="L145" s="26" t="str">
        <f>IF(A145&lt;&gt;"",IF(Activités!AC155=TRUE,INDEX(codeinst,MATCH(Activités!S155,libinst,0)),IF(Activités!S155&lt;&gt;"",Activités!S155,"")),"")</f>
        <v/>
      </c>
      <c r="M145" s="26" t="str">
        <f>IF(A145&lt;&gt;"",IF(Activités!T155&lt;&gt;"",Activités!T155,""),"")</f>
        <v/>
      </c>
      <c r="N145" s="26" t="str">
        <f>IF(A145&lt;&gt;"",IF(Activités!U155&lt;&gt;"",Activités!U155,""),"")</f>
        <v/>
      </c>
      <c r="O145" s="26" t="str">
        <f>IF(OR(A145="",ISBLANK(Activités!V155)),"",IF(NOT(ISNA(Activités!V155)),INDEX(codeschartkla,MATCH(Activités!V155,libschartkla,0)),Activités!V155))</f>
        <v/>
      </c>
      <c r="P145" s="26" t="str">
        <f>IF(OR(A145="",ISBLANK(Activités!W155)),"",Activités!W155)</f>
        <v/>
      </c>
    </row>
    <row r="146" spans="1:16">
      <c r="A146" s="26" t="str">
        <f>IF(Activités!$A156&lt;&gt;"",IF(Activités!C156&lt;&gt;"",IF(Activités!C156="LOC.ID",CONCATENATE("LOC.",Activités!AM$12),Activités!C156),""),"")</f>
        <v/>
      </c>
      <c r="B146" s="51" t="str">
        <f>IF(A146&lt;&gt;"",Activités!J156,"")</f>
        <v/>
      </c>
      <c r="C146" s="26" t="str">
        <f>IF(A146&lt;&gt;"",IF(Activités!E156=TRUE,INDEX(codesex,MATCH(Activités!D156,libsex,0)),Activités!D156),"")</f>
        <v/>
      </c>
      <c r="D146" s="116" t="str">
        <f>IF(A146&lt;&gt;"",Activités!F156,"")</f>
        <v/>
      </c>
      <c r="E146" s="26" t="str">
        <f>IF(A146&lt;&gt;"",IF(Activités!H156=TRUE,INDEX(codenat,MATCH(Activités!G156,libnat,0)),Activités!G156),"")</f>
        <v/>
      </c>
      <c r="F146" s="26" t="str">
        <f>IF(A146&lt;&gt;"",Activités!I156,"")</f>
        <v/>
      </c>
      <c r="G146" s="26" t="str">
        <f>IF(A146&lt;&gt;"",IF(Activités!O156&lt;&gt;"",Activités!O156,""),"")</f>
        <v/>
      </c>
      <c r="H146" s="26" t="str">
        <f>IF(A146&lt;&gt;"",IF(Activités!Z156=TRUE,INDEX(codeperskat,MATCH(Activités!P156,libperskat,0)),IF(Activités!P156&lt;&gt;"",Activités!P156,"")),"")</f>
        <v/>
      </c>
      <c r="I146" s="26" t="str">
        <f>IF(A146&lt;&gt;"",IF(Activités!AA156=TRUE,INDEX(codeaav,MATCH(Activités!Q156,libaav,0)),IF(Activités!Q156&lt;&gt;"",Activités!Q156,"")),"")</f>
        <v/>
      </c>
      <c r="J146" s="26" t="str">
        <f>IF(A146&lt;&gt;"",IF(Activités!AB156=TRUE,INDEX(codedipqual,MATCH(Activités!R156,libdipqual,0)),IF(Activités!R156&lt;&gt;"",Activités!R156,"")),"")</f>
        <v/>
      </c>
      <c r="K146" s="26" t="str">
        <f>IF(A146&lt;&gt;"",IF(Activités!AC156=TRUE,INDEX(libcatidinst,MATCH(Activités!S156,libinst,0)),""),"")</f>
        <v/>
      </c>
      <c r="L146" s="26" t="str">
        <f>IF(A146&lt;&gt;"",IF(Activités!AC156=TRUE,INDEX(codeinst,MATCH(Activités!S156,libinst,0)),IF(Activités!S156&lt;&gt;"",Activités!S156,"")),"")</f>
        <v/>
      </c>
      <c r="M146" s="26" t="str">
        <f>IF(A146&lt;&gt;"",IF(Activités!T156&lt;&gt;"",Activités!T156,""),"")</f>
        <v/>
      </c>
      <c r="N146" s="26" t="str">
        <f>IF(A146&lt;&gt;"",IF(Activités!U156&lt;&gt;"",Activités!U156,""),"")</f>
        <v/>
      </c>
      <c r="O146" s="26" t="str">
        <f>IF(OR(A146="",ISBLANK(Activités!V156)),"",IF(NOT(ISNA(Activités!V156)),INDEX(codeschartkla,MATCH(Activités!V156,libschartkla,0)),Activités!V156))</f>
        <v/>
      </c>
      <c r="P146" s="26" t="str">
        <f>IF(OR(A146="",ISBLANK(Activités!W156)),"",Activités!W156)</f>
        <v/>
      </c>
    </row>
    <row r="147" spans="1:16">
      <c r="A147" s="26" t="str">
        <f>IF(Activités!$A157&lt;&gt;"",IF(Activités!C157&lt;&gt;"",IF(Activités!C157="LOC.ID",CONCATENATE("LOC.",Activités!AM$12),Activités!C157),""),"")</f>
        <v/>
      </c>
      <c r="B147" s="51" t="str">
        <f>IF(A147&lt;&gt;"",Activités!J157,"")</f>
        <v/>
      </c>
      <c r="C147" s="26" t="str">
        <f>IF(A147&lt;&gt;"",IF(Activités!E157=TRUE,INDEX(codesex,MATCH(Activités!D157,libsex,0)),Activités!D157),"")</f>
        <v/>
      </c>
      <c r="D147" s="116" t="str">
        <f>IF(A147&lt;&gt;"",Activités!F157,"")</f>
        <v/>
      </c>
      <c r="E147" s="26" t="str">
        <f>IF(A147&lt;&gt;"",IF(Activités!H157=TRUE,INDEX(codenat,MATCH(Activités!G157,libnat,0)),Activités!G157),"")</f>
        <v/>
      </c>
      <c r="F147" s="26" t="str">
        <f>IF(A147&lt;&gt;"",Activités!I157,"")</f>
        <v/>
      </c>
      <c r="G147" s="26" t="str">
        <f>IF(A147&lt;&gt;"",IF(Activités!O157&lt;&gt;"",Activités!O157,""),"")</f>
        <v/>
      </c>
      <c r="H147" s="26" t="str">
        <f>IF(A147&lt;&gt;"",IF(Activités!Z157=TRUE,INDEX(codeperskat,MATCH(Activités!P157,libperskat,0)),IF(Activités!P157&lt;&gt;"",Activités!P157,"")),"")</f>
        <v/>
      </c>
      <c r="I147" s="26" t="str">
        <f>IF(A147&lt;&gt;"",IF(Activités!AA157=TRUE,INDEX(codeaav,MATCH(Activités!Q157,libaav,0)),IF(Activités!Q157&lt;&gt;"",Activités!Q157,"")),"")</f>
        <v/>
      </c>
      <c r="J147" s="26" t="str">
        <f>IF(A147&lt;&gt;"",IF(Activités!AB157=TRUE,INDEX(codedipqual,MATCH(Activités!R157,libdipqual,0)),IF(Activités!R157&lt;&gt;"",Activités!R157,"")),"")</f>
        <v/>
      </c>
      <c r="K147" s="26" t="str">
        <f>IF(A147&lt;&gt;"",IF(Activités!AC157=TRUE,INDEX(libcatidinst,MATCH(Activités!S157,libinst,0)),""),"")</f>
        <v/>
      </c>
      <c r="L147" s="26" t="str">
        <f>IF(A147&lt;&gt;"",IF(Activités!AC157=TRUE,INDEX(codeinst,MATCH(Activités!S157,libinst,0)),IF(Activités!S157&lt;&gt;"",Activités!S157,"")),"")</f>
        <v/>
      </c>
      <c r="M147" s="26" t="str">
        <f>IF(A147&lt;&gt;"",IF(Activités!T157&lt;&gt;"",Activités!T157,""),"")</f>
        <v/>
      </c>
      <c r="N147" s="26" t="str">
        <f>IF(A147&lt;&gt;"",IF(Activités!U157&lt;&gt;"",Activités!U157,""),"")</f>
        <v/>
      </c>
      <c r="O147" s="26" t="str">
        <f>IF(OR(A147="",ISBLANK(Activités!V157)),"",IF(NOT(ISNA(Activités!V157)),INDEX(codeschartkla,MATCH(Activités!V157,libschartkla,0)),Activités!V157))</f>
        <v/>
      </c>
      <c r="P147" s="26" t="str">
        <f>IF(OR(A147="",ISBLANK(Activités!W157)),"",Activités!W157)</f>
        <v/>
      </c>
    </row>
    <row r="148" spans="1:16">
      <c r="A148" s="26" t="str">
        <f>IF(Activités!$A158&lt;&gt;"",IF(Activités!C158&lt;&gt;"",IF(Activités!C158="LOC.ID",CONCATENATE("LOC.",Activités!AM$12),Activités!C158),""),"")</f>
        <v/>
      </c>
      <c r="B148" s="51" t="str">
        <f>IF(A148&lt;&gt;"",Activités!J158,"")</f>
        <v/>
      </c>
      <c r="C148" s="26" t="str">
        <f>IF(A148&lt;&gt;"",IF(Activités!E158=TRUE,INDEX(codesex,MATCH(Activités!D158,libsex,0)),Activités!D158),"")</f>
        <v/>
      </c>
      <c r="D148" s="116" t="str">
        <f>IF(A148&lt;&gt;"",Activités!F158,"")</f>
        <v/>
      </c>
      <c r="E148" s="26" t="str">
        <f>IF(A148&lt;&gt;"",IF(Activités!H158=TRUE,INDEX(codenat,MATCH(Activités!G158,libnat,0)),Activités!G158),"")</f>
        <v/>
      </c>
      <c r="F148" s="26" t="str">
        <f>IF(A148&lt;&gt;"",Activités!I158,"")</f>
        <v/>
      </c>
      <c r="G148" s="26" t="str">
        <f>IF(A148&lt;&gt;"",IF(Activités!O158&lt;&gt;"",Activités!O158,""),"")</f>
        <v/>
      </c>
      <c r="H148" s="26" t="str">
        <f>IF(A148&lt;&gt;"",IF(Activités!Z158=TRUE,INDEX(codeperskat,MATCH(Activités!P158,libperskat,0)),IF(Activités!P158&lt;&gt;"",Activités!P158,"")),"")</f>
        <v/>
      </c>
      <c r="I148" s="26" t="str">
        <f>IF(A148&lt;&gt;"",IF(Activités!AA158=TRUE,INDEX(codeaav,MATCH(Activités!Q158,libaav,0)),IF(Activités!Q158&lt;&gt;"",Activités!Q158,"")),"")</f>
        <v/>
      </c>
      <c r="J148" s="26" t="str">
        <f>IF(A148&lt;&gt;"",IF(Activités!AB158=TRUE,INDEX(codedipqual,MATCH(Activités!R158,libdipqual,0)),IF(Activités!R158&lt;&gt;"",Activités!R158,"")),"")</f>
        <v/>
      </c>
      <c r="K148" s="26" t="str">
        <f>IF(A148&lt;&gt;"",IF(Activités!AC158=TRUE,INDEX(libcatidinst,MATCH(Activités!S158,libinst,0)),""),"")</f>
        <v/>
      </c>
      <c r="L148" s="26" t="str">
        <f>IF(A148&lt;&gt;"",IF(Activités!AC158=TRUE,INDEX(codeinst,MATCH(Activités!S158,libinst,0)),IF(Activités!S158&lt;&gt;"",Activités!S158,"")),"")</f>
        <v/>
      </c>
      <c r="M148" s="26" t="str">
        <f>IF(A148&lt;&gt;"",IF(Activités!T158&lt;&gt;"",Activités!T158,""),"")</f>
        <v/>
      </c>
      <c r="N148" s="26" t="str">
        <f>IF(A148&lt;&gt;"",IF(Activités!U158&lt;&gt;"",Activités!U158,""),"")</f>
        <v/>
      </c>
      <c r="O148" s="26" t="str">
        <f>IF(OR(A148="",ISBLANK(Activités!V158)),"",IF(NOT(ISNA(Activités!V158)),INDEX(codeschartkla,MATCH(Activités!V158,libschartkla,0)),Activités!V158))</f>
        <v/>
      </c>
      <c r="P148" s="26" t="str">
        <f>IF(OR(A148="",ISBLANK(Activités!W158)),"",Activités!W158)</f>
        <v/>
      </c>
    </row>
    <row r="149" spans="1:16">
      <c r="A149" s="26" t="str">
        <f>IF(Activités!$A159&lt;&gt;"",IF(Activités!C159&lt;&gt;"",IF(Activités!C159="LOC.ID",CONCATENATE("LOC.",Activités!AM$12),Activités!C159),""),"")</f>
        <v/>
      </c>
      <c r="B149" s="51" t="str">
        <f>IF(A149&lt;&gt;"",Activités!J159,"")</f>
        <v/>
      </c>
      <c r="C149" s="26" t="str">
        <f>IF(A149&lt;&gt;"",IF(Activités!E159=TRUE,INDEX(codesex,MATCH(Activités!D159,libsex,0)),Activités!D159),"")</f>
        <v/>
      </c>
      <c r="D149" s="116" t="str">
        <f>IF(A149&lt;&gt;"",Activités!F159,"")</f>
        <v/>
      </c>
      <c r="E149" s="26" t="str">
        <f>IF(A149&lt;&gt;"",IF(Activités!H159=TRUE,INDEX(codenat,MATCH(Activités!G159,libnat,0)),Activités!G159),"")</f>
        <v/>
      </c>
      <c r="F149" s="26" t="str">
        <f>IF(A149&lt;&gt;"",Activités!I159,"")</f>
        <v/>
      </c>
      <c r="G149" s="26" t="str">
        <f>IF(A149&lt;&gt;"",IF(Activités!O159&lt;&gt;"",Activités!O159,""),"")</f>
        <v/>
      </c>
      <c r="H149" s="26" t="str">
        <f>IF(A149&lt;&gt;"",IF(Activités!Z159=TRUE,INDEX(codeperskat,MATCH(Activités!P159,libperskat,0)),IF(Activités!P159&lt;&gt;"",Activités!P159,"")),"")</f>
        <v/>
      </c>
      <c r="I149" s="26" t="str">
        <f>IF(A149&lt;&gt;"",IF(Activités!AA159=TRUE,INDEX(codeaav,MATCH(Activités!Q159,libaav,0)),IF(Activités!Q159&lt;&gt;"",Activités!Q159,"")),"")</f>
        <v/>
      </c>
      <c r="J149" s="26" t="str">
        <f>IF(A149&lt;&gt;"",IF(Activités!AB159=TRUE,INDEX(codedipqual,MATCH(Activités!R159,libdipqual,0)),IF(Activités!R159&lt;&gt;"",Activités!R159,"")),"")</f>
        <v/>
      </c>
      <c r="K149" s="26" t="str">
        <f>IF(A149&lt;&gt;"",IF(Activités!AC159=TRUE,INDEX(libcatidinst,MATCH(Activités!S159,libinst,0)),""),"")</f>
        <v/>
      </c>
      <c r="L149" s="26" t="str">
        <f>IF(A149&lt;&gt;"",IF(Activités!AC159=TRUE,INDEX(codeinst,MATCH(Activités!S159,libinst,0)),IF(Activités!S159&lt;&gt;"",Activités!S159,"")),"")</f>
        <v/>
      </c>
      <c r="M149" s="26" t="str">
        <f>IF(A149&lt;&gt;"",IF(Activités!T159&lt;&gt;"",Activités!T159,""),"")</f>
        <v/>
      </c>
      <c r="N149" s="26" t="str">
        <f>IF(A149&lt;&gt;"",IF(Activités!U159&lt;&gt;"",Activités!U159,""),"")</f>
        <v/>
      </c>
      <c r="O149" s="26" t="str">
        <f>IF(OR(A149="",ISBLANK(Activités!V159)),"",IF(NOT(ISNA(Activités!V159)),INDEX(codeschartkla,MATCH(Activités!V159,libschartkla,0)),Activités!V159))</f>
        <v/>
      </c>
      <c r="P149" s="26" t="str">
        <f>IF(OR(A149="",ISBLANK(Activités!W159)),"",Activités!W159)</f>
        <v/>
      </c>
    </row>
    <row r="150" spans="1:16">
      <c r="A150" s="26" t="str">
        <f>IF(Activités!$A160&lt;&gt;"",IF(Activités!C160&lt;&gt;"",IF(Activités!C160="LOC.ID",CONCATENATE("LOC.",Activités!AM$12),Activités!C160),""),"")</f>
        <v/>
      </c>
      <c r="B150" s="51" t="str">
        <f>IF(A150&lt;&gt;"",Activités!J160,"")</f>
        <v/>
      </c>
      <c r="C150" s="26" t="str">
        <f>IF(A150&lt;&gt;"",IF(Activités!E160=TRUE,INDEX(codesex,MATCH(Activités!D160,libsex,0)),Activités!D160),"")</f>
        <v/>
      </c>
      <c r="D150" s="116" t="str">
        <f>IF(A150&lt;&gt;"",Activités!F160,"")</f>
        <v/>
      </c>
      <c r="E150" s="26" t="str">
        <f>IF(A150&lt;&gt;"",IF(Activités!H160=TRUE,INDEX(codenat,MATCH(Activités!G160,libnat,0)),Activités!G160),"")</f>
        <v/>
      </c>
      <c r="F150" s="26" t="str">
        <f>IF(A150&lt;&gt;"",Activités!I160,"")</f>
        <v/>
      </c>
      <c r="G150" s="26" t="str">
        <f>IF(A150&lt;&gt;"",IF(Activités!O160&lt;&gt;"",Activités!O160,""),"")</f>
        <v/>
      </c>
      <c r="H150" s="26" t="str">
        <f>IF(A150&lt;&gt;"",IF(Activités!Z160=TRUE,INDEX(codeperskat,MATCH(Activités!P160,libperskat,0)),IF(Activités!P160&lt;&gt;"",Activités!P160,"")),"")</f>
        <v/>
      </c>
      <c r="I150" s="26" t="str">
        <f>IF(A150&lt;&gt;"",IF(Activités!AA160=TRUE,INDEX(codeaav,MATCH(Activités!Q160,libaav,0)),IF(Activités!Q160&lt;&gt;"",Activités!Q160,"")),"")</f>
        <v/>
      </c>
      <c r="J150" s="26" t="str">
        <f>IF(A150&lt;&gt;"",IF(Activités!AB160=TRUE,INDEX(codedipqual,MATCH(Activités!R160,libdipqual,0)),IF(Activités!R160&lt;&gt;"",Activités!R160,"")),"")</f>
        <v/>
      </c>
      <c r="K150" s="26" t="str">
        <f>IF(A150&lt;&gt;"",IF(Activités!AC160=TRUE,INDEX(libcatidinst,MATCH(Activités!S160,libinst,0)),""),"")</f>
        <v/>
      </c>
      <c r="L150" s="26" t="str">
        <f>IF(A150&lt;&gt;"",IF(Activités!AC160=TRUE,INDEX(codeinst,MATCH(Activités!S160,libinst,0)),IF(Activités!S160&lt;&gt;"",Activités!S160,"")),"")</f>
        <v/>
      </c>
      <c r="M150" s="26" t="str">
        <f>IF(A150&lt;&gt;"",IF(Activités!T160&lt;&gt;"",Activités!T160,""),"")</f>
        <v/>
      </c>
      <c r="N150" s="26" t="str">
        <f>IF(A150&lt;&gt;"",IF(Activités!U160&lt;&gt;"",Activités!U160,""),"")</f>
        <v/>
      </c>
      <c r="O150" s="26" t="str">
        <f>IF(OR(A150="",ISBLANK(Activités!V160)),"",IF(NOT(ISNA(Activités!V160)),INDEX(codeschartkla,MATCH(Activités!V160,libschartkla,0)),Activités!V160))</f>
        <v/>
      </c>
      <c r="P150" s="26" t="str">
        <f>IF(OR(A150="",ISBLANK(Activités!W160)),"",Activités!W160)</f>
        <v/>
      </c>
    </row>
    <row r="151" spans="1:16">
      <c r="A151" s="26" t="str">
        <f>IF(Activités!$A161&lt;&gt;"",IF(Activités!C161&lt;&gt;"",IF(Activités!C161="LOC.ID",CONCATENATE("LOC.",Activités!AM$12),Activités!C161),""),"")</f>
        <v/>
      </c>
      <c r="B151" s="51" t="str">
        <f>IF(A151&lt;&gt;"",Activités!J161,"")</f>
        <v/>
      </c>
      <c r="C151" s="26" t="str">
        <f>IF(A151&lt;&gt;"",IF(Activités!E161=TRUE,INDEX(codesex,MATCH(Activités!D161,libsex,0)),Activités!D161),"")</f>
        <v/>
      </c>
      <c r="D151" s="116" t="str">
        <f>IF(A151&lt;&gt;"",Activités!F161,"")</f>
        <v/>
      </c>
      <c r="E151" s="26" t="str">
        <f>IF(A151&lt;&gt;"",IF(Activités!H161=TRUE,INDEX(codenat,MATCH(Activités!G161,libnat,0)),Activités!G161),"")</f>
        <v/>
      </c>
      <c r="F151" s="26" t="str">
        <f>IF(A151&lt;&gt;"",Activités!I161,"")</f>
        <v/>
      </c>
      <c r="G151" s="26" t="str">
        <f>IF(A151&lt;&gt;"",IF(Activités!O161&lt;&gt;"",Activités!O161,""),"")</f>
        <v/>
      </c>
      <c r="H151" s="26" t="str">
        <f>IF(A151&lt;&gt;"",IF(Activités!Z161=TRUE,INDEX(codeperskat,MATCH(Activités!P161,libperskat,0)),IF(Activités!P161&lt;&gt;"",Activités!P161,"")),"")</f>
        <v/>
      </c>
      <c r="I151" s="26" t="str">
        <f>IF(A151&lt;&gt;"",IF(Activités!AA161=TRUE,INDEX(codeaav,MATCH(Activités!Q161,libaav,0)),IF(Activités!Q161&lt;&gt;"",Activités!Q161,"")),"")</f>
        <v/>
      </c>
      <c r="J151" s="26" t="str">
        <f>IF(A151&lt;&gt;"",IF(Activités!AB161=TRUE,INDEX(codedipqual,MATCH(Activités!R161,libdipqual,0)),IF(Activités!R161&lt;&gt;"",Activités!R161,"")),"")</f>
        <v/>
      </c>
      <c r="K151" s="26" t="str">
        <f>IF(A151&lt;&gt;"",IF(Activités!AC161=TRUE,INDEX(libcatidinst,MATCH(Activités!S161,libinst,0)),""),"")</f>
        <v/>
      </c>
      <c r="L151" s="26" t="str">
        <f>IF(A151&lt;&gt;"",IF(Activités!AC161=TRUE,INDEX(codeinst,MATCH(Activités!S161,libinst,0)),IF(Activités!S161&lt;&gt;"",Activités!S161,"")),"")</f>
        <v/>
      </c>
      <c r="M151" s="26" t="str">
        <f>IF(A151&lt;&gt;"",IF(Activités!T161&lt;&gt;"",Activités!T161,""),"")</f>
        <v/>
      </c>
      <c r="N151" s="26" t="str">
        <f>IF(A151&lt;&gt;"",IF(Activités!U161&lt;&gt;"",Activités!U161,""),"")</f>
        <v/>
      </c>
      <c r="O151" s="26" t="str">
        <f>IF(OR(A151="",ISBLANK(Activités!V161)),"",IF(NOT(ISNA(Activités!V161)),INDEX(codeschartkla,MATCH(Activités!V161,libschartkla,0)),Activités!V161))</f>
        <v/>
      </c>
      <c r="P151" s="26" t="str">
        <f>IF(OR(A151="",ISBLANK(Activités!W161)),"",Activités!W161)</f>
        <v/>
      </c>
    </row>
    <row r="152" spans="1:16">
      <c r="A152" s="26" t="str">
        <f>IF(Activités!$A162&lt;&gt;"",IF(Activités!C162&lt;&gt;"",IF(Activités!C162="LOC.ID",CONCATENATE("LOC.",Activités!AM$12),Activités!C162),""),"")</f>
        <v/>
      </c>
      <c r="B152" s="51" t="str">
        <f>IF(A152&lt;&gt;"",Activités!J162,"")</f>
        <v/>
      </c>
      <c r="C152" s="26" t="str">
        <f>IF(A152&lt;&gt;"",IF(Activités!E162=TRUE,INDEX(codesex,MATCH(Activités!D162,libsex,0)),Activités!D162),"")</f>
        <v/>
      </c>
      <c r="D152" s="116" t="str">
        <f>IF(A152&lt;&gt;"",Activités!F162,"")</f>
        <v/>
      </c>
      <c r="E152" s="26" t="str">
        <f>IF(A152&lt;&gt;"",IF(Activités!H162=TRUE,INDEX(codenat,MATCH(Activités!G162,libnat,0)),Activités!G162),"")</f>
        <v/>
      </c>
      <c r="F152" s="26" t="str">
        <f>IF(A152&lt;&gt;"",Activités!I162,"")</f>
        <v/>
      </c>
      <c r="G152" s="26" t="str">
        <f>IF(A152&lt;&gt;"",IF(Activités!O162&lt;&gt;"",Activités!O162,""),"")</f>
        <v/>
      </c>
      <c r="H152" s="26" t="str">
        <f>IF(A152&lt;&gt;"",IF(Activités!Z162=TRUE,INDEX(codeperskat,MATCH(Activités!P162,libperskat,0)),IF(Activités!P162&lt;&gt;"",Activités!P162,"")),"")</f>
        <v/>
      </c>
      <c r="I152" s="26" t="str">
        <f>IF(A152&lt;&gt;"",IF(Activités!AA162=TRUE,INDEX(codeaav,MATCH(Activités!Q162,libaav,0)),IF(Activités!Q162&lt;&gt;"",Activités!Q162,"")),"")</f>
        <v/>
      </c>
      <c r="J152" s="26" t="str">
        <f>IF(A152&lt;&gt;"",IF(Activités!AB162=TRUE,INDEX(codedipqual,MATCH(Activités!R162,libdipqual,0)),IF(Activités!R162&lt;&gt;"",Activités!R162,"")),"")</f>
        <v/>
      </c>
      <c r="K152" s="26" t="str">
        <f>IF(A152&lt;&gt;"",IF(Activités!AC162=TRUE,INDEX(libcatidinst,MATCH(Activités!S162,libinst,0)),""),"")</f>
        <v/>
      </c>
      <c r="L152" s="26" t="str">
        <f>IF(A152&lt;&gt;"",IF(Activités!AC162=TRUE,INDEX(codeinst,MATCH(Activités!S162,libinst,0)),IF(Activités!S162&lt;&gt;"",Activités!S162,"")),"")</f>
        <v/>
      </c>
      <c r="M152" s="26" t="str">
        <f>IF(A152&lt;&gt;"",IF(Activités!T162&lt;&gt;"",Activités!T162,""),"")</f>
        <v/>
      </c>
      <c r="N152" s="26" t="str">
        <f>IF(A152&lt;&gt;"",IF(Activités!U162&lt;&gt;"",Activités!U162,""),"")</f>
        <v/>
      </c>
      <c r="O152" s="26" t="str">
        <f>IF(OR(A152="",ISBLANK(Activités!V162)),"",IF(NOT(ISNA(Activités!V162)),INDEX(codeschartkla,MATCH(Activités!V162,libschartkla,0)),Activités!V162))</f>
        <v/>
      </c>
      <c r="P152" s="26" t="str">
        <f>IF(OR(A152="",ISBLANK(Activités!W162)),"",Activités!W162)</f>
        <v/>
      </c>
    </row>
    <row r="153" spans="1:16">
      <c r="A153" s="26" t="str">
        <f>IF(Activités!$A163&lt;&gt;"",IF(Activités!C163&lt;&gt;"",IF(Activités!C163="LOC.ID",CONCATENATE("LOC.",Activités!AM$12),Activités!C163),""),"")</f>
        <v/>
      </c>
      <c r="B153" s="51" t="str">
        <f>IF(A153&lt;&gt;"",Activités!J163,"")</f>
        <v/>
      </c>
      <c r="C153" s="26" t="str">
        <f>IF(A153&lt;&gt;"",IF(Activités!E163=TRUE,INDEX(codesex,MATCH(Activités!D163,libsex,0)),Activités!D163),"")</f>
        <v/>
      </c>
      <c r="D153" s="116" t="str">
        <f>IF(A153&lt;&gt;"",Activités!F163,"")</f>
        <v/>
      </c>
      <c r="E153" s="26" t="str">
        <f>IF(A153&lt;&gt;"",IF(Activités!H163=TRUE,INDEX(codenat,MATCH(Activités!G163,libnat,0)),Activités!G163),"")</f>
        <v/>
      </c>
      <c r="F153" s="26" t="str">
        <f>IF(A153&lt;&gt;"",Activités!I163,"")</f>
        <v/>
      </c>
      <c r="G153" s="26" t="str">
        <f>IF(A153&lt;&gt;"",IF(Activités!O163&lt;&gt;"",Activités!O163,""),"")</f>
        <v/>
      </c>
      <c r="H153" s="26" t="str">
        <f>IF(A153&lt;&gt;"",IF(Activités!Z163=TRUE,INDEX(codeperskat,MATCH(Activités!P163,libperskat,0)),IF(Activités!P163&lt;&gt;"",Activités!P163,"")),"")</f>
        <v/>
      </c>
      <c r="I153" s="26" t="str">
        <f>IF(A153&lt;&gt;"",IF(Activités!AA163=TRUE,INDEX(codeaav,MATCH(Activités!Q163,libaav,0)),IF(Activités!Q163&lt;&gt;"",Activités!Q163,"")),"")</f>
        <v/>
      </c>
      <c r="J153" s="26" t="str">
        <f>IF(A153&lt;&gt;"",IF(Activités!AB163=TRUE,INDEX(codedipqual,MATCH(Activités!R163,libdipqual,0)),IF(Activités!R163&lt;&gt;"",Activités!R163,"")),"")</f>
        <v/>
      </c>
      <c r="K153" s="26" t="str">
        <f>IF(A153&lt;&gt;"",IF(Activités!AC163=TRUE,INDEX(libcatidinst,MATCH(Activités!S163,libinst,0)),""),"")</f>
        <v/>
      </c>
      <c r="L153" s="26" t="str">
        <f>IF(A153&lt;&gt;"",IF(Activités!AC163=TRUE,INDEX(codeinst,MATCH(Activités!S163,libinst,0)),IF(Activités!S163&lt;&gt;"",Activités!S163,"")),"")</f>
        <v/>
      </c>
      <c r="M153" s="26" t="str">
        <f>IF(A153&lt;&gt;"",IF(Activités!T163&lt;&gt;"",Activités!T163,""),"")</f>
        <v/>
      </c>
      <c r="N153" s="26" t="str">
        <f>IF(A153&lt;&gt;"",IF(Activités!U163&lt;&gt;"",Activités!U163,""),"")</f>
        <v/>
      </c>
      <c r="O153" s="26" t="str">
        <f>IF(OR(A153="",ISBLANK(Activités!V163)),"",IF(NOT(ISNA(Activités!V163)),INDEX(codeschartkla,MATCH(Activités!V163,libschartkla,0)),Activités!V163))</f>
        <v/>
      </c>
      <c r="P153" s="26" t="str">
        <f>IF(OR(A153="",ISBLANK(Activités!W163)),"",Activités!W163)</f>
        <v/>
      </c>
    </row>
    <row r="154" spans="1:16">
      <c r="A154" s="26" t="str">
        <f>IF(Activités!$A164&lt;&gt;"",IF(Activités!C164&lt;&gt;"",IF(Activités!C164="LOC.ID",CONCATENATE("LOC.",Activités!AM$12),Activités!C164),""),"")</f>
        <v/>
      </c>
      <c r="B154" s="51" t="str">
        <f>IF(A154&lt;&gt;"",Activités!J164,"")</f>
        <v/>
      </c>
      <c r="C154" s="26" t="str">
        <f>IF(A154&lt;&gt;"",IF(Activités!E164=TRUE,INDEX(codesex,MATCH(Activités!D164,libsex,0)),Activités!D164),"")</f>
        <v/>
      </c>
      <c r="D154" s="116" t="str">
        <f>IF(A154&lt;&gt;"",Activités!F164,"")</f>
        <v/>
      </c>
      <c r="E154" s="26" t="str">
        <f>IF(A154&lt;&gt;"",IF(Activités!H164=TRUE,INDEX(codenat,MATCH(Activités!G164,libnat,0)),Activités!G164),"")</f>
        <v/>
      </c>
      <c r="F154" s="26" t="str">
        <f>IF(A154&lt;&gt;"",Activités!I164,"")</f>
        <v/>
      </c>
      <c r="G154" s="26" t="str">
        <f>IF(A154&lt;&gt;"",IF(Activités!O164&lt;&gt;"",Activités!O164,""),"")</f>
        <v/>
      </c>
      <c r="H154" s="26" t="str">
        <f>IF(A154&lt;&gt;"",IF(Activités!Z164=TRUE,INDEX(codeperskat,MATCH(Activités!P164,libperskat,0)),IF(Activités!P164&lt;&gt;"",Activités!P164,"")),"")</f>
        <v/>
      </c>
      <c r="I154" s="26" t="str">
        <f>IF(A154&lt;&gt;"",IF(Activités!AA164=TRUE,INDEX(codeaav,MATCH(Activités!Q164,libaav,0)),IF(Activités!Q164&lt;&gt;"",Activités!Q164,"")),"")</f>
        <v/>
      </c>
      <c r="J154" s="26" t="str">
        <f>IF(A154&lt;&gt;"",IF(Activités!AB164=TRUE,INDEX(codedipqual,MATCH(Activités!R164,libdipqual,0)),IF(Activités!R164&lt;&gt;"",Activités!R164,"")),"")</f>
        <v/>
      </c>
      <c r="K154" s="26" t="str">
        <f>IF(A154&lt;&gt;"",IF(Activités!AC164=TRUE,INDEX(libcatidinst,MATCH(Activités!S164,libinst,0)),""),"")</f>
        <v/>
      </c>
      <c r="L154" s="26" t="str">
        <f>IF(A154&lt;&gt;"",IF(Activités!AC164=TRUE,INDEX(codeinst,MATCH(Activités!S164,libinst,0)),IF(Activités!S164&lt;&gt;"",Activités!S164,"")),"")</f>
        <v/>
      </c>
      <c r="M154" s="26" t="str">
        <f>IF(A154&lt;&gt;"",IF(Activités!T164&lt;&gt;"",Activités!T164,""),"")</f>
        <v/>
      </c>
      <c r="N154" s="26" t="str">
        <f>IF(A154&lt;&gt;"",IF(Activités!U164&lt;&gt;"",Activités!U164,""),"")</f>
        <v/>
      </c>
      <c r="O154" s="26" t="str">
        <f>IF(OR(A154="",ISBLANK(Activités!V164)),"",IF(NOT(ISNA(Activités!V164)),INDEX(codeschartkla,MATCH(Activités!V164,libschartkla,0)),Activités!V164))</f>
        <v/>
      </c>
      <c r="P154" s="26" t="str">
        <f>IF(OR(A154="",ISBLANK(Activités!W164)),"",Activités!W164)</f>
        <v/>
      </c>
    </row>
    <row r="155" spans="1:16">
      <c r="A155" s="26" t="str">
        <f>IF(Activités!$A165&lt;&gt;"",IF(Activités!C165&lt;&gt;"",IF(Activités!C165="LOC.ID",CONCATENATE("LOC.",Activités!AM$12),Activités!C165),""),"")</f>
        <v/>
      </c>
      <c r="B155" s="51" t="str">
        <f>IF(A155&lt;&gt;"",Activités!J165,"")</f>
        <v/>
      </c>
      <c r="C155" s="26" t="str">
        <f>IF(A155&lt;&gt;"",IF(Activités!E165=TRUE,INDEX(codesex,MATCH(Activités!D165,libsex,0)),Activités!D165),"")</f>
        <v/>
      </c>
      <c r="D155" s="116" t="str">
        <f>IF(A155&lt;&gt;"",Activités!F165,"")</f>
        <v/>
      </c>
      <c r="E155" s="26" t="str">
        <f>IF(A155&lt;&gt;"",IF(Activités!H165=TRUE,INDEX(codenat,MATCH(Activités!G165,libnat,0)),Activités!G165),"")</f>
        <v/>
      </c>
      <c r="F155" s="26" t="str">
        <f>IF(A155&lt;&gt;"",Activités!I165,"")</f>
        <v/>
      </c>
      <c r="G155" s="26" t="str">
        <f>IF(A155&lt;&gt;"",IF(Activités!O165&lt;&gt;"",Activités!O165,""),"")</f>
        <v/>
      </c>
      <c r="H155" s="26" t="str">
        <f>IF(A155&lt;&gt;"",IF(Activités!Z165=TRUE,INDEX(codeperskat,MATCH(Activités!P165,libperskat,0)),IF(Activités!P165&lt;&gt;"",Activités!P165,"")),"")</f>
        <v/>
      </c>
      <c r="I155" s="26" t="str">
        <f>IF(A155&lt;&gt;"",IF(Activités!AA165=TRUE,INDEX(codeaav,MATCH(Activités!Q165,libaav,0)),IF(Activités!Q165&lt;&gt;"",Activités!Q165,"")),"")</f>
        <v/>
      </c>
      <c r="J155" s="26" t="str">
        <f>IF(A155&lt;&gt;"",IF(Activités!AB165=TRUE,INDEX(codedipqual,MATCH(Activités!R165,libdipqual,0)),IF(Activités!R165&lt;&gt;"",Activités!R165,"")),"")</f>
        <v/>
      </c>
      <c r="K155" s="26" t="str">
        <f>IF(A155&lt;&gt;"",IF(Activités!AC165=TRUE,INDEX(libcatidinst,MATCH(Activités!S165,libinst,0)),""),"")</f>
        <v/>
      </c>
      <c r="L155" s="26" t="str">
        <f>IF(A155&lt;&gt;"",IF(Activités!AC165=TRUE,INDEX(codeinst,MATCH(Activités!S165,libinst,0)),IF(Activités!S165&lt;&gt;"",Activités!S165,"")),"")</f>
        <v/>
      </c>
      <c r="M155" s="26" t="str">
        <f>IF(A155&lt;&gt;"",IF(Activités!T165&lt;&gt;"",Activités!T165,""),"")</f>
        <v/>
      </c>
      <c r="N155" s="26" t="str">
        <f>IF(A155&lt;&gt;"",IF(Activités!U165&lt;&gt;"",Activités!U165,""),"")</f>
        <v/>
      </c>
      <c r="O155" s="26" t="str">
        <f>IF(OR(A155="",ISBLANK(Activités!V165)),"",IF(NOT(ISNA(Activités!V165)),INDEX(codeschartkla,MATCH(Activités!V165,libschartkla,0)),Activités!V165))</f>
        <v/>
      </c>
      <c r="P155" s="26" t="str">
        <f>IF(OR(A155="",ISBLANK(Activités!W165)),"",Activités!W165)</f>
        <v/>
      </c>
    </row>
    <row r="156" spans="1:16">
      <c r="A156" s="26" t="str">
        <f>IF(Activités!$A166&lt;&gt;"",IF(Activités!C166&lt;&gt;"",IF(Activités!C166="LOC.ID",CONCATENATE("LOC.",Activités!AM$12),Activités!C166),""),"")</f>
        <v/>
      </c>
      <c r="B156" s="51" t="str">
        <f>IF(A156&lt;&gt;"",Activités!J166,"")</f>
        <v/>
      </c>
      <c r="C156" s="26" t="str">
        <f>IF(A156&lt;&gt;"",IF(Activités!E166=TRUE,INDEX(codesex,MATCH(Activités!D166,libsex,0)),Activités!D166),"")</f>
        <v/>
      </c>
      <c r="D156" s="116" t="str">
        <f>IF(A156&lt;&gt;"",Activités!F166,"")</f>
        <v/>
      </c>
      <c r="E156" s="26" t="str">
        <f>IF(A156&lt;&gt;"",IF(Activités!H166=TRUE,INDEX(codenat,MATCH(Activités!G166,libnat,0)),Activités!G166),"")</f>
        <v/>
      </c>
      <c r="F156" s="26" t="str">
        <f>IF(A156&lt;&gt;"",Activités!I166,"")</f>
        <v/>
      </c>
      <c r="G156" s="26" t="str">
        <f>IF(A156&lt;&gt;"",IF(Activités!O166&lt;&gt;"",Activités!O166,""),"")</f>
        <v/>
      </c>
      <c r="H156" s="26" t="str">
        <f>IF(A156&lt;&gt;"",IF(Activités!Z166=TRUE,INDEX(codeperskat,MATCH(Activités!P166,libperskat,0)),IF(Activités!P166&lt;&gt;"",Activités!P166,"")),"")</f>
        <v/>
      </c>
      <c r="I156" s="26" t="str">
        <f>IF(A156&lt;&gt;"",IF(Activités!AA166=TRUE,INDEX(codeaav,MATCH(Activités!Q166,libaav,0)),IF(Activités!Q166&lt;&gt;"",Activités!Q166,"")),"")</f>
        <v/>
      </c>
      <c r="J156" s="26" t="str">
        <f>IF(A156&lt;&gt;"",IF(Activités!AB166=TRUE,INDEX(codedipqual,MATCH(Activités!R166,libdipqual,0)),IF(Activités!R166&lt;&gt;"",Activités!R166,"")),"")</f>
        <v/>
      </c>
      <c r="K156" s="26" t="str">
        <f>IF(A156&lt;&gt;"",IF(Activités!AC166=TRUE,INDEX(libcatidinst,MATCH(Activités!S166,libinst,0)),""),"")</f>
        <v/>
      </c>
      <c r="L156" s="26" t="str">
        <f>IF(A156&lt;&gt;"",IF(Activités!AC166=TRUE,INDEX(codeinst,MATCH(Activités!S166,libinst,0)),IF(Activités!S166&lt;&gt;"",Activités!S166,"")),"")</f>
        <v/>
      </c>
      <c r="M156" s="26" t="str">
        <f>IF(A156&lt;&gt;"",IF(Activités!T166&lt;&gt;"",Activités!T166,""),"")</f>
        <v/>
      </c>
      <c r="N156" s="26" t="str">
        <f>IF(A156&lt;&gt;"",IF(Activités!U166&lt;&gt;"",Activités!U166,""),"")</f>
        <v/>
      </c>
      <c r="O156" s="26" t="str">
        <f>IF(OR(A156="",ISBLANK(Activités!V166)),"",IF(NOT(ISNA(Activités!V166)),INDEX(codeschartkla,MATCH(Activités!V166,libschartkla,0)),Activités!V166))</f>
        <v/>
      </c>
      <c r="P156" s="26" t="str">
        <f>IF(OR(A156="",ISBLANK(Activités!W166)),"",Activités!W166)</f>
        <v/>
      </c>
    </row>
    <row r="157" spans="1:16">
      <c r="A157" s="26" t="str">
        <f>IF(Activités!$A167&lt;&gt;"",IF(Activités!C167&lt;&gt;"",IF(Activités!C167="LOC.ID",CONCATENATE("LOC.",Activités!AM$12),Activités!C167),""),"")</f>
        <v/>
      </c>
      <c r="B157" s="51" t="str">
        <f>IF(A157&lt;&gt;"",Activités!J167,"")</f>
        <v/>
      </c>
      <c r="C157" s="26" t="str">
        <f>IF(A157&lt;&gt;"",IF(Activités!E167=TRUE,INDEX(codesex,MATCH(Activités!D167,libsex,0)),Activités!D167),"")</f>
        <v/>
      </c>
      <c r="D157" s="116" t="str">
        <f>IF(A157&lt;&gt;"",Activités!F167,"")</f>
        <v/>
      </c>
      <c r="E157" s="26" t="str">
        <f>IF(A157&lt;&gt;"",IF(Activités!H167=TRUE,INDEX(codenat,MATCH(Activités!G167,libnat,0)),Activités!G167),"")</f>
        <v/>
      </c>
      <c r="F157" s="26" t="str">
        <f>IF(A157&lt;&gt;"",Activités!I167,"")</f>
        <v/>
      </c>
      <c r="G157" s="26" t="str">
        <f>IF(A157&lt;&gt;"",IF(Activités!O167&lt;&gt;"",Activités!O167,""),"")</f>
        <v/>
      </c>
      <c r="H157" s="26" t="str">
        <f>IF(A157&lt;&gt;"",IF(Activités!Z167=TRUE,INDEX(codeperskat,MATCH(Activités!P167,libperskat,0)),IF(Activités!P167&lt;&gt;"",Activités!P167,"")),"")</f>
        <v/>
      </c>
      <c r="I157" s="26" t="str">
        <f>IF(A157&lt;&gt;"",IF(Activités!AA167=TRUE,INDEX(codeaav,MATCH(Activités!Q167,libaav,0)),IF(Activités!Q167&lt;&gt;"",Activités!Q167,"")),"")</f>
        <v/>
      </c>
      <c r="J157" s="26" t="str">
        <f>IF(A157&lt;&gt;"",IF(Activités!AB167=TRUE,INDEX(codedipqual,MATCH(Activités!R167,libdipqual,0)),IF(Activités!R167&lt;&gt;"",Activités!R167,"")),"")</f>
        <v/>
      </c>
      <c r="K157" s="26" t="str">
        <f>IF(A157&lt;&gt;"",IF(Activités!AC167=TRUE,INDEX(libcatidinst,MATCH(Activités!S167,libinst,0)),""),"")</f>
        <v/>
      </c>
      <c r="L157" s="26" t="str">
        <f>IF(A157&lt;&gt;"",IF(Activités!AC167=TRUE,INDEX(codeinst,MATCH(Activités!S167,libinst,0)),IF(Activités!S167&lt;&gt;"",Activités!S167,"")),"")</f>
        <v/>
      </c>
      <c r="M157" s="26" t="str">
        <f>IF(A157&lt;&gt;"",IF(Activités!T167&lt;&gt;"",Activités!T167,""),"")</f>
        <v/>
      </c>
      <c r="N157" s="26" t="str">
        <f>IF(A157&lt;&gt;"",IF(Activités!U167&lt;&gt;"",Activités!U167,""),"")</f>
        <v/>
      </c>
      <c r="O157" s="26" t="str">
        <f>IF(OR(A157="",ISBLANK(Activités!V167)),"",IF(NOT(ISNA(Activités!V167)),INDEX(codeschartkla,MATCH(Activités!V167,libschartkla,0)),Activités!V167))</f>
        <v/>
      </c>
      <c r="P157" s="26" t="str">
        <f>IF(OR(A157="",ISBLANK(Activités!W167)),"",Activités!W167)</f>
        <v/>
      </c>
    </row>
    <row r="158" spans="1:16">
      <c r="A158" s="26" t="str">
        <f>IF(Activités!$A168&lt;&gt;"",IF(Activités!C168&lt;&gt;"",IF(Activités!C168="LOC.ID",CONCATENATE("LOC.",Activités!AM$12),Activités!C168),""),"")</f>
        <v/>
      </c>
      <c r="B158" s="51" t="str">
        <f>IF(A158&lt;&gt;"",Activités!J168,"")</f>
        <v/>
      </c>
      <c r="C158" s="26" t="str">
        <f>IF(A158&lt;&gt;"",IF(Activités!E168=TRUE,INDEX(codesex,MATCH(Activités!D168,libsex,0)),Activités!D168),"")</f>
        <v/>
      </c>
      <c r="D158" s="116" t="str">
        <f>IF(A158&lt;&gt;"",Activités!F168,"")</f>
        <v/>
      </c>
      <c r="E158" s="26" t="str">
        <f>IF(A158&lt;&gt;"",IF(Activités!H168=TRUE,INDEX(codenat,MATCH(Activités!G168,libnat,0)),Activités!G168),"")</f>
        <v/>
      </c>
      <c r="F158" s="26" t="str">
        <f>IF(A158&lt;&gt;"",Activités!I168,"")</f>
        <v/>
      </c>
      <c r="G158" s="26" t="str">
        <f>IF(A158&lt;&gt;"",IF(Activités!O168&lt;&gt;"",Activités!O168,""),"")</f>
        <v/>
      </c>
      <c r="H158" s="26" t="str">
        <f>IF(A158&lt;&gt;"",IF(Activités!Z168=TRUE,INDEX(codeperskat,MATCH(Activités!P168,libperskat,0)),IF(Activités!P168&lt;&gt;"",Activités!P168,"")),"")</f>
        <v/>
      </c>
      <c r="I158" s="26" t="str">
        <f>IF(A158&lt;&gt;"",IF(Activités!AA168=TRUE,INDEX(codeaav,MATCH(Activités!Q168,libaav,0)),IF(Activités!Q168&lt;&gt;"",Activités!Q168,"")),"")</f>
        <v/>
      </c>
      <c r="J158" s="26" t="str">
        <f>IF(A158&lt;&gt;"",IF(Activités!AB168=TRUE,INDEX(codedipqual,MATCH(Activités!R168,libdipqual,0)),IF(Activités!R168&lt;&gt;"",Activités!R168,"")),"")</f>
        <v/>
      </c>
      <c r="K158" s="26" t="str">
        <f>IF(A158&lt;&gt;"",IF(Activités!AC168=TRUE,INDEX(libcatidinst,MATCH(Activités!S168,libinst,0)),""),"")</f>
        <v/>
      </c>
      <c r="L158" s="26" t="str">
        <f>IF(A158&lt;&gt;"",IF(Activités!AC168=TRUE,INDEX(codeinst,MATCH(Activités!S168,libinst,0)),IF(Activités!S168&lt;&gt;"",Activités!S168,"")),"")</f>
        <v/>
      </c>
      <c r="M158" s="26" t="str">
        <f>IF(A158&lt;&gt;"",IF(Activités!T168&lt;&gt;"",Activités!T168,""),"")</f>
        <v/>
      </c>
      <c r="N158" s="26" t="str">
        <f>IF(A158&lt;&gt;"",IF(Activités!U168&lt;&gt;"",Activités!U168,""),"")</f>
        <v/>
      </c>
      <c r="O158" s="26" t="str">
        <f>IF(OR(A158="",ISBLANK(Activités!V168)),"",IF(NOT(ISNA(Activités!V168)),INDEX(codeschartkla,MATCH(Activités!V168,libschartkla,0)),Activités!V168))</f>
        <v/>
      </c>
      <c r="P158" s="26" t="str">
        <f>IF(OR(A158="",ISBLANK(Activités!W168)),"",Activités!W168)</f>
        <v/>
      </c>
    </row>
    <row r="159" spans="1:16">
      <c r="A159" s="26" t="str">
        <f>IF(Activités!$A169&lt;&gt;"",IF(Activités!C169&lt;&gt;"",IF(Activités!C169="LOC.ID",CONCATENATE("LOC.",Activités!AM$12),Activités!C169),""),"")</f>
        <v/>
      </c>
      <c r="B159" s="51" t="str">
        <f>IF(A159&lt;&gt;"",Activités!J169,"")</f>
        <v/>
      </c>
      <c r="C159" s="26" t="str">
        <f>IF(A159&lt;&gt;"",IF(Activités!E169=TRUE,INDEX(codesex,MATCH(Activités!D169,libsex,0)),Activités!D169),"")</f>
        <v/>
      </c>
      <c r="D159" s="116" t="str">
        <f>IF(A159&lt;&gt;"",Activités!F169,"")</f>
        <v/>
      </c>
      <c r="E159" s="26" t="str">
        <f>IF(A159&lt;&gt;"",IF(Activités!H169=TRUE,INDEX(codenat,MATCH(Activités!G169,libnat,0)),Activités!G169),"")</f>
        <v/>
      </c>
      <c r="F159" s="26" t="str">
        <f>IF(A159&lt;&gt;"",Activités!I169,"")</f>
        <v/>
      </c>
      <c r="G159" s="26" t="str">
        <f>IF(A159&lt;&gt;"",IF(Activités!O169&lt;&gt;"",Activités!O169,""),"")</f>
        <v/>
      </c>
      <c r="H159" s="26" t="str">
        <f>IF(A159&lt;&gt;"",IF(Activités!Z169=TRUE,INDEX(codeperskat,MATCH(Activités!P169,libperskat,0)),IF(Activités!P169&lt;&gt;"",Activités!P169,"")),"")</f>
        <v/>
      </c>
      <c r="I159" s="26" t="str">
        <f>IF(A159&lt;&gt;"",IF(Activités!AA169=TRUE,INDEX(codeaav,MATCH(Activités!Q169,libaav,0)),IF(Activités!Q169&lt;&gt;"",Activités!Q169,"")),"")</f>
        <v/>
      </c>
      <c r="J159" s="26" t="str">
        <f>IF(A159&lt;&gt;"",IF(Activités!AB169=TRUE,INDEX(codedipqual,MATCH(Activités!R169,libdipqual,0)),IF(Activités!R169&lt;&gt;"",Activités!R169,"")),"")</f>
        <v/>
      </c>
      <c r="K159" s="26" t="str">
        <f>IF(A159&lt;&gt;"",IF(Activités!AC169=TRUE,INDEX(libcatidinst,MATCH(Activités!S169,libinst,0)),""),"")</f>
        <v/>
      </c>
      <c r="L159" s="26" t="str">
        <f>IF(A159&lt;&gt;"",IF(Activités!AC169=TRUE,INDEX(codeinst,MATCH(Activités!S169,libinst,0)),IF(Activités!S169&lt;&gt;"",Activités!S169,"")),"")</f>
        <v/>
      </c>
      <c r="M159" s="26" t="str">
        <f>IF(A159&lt;&gt;"",IF(Activités!T169&lt;&gt;"",Activités!T169,""),"")</f>
        <v/>
      </c>
      <c r="N159" s="26" t="str">
        <f>IF(A159&lt;&gt;"",IF(Activités!U169&lt;&gt;"",Activités!U169,""),"")</f>
        <v/>
      </c>
      <c r="O159" s="26" t="str">
        <f>IF(OR(A159="",ISBLANK(Activités!V169)),"",IF(NOT(ISNA(Activités!V169)),INDEX(codeschartkla,MATCH(Activités!V169,libschartkla,0)),Activités!V169))</f>
        <v/>
      </c>
      <c r="P159" s="26" t="str">
        <f>IF(OR(A159="",ISBLANK(Activités!W169)),"",Activités!W169)</f>
        <v/>
      </c>
    </row>
    <row r="160" spans="1:16">
      <c r="A160" s="26" t="str">
        <f>IF(Activités!$A170&lt;&gt;"",IF(Activités!C170&lt;&gt;"",IF(Activités!C170="LOC.ID",CONCATENATE("LOC.",Activités!AM$12),Activités!C170),""),"")</f>
        <v/>
      </c>
      <c r="B160" s="51" t="str">
        <f>IF(A160&lt;&gt;"",Activités!J170,"")</f>
        <v/>
      </c>
      <c r="C160" s="26" t="str">
        <f>IF(A160&lt;&gt;"",IF(Activités!E170=TRUE,INDEX(codesex,MATCH(Activités!D170,libsex,0)),Activités!D170),"")</f>
        <v/>
      </c>
      <c r="D160" s="116" t="str">
        <f>IF(A160&lt;&gt;"",Activités!F170,"")</f>
        <v/>
      </c>
      <c r="E160" s="26" t="str">
        <f>IF(A160&lt;&gt;"",IF(Activités!H170=TRUE,INDEX(codenat,MATCH(Activités!G170,libnat,0)),Activités!G170),"")</f>
        <v/>
      </c>
      <c r="F160" s="26" t="str">
        <f>IF(A160&lt;&gt;"",Activités!I170,"")</f>
        <v/>
      </c>
      <c r="G160" s="26" t="str">
        <f>IF(A160&lt;&gt;"",IF(Activités!O170&lt;&gt;"",Activités!O170,""),"")</f>
        <v/>
      </c>
      <c r="H160" s="26" t="str">
        <f>IF(A160&lt;&gt;"",IF(Activités!Z170=TRUE,INDEX(codeperskat,MATCH(Activités!P170,libperskat,0)),IF(Activités!P170&lt;&gt;"",Activités!P170,"")),"")</f>
        <v/>
      </c>
      <c r="I160" s="26" t="str">
        <f>IF(A160&lt;&gt;"",IF(Activités!AA170=TRUE,INDEX(codeaav,MATCH(Activités!Q170,libaav,0)),IF(Activités!Q170&lt;&gt;"",Activités!Q170,"")),"")</f>
        <v/>
      </c>
      <c r="J160" s="26" t="str">
        <f>IF(A160&lt;&gt;"",IF(Activités!AB170=TRUE,INDEX(codedipqual,MATCH(Activités!R170,libdipqual,0)),IF(Activités!R170&lt;&gt;"",Activités!R170,"")),"")</f>
        <v/>
      </c>
      <c r="K160" s="26" t="str">
        <f>IF(A160&lt;&gt;"",IF(Activités!AC170=TRUE,INDEX(libcatidinst,MATCH(Activités!S170,libinst,0)),""),"")</f>
        <v/>
      </c>
      <c r="L160" s="26" t="str">
        <f>IF(A160&lt;&gt;"",IF(Activités!AC170=TRUE,INDEX(codeinst,MATCH(Activités!S170,libinst,0)),IF(Activités!S170&lt;&gt;"",Activités!S170,"")),"")</f>
        <v/>
      </c>
      <c r="M160" s="26" t="str">
        <f>IF(A160&lt;&gt;"",IF(Activités!T170&lt;&gt;"",Activités!T170,""),"")</f>
        <v/>
      </c>
      <c r="N160" s="26" t="str">
        <f>IF(A160&lt;&gt;"",IF(Activités!U170&lt;&gt;"",Activités!U170,""),"")</f>
        <v/>
      </c>
      <c r="O160" s="26" t="str">
        <f>IF(OR(A160="",ISBLANK(Activités!V170)),"",IF(NOT(ISNA(Activités!V170)),INDEX(codeschartkla,MATCH(Activités!V170,libschartkla,0)),Activités!V170))</f>
        <v/>
      </c>
      <c r="P160" s="26" t="str">
        <f>IF(OR(A160="",ISBLANK(Activités!W170)),"",Activités!W170)</f>
        <v/>
      </c>
    </row>
    <row r="161" spans="1:16">
      <c r="A161" s="26" t="str">
        <f>IF(Activités!$A171&lt;&gt;"",IF(Activités!C171&lt;&gt;"",IF(Activités!C171="LOC.ID",CONCATENATE("LOC.",Activités!AM$12),Activités!C171),""),"")</f>
        <v/>
      </c>
      <c r="B161" s="51" t="str">
        <f>IF(A161&lt;&gt;"",Activités!J171,"")</f>
        <v/>
      </c>
      <c r="C161" s="26" t="str">
        <f>IF(A161&lt;&gt;"",IF(Activités!E171=TRUE,INDEX(codesex,MATCH(Activités!D171,libsex,0)),Activités!D171),"")</f>
        <v/>
      </c>
      <c r="D161" s="116" t="str">
        <f>IF(A161&lt;&gt;"",Activités!F171,"")</f>
        <v/>
      </c>
      <c r="E161" s="26" t="str">
        <f>IF(A161&lt;&gt;"",IF(Activités!H171=TRUE,INDEX(codenat,MATCH(Activités!G171,libnat,0)),Activités!G171),"")</f>
        <v/>
      </c>
      <c r="F161" s="26" t="str">
        <f>IF(A161&lt;&gt;"",Activités!I171,"")</f>
        <v/>
      </c>
      <c r="G161" s="26" t="str">
        <f>IF(A161&lt;&gt;"",IF(Activités!O171&lt;&gt;"",Activités!O171,""),"")</f>
        <v/>
      </c>
      <c r="H161" s="26" t="str">
        <f>IF(A161&lt;&gt;"",IF(Activités!Z171=TRUE,INDEX(codeperskat,MATCH(Activités!P171,libperskat,0)),IF(Activités!P171&lt;&gt;"",Activités!P171,"")),"")</f>
        <v/>
      </c>
      <c r="I161" s="26" t="str">
        <f>IF(A161&lt;&gt;"",IF(Activités!AA171=TRUE,INDEX(codeaav,MATCH(Activités!Q171,libaav,0)),IF(Activités!Q171&lt;&gt;"",Activités!Q171,"")),"")</f>
        <v/>
      </c>
      <c r="J161" s="26" t="str">
        <f>IF(A161&lt;&gt;"",IF(Activités!AB171=TRUE,INDEX(codedipqual,MATCH(Activités!R171,libdipqual,0)),IF(Activités!R171&lt;&gt;"",Activités!R171,"")),"")</f>
        <v/>
      </c>
      <c r="K161" s="26" t="str">
        <f>IF(A161&lt;&gt;"",IF(Activités!AC171=TRUE,INDEX(libcatidinst,MATCH(Activités!S171,libinst,0)),""),"")</f>
        <v/>
      </c>
      <c r="L161" s="26" t="str">
        <f>IF(A161&lt;&gt;"",IF(Activités!AC171=TRUE,INDEX(codeinst,MATCH(Activités!S171,libinst,0)),IF(Activités!S171&lt;&gt;"",Activités!S171,"")),"")</f>
        <v/>
      </c>
      <c r="M161" s="26" t="str">
        <f>IF(A161&lt;&gt;"",IF(Activités!T171&lt;&gt;"",Activités!T171,""),"")</f>
        <v/>
      </c>
      <c r="N161" s="26" t="str">
        <f>IF(A161&lt;&gt;"",IF(Activités!U171&lt;&gt;"",Activités!U171,""),"")</f>
        <v/>
      </c>
      <c r="O161" s="26" t="str">
        <f>IF(OR(A161="",ISBLANK(Activités!V171)),"",IF(NOT(ISNA(Activités!V171)),INDEX(codeschartkla,MATCH(Activités!V171,libschartkla,0)),Activités!V171))</f>
        <v/>
      </c>
      <c r="P161" s="26" t="str">
        <f>IF(OR(A161="",ISBLANK(Activités!W171)),"",Activités!W171)</f>
        <v/>
      </c>
    </row>
    <row r="162" spans="1:16">
      <c r="A162" s="26" t="str">
        <f>IF(Activités!$A172&lt;&gt;"",IF(Activités!C172&lt;&gt;"",IF(Activités!C172="LOC.ID",CONCATENATE("LOC.",Activités!AM$12),Activités!C172),""),"")</f>
        <v/>
      </c>
      <c r="B162" s="51" t="str">
        <f>IF(A162&lt;&gt;"",Activités!J172,"")</f>
        <v/>
      </c>
      <c r="C162" s="26" t="str">
        <f>IF(A162&lt;&gt;"",IF(Activités!E172=TRUE,INDEX(codesex,MATCH(Activités!D172,libsex,0)),Activités!D172),"")</f>
        <v/>
      </c>
      <c r="D162" s="116" t="str">
        <f>IF(A162&lt;&gt;"",Activités!F172,"")</f>
        <v/>
      </c>
      <c r="E162" s="26" t="str">
        <f>IF(A162&lt;&gt;"",IF(Activités!H172=TRUE,INDEX(codenat,MATCH(Activités!G172,libnat,0)),Activités!G172),"")</f>
        <v/>
      </c>
      <c r="F162" s="26" t="str">
        <f>IF(A162&lt;&gt;"",Activités!I172,"")</f>
        <v/>
      </c>
      <c r="G162" s="26" t="str">
        <f>IF(A162&lt;&gt;"",IF(Activités!O172&lt;&gt;"",Activités!O172,""),"")</f>
        <v/>
      </c>
      <c r="H162" s="26" t="str">
        <f>IF(A162&lt;&gt;"",IF(Activités!Z172=TRUE,INDEX(codeperskat,MATCH(Activités!P172,libperskat,0)),IF(Activités!P172&lt;&gt;"",Activités!P172,"")),"")</f>
        <v/>
      </c>
      <c r="I162" s="26" t="str">
        <f>IF(A162&lt;&gt;"",IF(Activités!AA172=TRUE,INDEX(codeaav,MATCH(Activités!Q172,libaav,0)),IF(Activités!Q172&lt;&gt;"",Activités!Q172,"")),"")</f>
        <v/>
      </c>
      <c r="J162" s="26" t="str">
        <f>IF(A162&lt;&gt;"",IF(Activités!AB172=TRUE,INDEX(codedipqual,MATCH(Activités!R172,libdipqual,0)),IF(Activités!R172&lt;&gt;"",Activités!R172,"")),"")</f>
        <v/>
      </c>
      <c r="K162" s="26" t="str">
        <f>IF(A162&lt;&gt;"",IF(Activités!AC172=TRUE,INDEX(libcatidinst,MATCH(Activités!S172,libinst,0)),""),"")</f>
        <v/>
      </c>
      <c r="L162" s="26" t="str">
        <f>IF(A162&lt;&gt;"",IF(Activités!AC172=TRUE,INDEX(codeinst,MATCH(Activités!S172,libinst,0)),IF(Activités!S172&lt;&gt;"",Activités!S172,"")),"")</f>
        <v/>
      </c>
      <c r="M162" s="26" t="str">
        <f>IF(A162&lt;&gt;"",IF(Activités!T172&lt;&gt;"",Activités!T172,""),"")</f>
        <v/>
      </c>
      <c r="N162" s="26" t="str">
        <f>IF(A162&lt;&gt;"",IF(Activités!U172&lt;&gt;"",Activités!U172,""),"")</f>
        <v/>
      </c>
      <c r="O162" s="26" t="str">
        <f>IF(OR(A162="",ISBLANK(Activités!V172)),"",IF(NOT(ISNA(Activités!V172)),INDEX(codeschartkla,MATCH(Activités!V172,libschartkla,0)),Activités!V172))</f>
        <v/>
      </c>
      <c r="P162" s="26" t="str">
        <f>IF(OR(A162="",ISBLANK(Activités!W172)),"",Activités!W172)</f>
        <v/>
      </c>
    </row>
    <row r="163" spans="1:16">
      <c r="A163" s="26" t="str">
        <f>IF(Activités!$A173&lt;&gt;"",IF(Activités!C173&lt;&gt;"",IF(Activités!C173="LOC.ID",CONCATENATE("LOC.",Activités!AM$12),Activités!C173),""),"")</f>
        <v/>
      </c>
      <c r="B163" s="51" t="str">
        <f>IF(A163&lt;&gt;"",Activités!J173,"")</f>
        <v/>
      </c>
      <c r="C163" s="26" t="str">
        <f>IF(A163&lt;&gt;"",IF(Activités!E173=TRUE,INDEX(codesex,MATCH(Activités!D173,libsex,0)),Activités!D173),"")</f>
        <v/>
      </c>
      <c r="D163" s="116" t="str">
        <f>IF(A163&lt;&gt;"",Activités!F173,"")</f>
        <v/>
      </c>
      <c r="E163" s="26" t="str">
        <f>IF(A163&lt;&gt;"",IF(Activités!H173=TRUE,INDEX(codenat,MATCH(Activités!G173,libnat,0)),Activités!G173),"")</f>
        <v/>
      </c>
      <c r="F163" s="26" t="str">
        <f>IF(A163&lt;&gt;"",Activités!I173,"")</f>
        <v/>
      </c>
      <c r="G163" s="26" t="str">
        <f>IF(A163&lt;&gt;"",IF(Activités!O173&lt;&gt;"",Activités!O173,""),"")</f>
        <v/>
      </c>
      <c r="H163" s="26" t="str">
        <f>IF(A163&lt;&gt;"",IF(Activités!Z173=TRUE,INDEX(codeperskat,MATCH(Activités!P173,libperskat,0)),IF(Activités!P173&lt;&gt;"",Activités!P173,"")),"")</f>
        <v/>
      </c>
      <c r="I163" s="26" t="str">
        <f>IF(A163&lt;&gt;"",IF(Activités!AA173=TRUE,INDEX(codeaav,MATCH(Activités!Q173,libaav,0)),IF(Activités!Q173&lt;&gt;"",Activités!Q173,"")),"")</f>
        <v/>
      </c>
      <c r="J163" s="26" t="str">
        <f>IF(A163&lt;&gt;"",IF(Activités!AB173=TRUE,INDEX(codedipqual,MATCH(Activités!R173,libdipqual,0)),IF(Activités!R173&lt;&gt;"",Activités!R173,"")),"")</f>
        <v/>
      </c>
      <c r="K163" s="26" t="str">
        <f>IF(A163&lt;&gt;"",IF(Activités!AC173=TRUE,INDEX(libcatidinst,MATCH(Activités!S173,libinst,0)),""),"")</f>
        <v/>
      </c>
      <c r="L163" s="26" t="str">
        <f>IF(A163&lt;&gt;"",IF(Activités!AC173=TRUE,INDEX(codeinst,MATCH(Activités!S173,libinst,0)),IF(Activités!S173&lt;&gt;"",Activités!S173,"")),"")</f>
        <v/>
      </c>
      <c r="M163" s="26" t="str">
        <f>IF(A163&lt;&gt;"",IF(Activités!T173&lt;&gt;"",Activités!T173,""),"")</f>
        <v/>
      </c>
      <c r="N163" s="26" t="str">
        <f>IF(A163&lt;&gt;"",IF(Activités!U173&lt;&gt;"",Activités!U173,""),"")</f>
        <v/>
      </c>
      <c r="O163" s="26" t="str">
        <f>IF(OR(A163="",ISBLANK(Activités!V173)),"",IF(NOT(ISNA(Activités!V173)),INDEX(codeschartkla,MATCH(Activités!V173,libschartkla,0)),Activités!V173))</f>
        <v/>
      </c>
      <c r="P163" s="26" t="str">
        <f>IF(OR(A163="",ISBLANK(Activités!W173)),"",Activités!W173)</f>
        <v/>
      </c>
    </row>
    <row r="164" spans="1:16">
      <c r="A164" s="26" t="str">
        <f>IF(Activités!$A174&lt;&gt;"",IF(Activités!C174&lt;&gt;"",IF(Activités!C174="LOC.ID",CONCATENATE("LOC.",Activités!AM$12),Activités!C174),""),"")</f>
        <v/>
      </c>
      <c r="B164" s="51" t="str">
        <f>IF(A164&lt;&gt;"",Activités!J174,"")</f>
        <v/>
      </c>
      <c r="C164" s="26" t="str">
        <f>IF(A164&lt;&gt;"",IF(Activités!E174=TRUE,INDEX(codesex,MATCH(Activités!D174,libsex,0)),Activités!D174),"")</f>
        <v/>
      </c>
      <c r="D164" s="116" t="str">
        <f>IF(A164&lt;&gt;"",Activités!F174,"")</f>
        <v/>
      </c>
      <c r="E164" s="26" t="str">
        <f>IF(A164&lt;&gt;"",IF(Activités!H174=TRUE,INDEX(codenat,MATCH(Activités!G174,libnat,0)),Activités!G174),"")</f>
        <v/>
      </c>
      <c r="F164" s="26" t="str">
        <f>IF(A164&lt;&gt;"",Activités!I174,"")</f>
        <v/>
      </c>
      <c r="G164" s="26" t="str">
        <f>IF(A164&lt;&gt;"",IF(Activités!O174&lt;&gt;"",Activités!O174,""),"")</f>
        <v/>
      </c>
      <c r="H164" s="26" t="str">
        <f>IF(A164&lt;&gt;"",IF(Activités!Z174=TRUE,INDEX(codeperskat,MATCH(Activités!P174,libperskat,0)),IF(Activités!P174&lt;&gt;"",Activités!P174,"")),"")</f>
        <v/>
      </c>
      <c r="I164" s="26" t="str">
        <f>IF(A164&lt;&gt;"",IF(Activités!AA174=TRUE,INDEX(codeaav,MATCH(Activités!Q174,libaav,0)),IF(Activités!Q174&lt;&gt;"",Activités!Q174,"")),"")</f>
        <v/>
      </c>
      <c r="J164" s="26" t="str">
        <f>IF(A164&lt;&gt;"",IF(Activités!AB174=TRUE,INDEX(codedipqual,MATCH(Activités!R174,libdipqual,0)),IF(Activités!R174&lt;&gt;"",Activités!R174,"")),"")</f>
        <v/>
      </c>
      <c r="K164" s="26" t="str">
        <f>IF(A164&lt;&gt;"",IF(Activités!AC174=TRUE,INDEX(libcatidinst,MATCH(Activités!S174,libinst,0)),""),"")</f>
        <v/>
      </c>
      <c r="L164" s="26" t="str">
        <f>IF(A164&lt;&gt;"",IF(Activités!AC174=TRUE,INDEX(codeinst,MATCH(Activités!S174,libinst,0)),IF(Activités!S174&lt;&gt;"",Activités!S174,"")),"")</f>
        <v/>
      </c>
      <c r="M164" s="26" t="str">
        <f>IF(A164&lt;&gt;"",IF(Activités!T174&lt;&gt;"",Activités!T174,""),"")</f>
        <v/>
      </c>
      <c r="N164" s="26" t="str">
        <f>IF(A164&lt;&gt;"",IF(Activités!U174&lt;&gt;"",Activités!U174,""),"")</f>
        <v/>
      </c>
      <c r="O164" s="26" t="str">
        <f>IF(OR(A164="",ISBLANK(Activités!V174)),"",IF(NOT(ISNA(Activités!V174)),INDEX(codeschartkla,MATCH(Activités!V174,libschartkla,0)),Activités!V174))</f>
        <v/>
      </c>
      <c r="P164" s="26" t="str">
        <f>IF(OR(A164="",ISBLANK(Activités!W174)),"",Activités!W174)</f>
        <v/>
      </c>
    </row>
    <row r="165" spans="1:16">
      <c r="A165" s="26" t="str">
        <f>IF(Activités!$A175&lt;&gt;"",IF(Activités!C175&lt;&gt;"",IF(Activités!C175="LOC.ID",CONCATENATE("LOC.",Activités!AM$12),Activités!C175),""),"")</f>
        <v/>
      </c>
      <c r="B165" s="51" t="str">
        <f>IF(A165&lt;&gt;"",Activités!J175,"")</f>
        <v/>
      </c>
      <c r="C165" s="26" t="str">
        <f>IF(A165&lt;&gt;"",IF(Activités!E175=TRUE,INDEX(codesex,MATCH(Activités!D175,libsex,0)),Activités!D175),"")</f>
        <v/>
      </c>
      <c r="D165" s="116" t="str">
        <f>IF(A165&lt;&gt;"",Activités!F175,"")</f>
        <v/>
      </c>
      <c r="E165" s="26" t="str">
        <f>IF(A165&lt;&gt;"",IF(Activités!H175=TRUE,INDEX(codenat,MATCH(Activités!G175,libnat,0)),Activités!G175),"")</f>
        <v/>
      </c>
      <c r="F165" s="26" t="str">
        <f>IF(A165&lt;&gt;"",Activités!I175,"")</f>
        <v/>
      </c>
      <c r="G165" s="26" t="str">
        <f>IF(A165&lt;&gt;"",IF(Activités!O175&lt;&gt;"",Activités!O175,""),"")</f>
        <v/>
      </c>
      <c r="H165" s="26" t="str">
        <f>IF(A165&lt;&gt;"",IF(Activités!Z175=TRUE,INDEX(codeperskat,MATCH(Activités!P175,libperskat,0)),IF(Activités!P175&lt;&gt;"",Activités!P175,"")),"")</f>
        <v/>
      </c>
      <c r="I165" s="26" t="str">
        <f>IF(A165&lt;&gt;"",IF(Activités!AA175=TRUE,INDEX(codeaav,MATCH(Activités!Q175,libaav,0)),IF(Activités!Q175&lt;&gt;"",Activités!Q175,"")),"")</f>
        <v/>
      </c>
      <c r="J165" s="26" t="str">
        <f>IF(A165&lt;&gt;"",IF(Activités!AB175=TRUE,INDEX(codedipqual,MATCH(Activités!R175,libdipqual,0)),IF(Activités!R175&lt;&gt;"",Activités!R175,"")),"")</f>
        <v/>
      </c>
      <c r="K165" s="26" t="str">
        <f>IF(A165&lt;&gt;"",IF(Activités!AC175=TRUE,INDEX(libcatidinst,MATCH(Activités!S175,libinst,0)),""),"")</f>
        <v/>
      </c>
      <c r="L165" s="26" t="str">
        <f>IF(A165&lt;&gt;"",IF(Activités!AC175=TRUE,INDEX(codeinst,MATCH(Activités!S175,libinst,0)),IF(Activités!S175&lt;&gt;"",Activités!S175,"")),"")</f>
        <v/>
      </c>
      <c r="M165" s="26" t="str">
        <f>IF(A165&lt;&gt;"",IF(Activités!T175&lt;&gt;"",Activités!T175,""),"")</f>
        <v/>
      </c>
      <c r="N165" s="26" t="str">
        <f>IF(A165&lt;&gt;"",IF(Activités!U175&lt;&gt;"",Activités!U175,""),"")</f>
        <v/>
      </c>
      <c r="O165" s="26" t="str">
        <f>IF(OR(A165="",ISBLANK(Activités!V175)),"",IF(NOT(ISNA(Activités!V175)),INDEX(codeschartkla,MATCH(Activités!V175,libschartkla,0)),Activités!V175))</f>
        <v/>
      </c>
      <c r="P165" s="26" t="str">
        <f>IF(OR(A165="",ISBLANK(Activités!W175)),"",Activités!W175)</f>
        <v/>
      </c>
    </row>
    <row r="166" spans="1:16">
      <c r="A166" s="26" t="str">
        <f>IF(Activités!$A176&lt;&gt;"",IF(Activités!C176&lt;&gt;"",IF(Activités!C176="LOC.ID",CONCATENATE("LOC.",Activités!AM$12),Activités!C176),""),"")</f>
        <v/>
      </c>
      <c r="B166" s="51" t="str">
        <f>IF(A166&lt;&gt;"",Activités!J176,"")</f>
        <v/>
      </c>
      <c r="C166" s="26" t="str">
        <f>IF(A166&lt;&gt;"",IF(Activités!E176=TRUE,INDEX(codesex,MATCH(Activités!D176,libsex,0)),Activités!D176),"")</f>
        <v/>
      </c>
      <c r="D166" s="116" t="str">
        <f>IF(A166&lt;&gt;"",Activités!F176,"")</f>
        <v/>
      </c>
      <c r="E166" s="26" t="str">
        <f>IF(A166&lt;&gt;"",IF(Activités!H176=TRUE,INDEX(codenat,MATCH(Activités!G176,libnat,0)),Activités!G176),"")</f>
        <v/>
      </c>
      <c r="F166" s="26" t="str">
        <f>IF(A166&lt;&gt;"",Activités!I176,"")</f>
        <v/>
      </c>
      <c r="G166" s="26" t="str">
        <f>IF(A166&lt;&gt;"",IF(Activités!O176&lt;&gt;"",Activités!O176,""),"")</f>
        <v/>
      </c>
      <c r="H166" s="26" t="str">
        <f>IF(A166&lt;&gt;"",IF(Activités!Z176=TRUE,INDEX(codeperskat,MATCH(Activités!P176,libperskat,0)),IF(Activités!P176&lt;&gt;"",Activités!P176,"")),"")</f>
        <v/>
      </c>
      <c r="I166" s="26" t="str">
        <f>IF(A166&lt;&gt;"",IF(Activités!AA176=TRUE,INDEX(codeaav,MATCH(Activités!Q176,libaav,0)),IF(Activités!Q176&lt;&gt;"",Activités!Q176,"")),"")</f>
        <v/>
      </c>
      <c r="J166" s="26" t="str">
        <f>IF(A166&lt;&gt;"",IF(Activités!AB176=TRUE,INDEX(codedipqual,MATCH(Activités!R176,libdipqual,0)),IF(Activités!R176&lt;&gt;"",Activités!R176,"")),"")</f>
        <v/>
      </c>
      <c r="K166" s="26" t="str">
        <f>IF(A166&lt;&gt;"",IF(Activités!AC176=TRUE,INDEX(libcatidinst,MATCH(Activités!S176,libinst,0)),""),"")</f>
        <v/>
      </c>
      <c r="L166" s="26" t="str">
        <f>IF(A166&lt;&gt;"",IF(Activités!AC176=TRUE,INDEX(codeinst,MATCH(Activités!S176,libinst,0)),IF(Activités!S176&lt;&gt;"",Activités!S176,"")),"")</f>
        <v/>
      </c>
      <c r="M166" s="26" t="str">
        <f>IF(A166&lt;&gt;"",IF(Activités!T176&lt;&gt;"",Activités!T176,""),"")</f>
        <v/>
      </c>
      <c r="N166" s="26" t="str">
        <f>IF(A166&lt;&gt;"",IF(Activités!U176&lt;&gt;"",Activités!U176,""),"")</f>
        <v/>
      </c>
      <c r="O166" s="26" t="str">
        <f>IF(OR(A166="",ISBLANK(Activités!V176)),"",IF(NOT(ISNA(Activités!V176)),INDEX(codeschartkla,MATCH(Activités!V176,libschartkla,0)),Activités!V176))</f>
        <v/>
      </c>
      <c r="P166" s="26" t="str">
        <f>IF(OR(A166="",ISBLANK(Activités!W176)),"",Activités!W176)</f>
        <v/>
      </c>
    </row>
    <row r="167" spans="1:16">
      <c r="A167" s="26" t="str">
        <f>IF(Activités!$A177&lt;&gt;"",IF(Activités!C177&lt;&gt;"",IF(Activités!C177="LOC.ID",CONCATENATE("LOC.",Activités!AM$12),Activités!C177),""),"")</f>
        <v/>
      </c>
      <c r="B167" s="51" t="str">
        <f>IF(A167&lt;&gt;"",Activités!J177,"")</f>
        <v/>
      </c>
      <c r="C167" s="26" t="str">
        <f>IF(A167&lt;&gt;"",IF(Activités!E177=TRUE,INDEX(codesex,MATCH(Activités!D177,libsex,0)),Activités!D177),"")</f>
        <v/>
      </c>
      <c r="D167" s="116" t="str">
        <f>IF(A167&lt;&gt;"",Activités!F177,"")</f>
        <v/>
      </c>
      <c r="E167" s="26" t="str">
        <f>IF(A167&lt;&gt;"",IF(Activités!H177=TRUE,INDEX(codenat,MATCH(Activités!G177,libnat,0)),Activités!G177),"")</f>
        <v/>
      </c>
      <c r="F167" s="26" t="str">
        <f>IF(A167&lt;&gt;"",Activités!I177,"")</f>
        <v/>
      </c>
      <c r="G167" s="26" t="str">
        <f>IF(A167&lt;&gt;"",IF(Activités!O177&lt;&gt;"",Activités!O177,""),"")</f>
        <v/>
      </c>
      <c r="H167" s="26" t="str">
        <f>IF(A167&lt;&gt;"",IF(Activités!Z177=TRUE,INDEX(codeperskat,MATCH(Activités!P177,libperskat,0)),IF(Activités!P177&lt;&gt;"",Activités!P177,"")),"")</f>
        <v/>
      </c>
      <c r="I167" s="26" t="str">
        <f>IF(A167&lt;&gt;"",IF(Activités!AA177=TRUE,INDEX(codeaav,MATCH(Activités!Q177,libaav,0)),IF(Activités!Q177&lt;&gt;"",Activités!Q177,"")),"")</f>
        <v/>
      </c>
      <c r="J167" s="26" t="str">
        <f>IF(A167&lt;&gt;"",IF(Activités!AB177=TRUE,INDEX(codedipqual,MATCH(Activités!R177,libdipqual,0)),IF(Activités!R177&lt;&gt;"",Activités!R177,"")),"")</f>
        <v/>
      </c>
      <c r="K167" s="26" t="str">
        <f>IF(A167&lt;&gt;"",IF(Activités!AC177=TRUE,INDEX(libcatidinst,MATCH(Activités!S177,libinst,0)),""),"")</f>
        <v/>
      </c>
      <c r="L167" s="26" t="str">
        <f>IF(A167&lt;&gt;"",IF(Activités!AC177=TRUE,INDEX(codeinst,MATCH(Activités!S177,libinst,0)),IF(Activités!S177&lt;&gt;"",Activités!S177,"")),"")</f>
        <v/>
      </c>
      <c r="M167" s="26" t="str">
        <f>IF(A167&lt;&gt;"",IF(Activités!T177&lt;&gt;"",Activités!T177,""),"")</f>
        <v/>
      </c>
      <c r="N167" s="26" t="str">
        <f>IF(A167&lt;&gt;"",IF(Activités!U177&lt;&gt;"",Activités!U177,""),"")</f>
        <v/>
      </c>
      <c r="O167" s="26" t="str">
        <f>IF(OR(A167="",ISBLANK(Activités!V177)),"",IF(NOT(ISNA(Activités!V177)),INDEX(codeschartkla,MATCH(Activités!V177,libschartkla,0)),Activités!V177))</f>
        <v/>
      </c>
      <c r="P167" s="26" t="str">
        <f>IF(OR(A167="",ISBLANK(Activités!W177)),"",Activités!W177)</f>
        <v/>
      </c>
    </row>
    <row r="168" spans="1:16">
      <c r="A168" s="26" t="str">
        <f>IF(Activités!$A178&lt;&gt;"",IF(Activités!C178&lt;&gt;"",IF(Activités!C178="LOC.ID",CONCATENATE("LOC.",Activités!AM$12),Activités!C178),""),"")</f>
        <v/>
      </c>
      <c r="B168" s="51" t="str">
        <f>IF(A168&lt;&gt;"",Activités!J178,"")</f>
        <v/>
      </c>
      <c r="C168" s="26" t="str">
        <f>IF(A168&lt;&gt;"",IF(Activités!E178=TRUE,INDEX(codesex,MATCH(Activités!D178,libsex,0)),Activités!D178),"")</f>
        <v/>
      </c>
      <c r="D168" s="116" t="str">
        <f>IF(A168&lt;&gt;"",Activités!F178,"")</f>
        <v/>
      </c>
      <c r="E168" s="26" t="str">
        <f>IF(A168&lt;&gt;"",IF(Activités!H178=TRUE,INDEX(codenat,MATCH(Activités!G178,libnat,0)),Activités!G178),"")</f>
        <v/>
      </c>
      <c r="F168" s="26" t="str">
        <f>IF(A168&lt;&gt;"",Activités!I178,"")</f>
        <v/>
      </c>
      <c r="G168" s="26" t="str">
        <f>IF(A168&lt;&gt;"",IF(Activités!O178&lt;&gt;"",Activités!O178,""),"")</f>
        <v/>
      </c>
      <c r="H168" s="26" t="str">
        <f>IF(A168&lt;&gt;"",IF(Activités!Z178=TRUE,INDEX(codeperskat,MATCH(Activités!P178,libperskat,0)),IF(Activités!P178&lt;&gt;"",Activités!P178,"")),"")</f>
        <v/>
      </c>
      <c r="I168" s="26" t="str">
        <f>IF(A168&lt;&gt;"",IF(Activités!AA178=TRUE,INDEX(codeaav,MATCH(Activités!Q178,libaav,0)),IF(Activités!Q178&lt;&gt;"",Activités!Q178,"")),"")</f>
        <v/>
      </c>
      <c r="J168" s="26" t="str">
        <f>IF(A168&lt;&gt;"",IF(Activités!AB178=TRUE,INDEX(codedipqual,MATCH(Activités!R178,libdipqual,0)),IF(Activités!R178&lt;&gt;"",Activités!R178,"")),"")</f>
        <v/>
      </c>
      <c r="K168" s="26" t="str">
        <f>IF(A168&lt;&gt;"",IF(Activités!AC178=TRUE,INDEX(libcatidinst,MATCH(Activités!S178,libinst,0)),""),"")</f>
        <v/>
      </c>
      <c r="L168" s="26" t="str">
        <f>IF(A168&lt;&gt;"",IF(Activités!AC178=TRUE,INDEX(codeinst,MATCH(Activités!S178,libinst,0)),IF(Activités!S178&lt;&gt;"",Activités!S178,"")),"")</f>
        <v/>
      </c>
      <c r="M168" s="26" t="str">
        <f>IF(A168&lt;&gt;"",IF(Activités!T178&lt;&gt;"",Activités!T178,""),"")</f>
        <v/>
      </c>
      <c r="N168" s="26" t="str">
        <f>IF(A168&lt;&gt;"",IF(Activités!U178&lt;&gt;"",Activités!U178,""),"")</f>
        <v/>
      </c>
      <c r="O168" s="26" t="str">
        <f>IF(OR(A168="",ISBLANK(Activités!V178)),"",IF(NOT(ISNA(Activités!V178)),INDEX(codeschartkla,MATCH(Activités!V178,libschartkla,0)),Activités!V178))</f>
        <v/>
      </c>
      <c r="P168" s="26" t="str">
        <f>IF(OR(A168="",ISBLANK(Activités!W178)),"",Activités!W178)</f>
        <v/>
      </c>
    </row>
    <row r="169" spans="1:16">
      <c r="A169" s="26" t="str">
        <f>IF(Activités!$A179&lt;&gt;"",IF(Activités!C179&lt;&gt;"",IF(Activités!C179="LOC.ID",CONCATENATE("LOC.",Activités!AM$12),Activités!C179),""),"")</f>
        <v/>
      </c>
      <c r="B169" s="51" t="str">
        <f>IF(A169&lt;&gt;"",Activités!J179,"")</f>
        <v/>
      </c>
      <c r="C169" s="26" t="str">
        <f>IF(A169&lt;&gt;"",IF(Activités!E179=TRUE,INDEX(codesex,MATCH(Activités!D179,libsex,0)),Activités!D179),"")</f>
        <v/>
      </c>
      <c r="D169" s="116" t="str">
        <f>IF(A169&lt;&gt;"",Activités!F179,"")</f>
        <v/>
      </c>
      <c r="E169" s="26" t="str">
        <f>IF(A169&lt;&gt;"",IF(Activités!H179=TRUE,INDEX(codenat,MATCH(Activités!G179,libnat,0)),Activités!G179),"")</f>
        <v/>
      </c>
      <c r="F169" s="26" t="str">
        <f>IF(A169&lt;&gt;"",Activités!I179,"")</f>
        <v/>
      </c>
      <c r="G169" s="26" t="str">
        <f>IF(A169&lt;&gt;"",IF(Activités!O179&lt;&gt;"",Activités!O179,""),"")</f>
        <v/>
      </c>
      <c r="H169" s="26" t="str">
        <f>IF(A169&lt;&gt;"",IF(Activités!Z179=TRUE,INDEX(codeperskat,MATCH(Activités!P179,libperskat,0)),IF(Activités!P179&lt;&gt;"",Activités!P179,"")),"")</f>
        <v/>
      </c>
      <c r="I169" s="26" t="str">
        <f>IF(A169&lt;&gt;"",IF(Activités!AA179=TRUE,INDEX(codeaav,MATCH(Activités!Q179,libaav,0)),IF(Activités!Q179&lt;&gt;"",Activités!Q179,"")),"")</f>
        <v/>
      </c>
      <c r="J169" s="26" t="str">
        <f>IF(A169&lt;&gt;"",IF(Activités!AB179=TRUE,INDEX(codedipqual,MATCH(Activités!R179,libdipqual,0)),IF(Activités!R179&lt;&gt;"",Activités!R179,"")),"")</f>
        <v/>
      </c>
      <c r="K169" s="26" t="str">
        <f>IF(A169&lt;&gt;"",IF(Activités!AC179=TRUE,INDEX(libcatidinst,MATCH(Activités!S179,libinst,0)),""),"")</f>
        <v/>
      </c>
      <c r="L169" s="26" t="str">
        <f>IF(A169&lt;&gt;"",IF(Activités!AC179=TRUE,INDEX(codeinst,MATCH(Activités!S179,libinst,0)),IF(Activités!S179&lt;&gt;"",Activités!S179,"")),"")</f>
        <v/>
      </c>
      <c r="M169" s="26" t="str">
        <f>IF(A169&lt;&gt;"",IF(Activités!T179&lt;&gt;"",Activités!T179,""),"")</f>
        <v/>
      </c>
      <c r="N169" s="26" t="str">
        <f>IF(A169&lt;&gt;"",IF(Activités!U179&lt;&gt;"",Activités!U179,""),"")</f>
        <v/>
      </c>
      <c r="O169" s="26" t="str">
        <f>IF(OR(A169="",ISBLANK(Activités!V179)),"",IF(NOT(ISNA(Activités!V179)),INDEX(codeschartkla,MATCH(Activités!V179,libschartkla,0)),Activités!V179))</f>
        <v/>
      </c>
      <c r="P169" s="26" t="str">
        <f>IF(OR(A169="",ISBLANK(Activités!W179)),"",Activités!W179)</f>
        <v/>
      </c>
    </row>
    <row r="170" spans="1:16">
      <c r="A170" s="26" t="str">
        <f>IF(Activités!$A180&lt;&gt;"",IF(Activités!C180&lt;&gt;"",IF(Activités!C180="LOC.ID",CONCATENATE("LOC.",Activités!AM$12),Activités!C180),""),"")</f>
        <v/>
      </c>
      <c r="B170" s="51" t="str">
        <f>IF(A170&lt;&gt;"",Activités!J180,"")</f>
        <v/>
      </c>
      <c r="C170" s="26" t="str">
        <f>IF(A170&lt;&gt;"",IF(Activités!E180=TRUE,INDEX(codesex,MATCH(Activités!D180,libsex,0)),Activités!D180),"")</f>
        <v/>
      </c>
      <c r="D170" s="116" t="str">
        <f>IF(A170&lt;&gt;"",Activités!F180,"")</f>
        <v/>
      </c>
      <c r="E170" s="26" t="str">
        <f>IF(A170&lt;&gt;"",IF(Activités!H180=TRUE,INDEX(codenat,MATCH(Activités!G180,libnat,0)),Activités!G180),"")</f>
        <v/>
      </c>
      <c r="F170" s="26" t="str">
        <f>IF(A170&lt;&gt;"",Activités!I180,"")</f>
        <v/>
      </c>
      <c r="G170" s="26" t="str">
        <f>IF(A170&lt;&gt;"",IF(Activités!O180&lt;&gt;"",Activités!O180,""),"")</f>
        <v/>
      </c>
      <c r="H170" s="26" t="str">
        <f>IF(A170&lt;&gt;"",IF(Activités!Z180=TRUE,INDEX(codeperskat,MATCH(Activités!P180,libperskat,0)),IF(Activités!P180&lt;&gt;"",Activités!P180,"")),"")</f>
        <v/>
      </c>
      <c r="I170" s="26" t="str">
        <f>IF(A170&lt;&gt;"",IF(Activités!AA180=TRUE,INDEX(codeaav,MATCH(Activités!Q180,libaav,0)),IF(Activités!Q180&lt;&gt;"",Activités!Q180,"")),"")</f>
        <v/>
      </c>
      <c r="J170" s="26" t="str">
        <f>IF(A170&lt;&gt;"",IF(Activités!AB180=TRUE,INDEX(codedipqual,MATCH(Activités!R180,libdipqual,0)),IF(Activités!R180&lt;&gt;"",Activités!R180,"")),"")</f>
        <v/>
      </c>
      <c r="K170" s="26" t="str">
        <f>IF(A170&lt;&gt;"",IF(Activités!AC180=TRUE,INDEX(libcatidinst,MATCH(Activités!S180,libinst,0)),""),"")</f>
        <v/>
      </c>
      <c r="L170" s="26" t="str">
        <f>IF(A170&lt;&gt;"",IF(Activités!AC180=TRUE,INDEX(codeinst,MATCH(Activités!S180,libinst,0)),IF(Activités!S180&lt;&gt;"",Activités!S180,"")),"")</f>
        <v/>
      </c>
      <c r="M170" s="26" t="str">
        <f>IF(A170&lt;&gt;"",IF(Activités!T180&lt;&gt;"",Activités!T180,""),"")</f>
        <v/>
      </c>
      <c r="N170" s="26" t="str">
        <f>IF(A170&lt;&gt;"",IF(Activités!U180&lt;&gt;"",Activités!U180,""),"")</f>
        <v/>
      </c>
      <c r="O170" s="26" t="str">
        <f>IF(OR(A170="",ISBLANK(Activités!V180)),"",IF(NOT(ISNA(Activités!V180)),INDEX(codeschartkla,MATCH(Activités!V180,libschartkla,0)),Activités!V180))</f>
        <v/>
      </c>
      <c r="P170" s="26" t="str">
        <f>IF(OR(A170="",ISBLANK(Activités!W180)),"",Activités!W180)</f>
        <v/>
      </c>
    </row>
    <row r="171" spans="1:16">
      <c r="A171" s="26" t="str">
        <f>IF(Activités!$A181&lt;&gt;"",IF(Activités!C181&lt;&gt;"",IF(Activités!C181="LOC.ID",CONCATENATE("LOC.",Activités!AM$12),Activités!C181),""),"")</f>
        <v/>
      </c>
      <c r="B171" s="51" t="str">
        <f>IF(A171&lt;&gt;"",Activités!J181,"")</f>
        <v/>
      </c>
      <c r="C171" s="26" t="str">
        <f>IF(A171&lt;&gt;"",IF(Activités!E181=TRUE,INDEX(codesex,MATCH(Activités!D181,libsex,0)),Activités!D181),"")</f>
        <v/>
      </c>
      <c r="D171" s="116" t="str">
        <f>IF(A171&lt;&gt;"",Activités!F181,"")</f>
        <v/>
      </c>
      <c r="E171" s="26" t="str">
        <f>IF(A171&lt;&gt;"",IF(Activités!H181=TRUE,INDEX(codenat,MATCH(Activités!G181,libnat,0)),Activités!G181),"")</f>
        <v/>
      </c>
      <c r="F171" s="26" t="str">
        <f>IF(A171&lt;&gt;"",Activités!I181,"")</f>
        <v/>
      </c>
      <c r="G171" s="26" t="str">
        <f>IF(A171&lt;&gt;"",IF(Activités!O181&lt;&gt;"",Activités!O181,""),"")</f>
        <v/>
      </c>
      <c r="H171" s="26" t="str">
        <f>IF(A171&lt;&gt;"",IF(Activités!Z181=TRUE,INDEX(codeperskat,MATCH(Activités!P181,libperskat,0)),IF(Activités!P181&lt;&gt;"",Activités!P181,"")),"")</f>
        <v/>
      </c>
      <c r="I171" s="26" t="str">
        <f>IF(A171&lt;&gt;"",IF(Activités!AA181=TRUE,INDEX(codeaav,MATCH(Activités!Q181,libaav,0)),IF(Activités!Q181&lt;&gt;"",Activités!Q181,"")),"")</f>
        <v/>
      </c>
      <c r="J171" s="26" t="str">
        <f>IF(A171&lt;&gt;"",IF(Activités!AB181=TRUE,INDEX(codedipqual,MATCH(Activités!R181,libdipqual,0)),IF(Activités!R181&lt;&gt;"",Activités!R181,"")),"")</f>
        <v/>
      </c>
      <c r="K171" s="26" t="str">
        <f>IF(A171&lt;&gt;"",IF(Activités!AC181=TRUE,INDEX(libcatidinst,MATCH(Activités!S181,libinst,0)),""),"")</f>
        <v/>
      </c>
      <c r="L171" s="26" t="str">
        <f>IF(A171&lt;&gt;"",IF(Activités!AC181=TRUE,INDEX(codeinst,MATCH(Activités!S181,libinst,0)),IF(Activités!S181&lt;&gt;"",Activités!S181,"")),"")</f>
        <v/>
      </c>
      <c r="M171" s="26" t="str">
        <f>IF(A171&lt;&gt;"",IF(Activités!T181&lt;&gt;"",Activités!T181,""),"")</f>
        <v/>
      </c>
      <c r="N171" s="26" t="str">
        <f>IF(A171&lt;&gt;"",IF(Activités!U181&lt;&gt;"",Activités!U181,""),"")</f>
        <v/>
      </c>
      <c r="O171" s="26" t="str">
        <f>IF(OR(A171="",ISBLANK(Activités!V181)),"",IF(NOT(ISNA(Activités!V181)),INDEX(codeschartkla,MATCH(Activités!V181,libschartkla,0)),Activités!V181))</f>
        <v/>
      </c>
      <c r="P171" s="26" t="str">
        <f>IF(OR(A171="",ISBLANK(Activités!W181)),"",Activités!W181)</f>
        <v/>
      </c>
    </row>
    <row r="172" spans="1:16">
      <c r="A172" s="26" t="str">
        <f>IF(Activités!$A182&lt;&gt;"",IF(Activités!C182&lt;&gt;"",IF(Activités!C182="LOC.ID",CONCATENATE("LOC.",Activités!AM$12),Activités!C182),""),"")</f>
        <v/>
      </c>
      <c r="B172" s="51" t="str">
        <f>IF(A172&lt;&gt;"",Activités!J182,"")</f>
        <v/>
      </c>
      <c r="C172" s="26" t="str">
        <f>IF(A172&lt;&gt;"",IF(Activités!E182=TRUE,INDEX(codesex,MATCH(Activités!D182,libsex,0)),Activités!D182),"")</f>
        <v/>
      </c>
      <c r="D172" s="116" t="str">
        <f>IF(A172&lt;&gt;"",Activités!F182,"")</f>
        <v/>
      </c>
      <c r="E172" s="26" t="str">
        <f>IF(A172&lt;&gt;"",IF(Activités!H182=TRUE,INDEX(codenat,MATCH(Activités!G182,libnat,0)),Activités!G182),"")</f>
        <v/>
      </c>
      <c r="F172" s="26" t="str">
        <f>IF(A172&lt;&gt;"",Activités!I182,"")</f>
        <v/>
      </c>
      <c r="G172" s="26" t="str">
        <f>IF(A172&lt;&gt;"",IF(Activités!O182&lt;&gt;"",Activités!O182,""),"")</f>
        <v/>
      </c>
      <c r="H172" s="26" t="str">
        <f>IF(A172&lt;&gt;"",IF(Activités!Z182=TRUE,INDEX(codeperskat,MATCH(Activités!P182,libperskat,0)),IF(Activités!P182&lt;&gt;"",Activités!P182,"")),"")</f>
        <v/>
      </c>
      <c r="I172" s="26" t="str">
        <f>IF(A172&lt;&gt;"",IF(Activités!AA182=TRUE,INDEX(codeaav,MATCH(Activités!Q182,libaav,0)),IF(Activités!Q182&lt;&gt;"",Activités!Q182,"")),"")</f>
        <v/>
      </c>
      <c r="J172" s="26" t="str">
        <f>IF(A172&lt;&gt;"",IF(Activités!AB182=TRUE,INDEX(codedipqual,MATCH(Activités!R182,libdipqual,0)),IF(Activités!R182&lt;&gt;"",Activités!R182,"")),"")</f>
        <v/>
      </c>
      <c r="K172" s="26" t="str">
        <f>IF(A172&lt;&gt;"",IF(Activités!AC182=TRUE,INDEX(libcatidinst,MATCH(Activités!S182,libinst,0)),""),"")</f>
        <v/>
      </c>
      <c r="L172" s="26" t="str">
        <f>IF(A172&lt;&gt;"",IF(Activités!AC182=TRUE,INDEX(codeinst,MATCH(Activités!S182,libinst,0)),IF(Activités!S182&lt;&gt;"",Activités!S182,"")),"")</f>
        <v/>
      </c>
      <c r="M172" s="26" t="str">
        <f>IF(A172&lt;&gt;"",IF(Activités!T182&lt;&gt;"",Activités!T182,""),"")</f>
        <v/>
      </c>
      <c r="N172" s="26" t="str">
        <f>IF(A172&lt;&gt;"",IF(Activités!U182&lt;&gt;"",Activités!U182,""),"")</f>
        <v/>
      </c>
      <c r="O172" s="26" t="str">
        <f>IF(OR(A172="",ISBLANK(Activités!V182)),"",IF(NOT(ISNA(Activités!V182)),INDEX(codeschartkla,MATCH(Activités!V182,libschartkla,0)),Activités!V182))</f>
        <v/>
      </c>
      <c r="P172" s="26" t="str">
        <f>IF(OR(A172="",ISBLANK(Activités!W182)),"",Activités!W182)</f>
        <v/>
      </c>
    </row>
    <row r="173" spans="1:16">
      <c r="A173" s="26" t="str">
        <f>IF(Activités!$A183&lt;&gt;"",IF(Activités!C183&lt;&gt;"",IF(Activités!C183="LOC.ID",CONCATENATE("LOC.",Activités!AM$12),Activités!C183),""),"")</f>
        <v/>
      </c>
      <c r="B173" s="51" t="str">
        <f>IF(A173&lt;&gt;"",Activités!J183,"")</f>
        <v/>
      </c>
      <c r="C173" s="26" t="str">
        <f>IF(A173&lt;&gt;"",IF(Activités!E183=TRUE,INDEX(codesex,MATCH(Activités!D183,libsex,0)),Activités!D183),"")</f>
        <v/>
      </c>
      <c r="D173" s="116" t="str">
        <f>IF(A173&lt;&gt;"",Activités!F183,"")</f>
        <v/>
      </c>
      <c r="E173" s="26" t="str">
        <f>IF(A173&lt;&gt;"",IF(Activités!H183=TRUE,INDEX(codenat,MATCH(Activités!G183,libnat,0)),Activités!G183),"")</f>
        <v/>
      </c>
      <c r="F173" s="26" t="str">
        <f>IF(A173&lt;&gt;"",Activités!I183,"")</f>
        <v/>
      </c>
      <c r="G173" s="26" t="str">
        <f>IF(A173&lt;&gt;"",IF(Activités!O183&lt;&gt;"",Activités!O183,""),"")</f>
        <v/>
      </c>
      <c r="H173" s="26" t="str">
        <f>IF(A173&lt;&gt;"",IF(Activités!Z183=TRUE,INDEX(codeperskat,MATCH(Activités!P183,libperskat,0)),IF(Activités!P183&lt;&gt;"",Activités!P183,"")),"")</f>
        <v/>
      </c>
      <c r="I173" s="26" t="str">
        <f>IF(A173&lt;&gt;"",IF(Activités!AA183=TRUE,INDEX(codeaav,MATCH(Activités!Q183,libaav,0)),IF(Activités!Q183&lt;&gt;"",Activités!Q183,"")),"")</f>
        <v/>
      </c>
      <c r="J173" s="26" t="str">
        <f>IF(A173&lt;&gt;"",IF(Activités!AB183=TRUE,INDEX(codedipqual,MATCH(Activités!R183,libdipqual,0)),IF(Activités!R183&lt;&gt;"",Activités!R183,"")),"")</f>
        <v/>
      </c>
      <c r="K173" s="26" t="str">
        <f>IF(A173&lt;&gt;"",IF(Activités!AC183=TRUE,INDEX(libcatidinst,MATCH(Activités!S183,libinst,0)),""),"")</f>
        <v/>
      </c>
      <c r="L173" s="26" t="str">
        <f>IF(A173&lt;&gt;"",IF(Activités!AC183=TRUE,INDEX(codeinst,MATCH(Activités!S183,libinst,0)),IF(Activités!S183&lt;&gt;"",Activités!S183,"")),"")</f>
        <v/>
      </c>
      <c r="M173" s="26" t="str">
        <f>IF(A173&lt;&gt;"",IF(Activités!T183&lt;&gt;"",Activités!T183,""),"")</f>
        <v/>
      </c>
      <c r="N173" s="26" t="str">
        <f>IF(A173&lt;&gt;"",IF(Activités!U183&lt;&gt;"",Activités!U183,""),"")</f>
        <v/>
      </c>
      <c r="O173" s="26" t="str">
        <f>IF(OR(A173="",ISBLANK(Activités!V183)),"",IF(NOT(ISNA(Activités!V183)),INDEX(codeschartkla,MATCH(Activités!V183,libschartkla,0)),Activités!V183))</f>
        <v/>
      </c>
      <c r="P173" s="26" t="str">
        <f>IF(OR(A173="",ISBLANK(Activités!W183)),"",Activités!W183)</f>
        <v/>
      </c>
    </row>
    <row r="174" spans="1:16">
      <c r="A174" s="26" t="str">
        <f>IF(Activités!$A184&lt;&gt;"",IF(Activités!C184&lt;&gt;"",IF(Activités!C184="LOC.ID",CONCATENATE("LOC.",Activités!AM$12),Activités!C184),""),"")</f>
        <v/>
      </c>
      <c r="B174" s="51" t="str">
        <f>IF(A174&lt;&gt;"",Activités!J184,"")</f>
        <v/>
      </c>
      <c r="C174" s="26" t="str">
        <f>IF(A174&lt;&gt;"",IF(Activités!E184=TRUE,INDEX(codesex,MATCH(Activités!D184,libsex,0)),Activités!D184),"")</f>
        <v/>
      </c>
      <c r="D174" s="116" t="str">
        <f>IF(A174&lt;&gt;"",Activités!F184,"")</f>
        <v/>
      </c>
      <c r="E174" s="26" t="str">
        <f>IF(A174&lt;&gt;"",IF(Activités!H184=TRUE,INDEX(codenat,MATCH(Activités!G184,libnat,0)),Activités!G184),"")</f>
        <v/>
      </c>
      <c r="F174" s="26" t="str">
        <f>IF(A174&lt;&gt;"",Activités!I184,"")</f>
        <v/>
      </c>
      <c r="G174" s="26" t="str">
        <f>IF(A174&lt;&gt;"",IF(Activités!O184&lt;&gt;"",Activités!O184,""),"")</f>
        <v/>
      </c>
      <c r="H174" s="26" t="str">
        <f>IF(A174&lt;&gt;"",IF(Activités!Z184=TRUE,INDEX(codeperskat,MATCH(Activités!P184,libperskat,0)),IF(Activités!P184&lt;&gt;"",Activités!P184,"")),"")</f>
        <v/>
      </c>
      <c r="I174" s="26" t="str">
        <f>IF(A174&lt;&gt;"",IF(Activités!AA184=TRUE,INDEX(codeaav,MATCH(Activités!Q184,libaav,0)),IF(Activités!Q184&lt;&gt;"",Activités!Q184,"")),"")</f>
        <v/>
      </c>
      <c r="J174" s="26" t="str">
        <f>IF(A174&lt;&gt;"",IF(Activités!AB184=TRUE,INDEX(codedipqual,MATCH(Activités!R184,libdipqual,0)),IF(Activités!R184&lt;&gt;"",Activités!R184,"")),"")</f>
        <v/>
      </c>
      <c r="K174" s="26" t="str">
        <f>IF(A174&lt;&gt;"",IF(Activités!AC184=TRUE,INDEX(libcatidinst,MATCH(Activités!S184,libinst,0)),""),"")</f>
        <v/>
      </c>
      <c r="L174" s="26" t="str">
        <f>IF(A174&lt;&gt;"",IF(Activités!AC184=TRUE,INDEX(codeinst,MATCH(Activités!S184,libinst,0)),IF(Activités!S184&lt;&gt;"",Activités!S184,"")),"")</f>
        <v/>
      </c>
      <c r="M174" s="26" t="str">
        <f>IF(A174&lt;&gt;"",IF(Activités!T184&lt;&gt;"",Activités!T184,""),"")</f>
        <v/>
      </c>
      <c r="N174" s="26" t="str">
        <f>IF(A174&lt;&gt;"",IF(Activités!U184&lt;&gt;"",Activités!U184,""),"")</f>
        <v/>
      </c>
      <c r="O174" s="26" t="str">
        <f>IF(OR(A174="",ISBLANK(Activités!V184)),"",IF(NOT(ISNA(Activités!V184)),INDEX(codeschartkla,MATCH(Activités!V184,libschartkla,0)),Activités!V184))</f>
        <v/>
      </c>
      <c r="P174" s="26" t="str">
        <f>IF(OR(A174="",ISBLANK(Activités!W184)),"",Activités!W184)</f>
        <v/>
      </c>
    </row>
    <row r="175" spans="1:16">
      <c r="A175" s="26" t="str">
        <f>IF(Activités!$A185&lt;&gt;"",IF(Activités!C185&lt;&gt;"",IF(Activités!C185="LOC.ID",CONCATENATE("LOC.",Activités!AM$12),Activités!C185),""),"")</f>
        <v/>
      </c>
      <c r="B175" s="51" t="str">
        <f>IF(A175&lt;&gt;"",Activités!J185,"")</f>
        <v/>
      </c>
      <c r="C175" s="26" t="str">
        <f>IF(A175&lt;&gt;"",IF(Activités!E185=TRUE,INDEX(codesex,MATCH(Activités!D185,libsex,0)),Activités!D185),"")</f>
        <v/>
      </c>
      <c r="D175" s="116" t="str">
        <f>IF(A175&lt;&gt;"",Activités!F185,"")</f>
        <v/>
      </c>
      <c r="E175" s="26" t="str">
        <f>IF(A175&lt;&gt;"",IF(Activités!H185=TRUE,INDEX(codenat,MATCH(Activités!G185,libnat,0)),Activités!G185),"")</f>
        <v/>
      </c>
      <c r="F175" s="26" t="str">
        <f>IF(A175&lt;&gt;"",Activités!I185,"")</f>
        <v/>
      </c>
      <c r="G175" s="26" t="str">
        <f>IF(A175&lt;&gt;"",IF(Activités!O185&lt;&gt;"",Activités!O185,""),"")</f>
        <v/>
      </c>
      <c r="H175" s="26" t="str">
        <f>IF(A175&lt;&gt;"",IF(Activités!Z185=TRUE,INDEX(codeperskat,MATCH(Activités!P185,libperskat,0)),IF(Activités!P185&lt;&gt;"",Activités!P185,"")),"")</f>
        <v/>
      </c>
      <c r="I175" s="26" t="str">
        <f>IF(A175&lt;&gt;"",IF(Activités!AA185=TRUE,INDEX(codeaav,MATCH(Activités!Q185,libaav,0)),IF(Activités!Q185&lt;&gt;"",Activités!Q185,"")),"")</f>
        <v/>
      </c>
      <c r="J175" s="26" t="str">
        <f>IF(A175&lt;&gt;"",IF(Activités!AB185=TRUE,INDEX(codedipqual,MATCH(Activités!R185,libdipqual,0)),IF(Activités!R185&lt;&gt;"",Activités!R185,"")),"")</f>
        <v/>
      </c>
      <c r="K175" s="26" t="str">
        <f>IF(A175&lt;&gt;"",IF(Activités!AC185=TRUE,INDEX(libcatidinst,MATCH(Activités!S185,libinst,0)),""),"")</f>
        <v/>
      </c>
      <c r="L175" s="26" t="str">
        <f>IF(A175&lt;&gt;"",IF(Activités!AC185=TRUE,INDEX(codeinst,MATCH(Activités!S185,libinst,0)),IF(Activités!S185&lt;&gt;"",Activités!S185,"")),"")</f>
        <v/>
      </c>
      <c r="M175" s="26" t="str">
        <f>IF(A175&lt;&gt;"",IF(Activités!T185&lt;&gt;"",Activités!T185,""),"")</f>
        <v/>
      </c>
      <c r="N175" s="26" t="str">
        <f>IF(A175&lt;&gt;"",IF(Activités!U185&lt;&gt;"",Activités!U185,""),"")</f>
        <v/>
      </c>
      <c r="O175" s="26" t="str">
        <f>IF(OR(A175="",ISBLANK(Activités!V185)),"",IF(NOT(ISNA(Activités!V185)),INDEX(codeschartkla,MATCH(Activités!V185,libschartkla,0)),Activités!V185))</f>
        <v/>
      </c>
      <c r="P175" s="26" t="str">
        <f>IF(OR(A175="",ISBLANK(Activités!W185)),"",Activités!W185)</f>
        <v/>
      </c>
    </row>
    <row r="176" spans="1:16">
      <c r="A176" s="26" t="str">
        <f>IF(Activités!$A186&lt;&gt;"",IF(Activités!C186&lt;&gt;"",IF(Activités!C186="LOC.ID",CONCATENATE("LOC.",Activités!AM$12),Activités!C186),""),"")</f>
        <v/>
      </c>
      <c r="B176" s="51" t="str">
        <f>IF(A176&lt;&gt;"",Activités!J186,"")</f>
        <v/>
      </c>
      <c r="C176" s="26" t="str">
        <f>IF(A176&lt;&gt;"",IF(Activités!E186=TRUE,INDEX(codesex,MATCH(Activités!D186,libsex,0)),Activités!D186),"")</f>
        <v/>
      </c>
      <c r="D176" s="116" t="str">
        <f>IF(A176&lt;&gt;"",Activités!F186,"")</f>
        <v/>
      </c>
      <c r="E176" s="26" t="str">
        <f>IF(A176&lt;&gt;"",IF(Activités!H186=TRUE,INDEX(codenat,MATCH(Activités!G186,libnat,0)),Activités!G186),"")</f>
        <v/>
      </c>
      <c r="F176" s="26" t="str">
        <f>IF(A176&lt;&gt;"",Activités!I186,"")</f>
        <v/>
      </c>
      <c r="G176" s="26" t="str">
        <f>IF(A176&lt;&gt;"",IF(Activités!O186&lt;&gt;"",Activités!O186,""),"")</f>
        <v/>
      </c>
      <c r="H176" s="26" t="str">
        <f>IF(A176&lt;&gt;"",IF(Activités!Z186=TRUE,INDEX(codeperskat,MATCH(Activités!P186,libperskat,0)),IF(Activités!P186&lt;&gt;"",Activités!P186,"")),"")</f>
        <v/>
      </c>
      <c r="I176" s="26" t="str">
        <f>IF(A176&lt;&gt;"",IF(Activités!AA186=TRUE,INDEX(codeaav,MATCH(Activités!Q186,libaav,0)),IF(Activités!Q186&lt;&gt;"",Activités!Q186,"")),"")</f>
        <v/>
      </c>
      <c r="J176" s="26" t="str">
        <f>IF(A176&lt;&gt;"",IF(Activités!AB186=TRUE,INDEX(codedipqual,MATCH(Activités!R186,libdipqual,0)),IF(Activités!R186&lt;&gt;"",Activités!R186,"")),"")</f>
        <v/>
      </c>
      <c r="K176" s="26" t="str">
        <f>IF(A176&lt;&gt;"",IF(Activités!AC186=TRUE,INDEX(libcatidinst,MATCH(Activités!S186,libinst,0)),""),"")</f>
        <v/>
      </c>
      <c r="L176" s="26" t="str">
        <f>IF(A176&lt;&gt;"",IF(Activités!AC186=TRUE,INDEX(codeinst,MATCH(Activités!S186,libinst,0)),IF(Activités!S186&lt;&gt;"",Activités!S186,"")),"")</f>
        <v/>
      </c>
      <c r="M176" s="26" t="str">
        <f>IF(A176&lt;&gt;"",IF(Activités!T186&lt;&gt;"",Activités!T186,""),"")</f>
        <v/>
      </c>
      <c r="N176" s="26" t="str">
        <f>IF(A176&lt;&gt;"",IF(Activités!U186&lt;&gt;"",Activités!U186,""),"")</f>
        <v/>
      </c>
      <c r="O176" s="26" t="str">
        <f>IF(OR(A176="",ISBLANK(Activités!V186)),"",IF(NOT(ISNA(Activités!V186)),INDEX(codeschartkla,MATCH(Activités!V186,libschartkla,0)),Activités!V186))</f>
        <v/>
      </c>
      <c r="P176" s="26" t="str">
        <f>IF(OR(A176="",ISBLANK(Activités!W186)),"",Activités!W186)</f>
        <v/>
      </c>
    </row>
    <row r="177" spans="1:16">
      <c r="A177" s="26" t="str">
        <f>IF(Activités!$A187&lt;&gt;"",IF(Activités!C187&lt;&gt;"",IF(Activités!C187="LOC.ID",CONCATENATE("LOC.",Activités!AM$12),Activités!C187),""),"")</f>
        <v/>
      </c>
      <c r="B177" s="51" t="str">
        <f>IF(A177&lt;&gt;"",Activités!J187,"")</f>
        <v/>
      </c>
      <c r="C177" s="26" t="str">
        <f>IF(A177&lt;&gt;"",IF(Activités!E187=TRUE,INDEX(codesex,MATCH(Activités!D187,libsex,0)),Activités!D187),"")</f>
        <v/>
      </c>
      <c r="D177" s="116" t="str">
        <f>IF(A177&lt;&gt;"",Activités!F187,"")</f>
        <v/>
      </c>
      <c r="E177" s="26" t="str">
        <f>IF(A177&lt;&gt;"",IF(Activités!H187=TRUE,INDEX(codenat,MATCH(Activités!G187,libnat,0)),Activités!G187),"")</f>
        <v/>
      </c>
      <c r="F177" s="26" t="str">
        <f>IF(A177&lt;&gt;"",Activités!I187,"")</f>
        <v/>
      </c>
      <c r="G177" s="26" t="str">
        <f>IF(A177&lt;&gt;"",IF(Activités!O187&lt;&gt;"",Activités!O187,""),"")</f>
        <v/>
      </c>
      <c r="H177" s="26" t="str">
        <f>IF(A177&lt;&gt;"",IF(Activités!Z187=TRUE,INDEX(codeperskat,MATCH(Activités!P187,libperskat,0)),IF(Activités!P187&lt;&gt;"",Activités!P187,"")),"")</f>
        <v/>
      </c>
      <c r="I177" s="26" t="str">
        <f>IF(A177&lt;&gt;"",IF(Activités!AA187=TRUE,INDEX(codeaav,MATCH(Activités!Q187,libaav,0)),IF(Activités!Q187&lt;&gt;"",Activités!Q187,"")),"")</f>
        <v/>
      </c>
      <c r="J177" s="26" t="str">
        <f>IF(A177&lt;&gt;"",IF(Activités!AB187=TRUE,INDEX(codedipqual,MATCH(Activités!R187,libdipqual,0)),IF(Activités!R187&lt;&gt;"",Activités!R187,"")),"")</f>
        <v/>
      </c>
      <c r="K177" s="26" t="str">
        <f>IF(A177&lt;&gt;"",IF(Activités!AC187=TRUE,INDEX(libcatidinst,MATCH(Activités!S187,libinst,0)),""),"")</f>
        <v/>
      </c>
      <c r="L177" s="26" t="str">
        <f>IF(A177&lt;&gt;"",IF(Activités!AC187=TRUE,INDEX(codeinst,MATCH(Activités!S187,libinst,0)),IF(Activités!S187&lt;&gt;"",Activités!S187,"")),"")</f>
        <v/>
      </c>
      <c r="M177" s="26" t="str">
        <f>IF(A177&lt;&gt;"",IF(Activités!T187&lt;&gt;"",Activités!T187,""),"")</f>
        <v/>
      </c>
      <c r="N177" s="26" t="str">
        <f>IF(A177&lt;&gt;"",IF(Activités!U187&lt;&gt;"",Activités!U187,""),"")</f>
        <v/>
      </c>
      <c r="O177" s="26" t="str">
        <f>IF(OR(A177="",ISBLANK(Activités!V187)),"",IF(NOT(ISNA(Activités!V187)),INDEX(codeschartkla,MATCH(Activités!V187,libschartkla,0)),Activités!V187))</f>
        <v/>
      </c>
      <c r="P177" s="26" t="str">
        <f>IF(OR(A177="",ISBLANK(Activités!W187)),"",Activités!W187)</f>
        <v/>
      </c>
    </row>
    <row r="178" spans="1:16">
      <c r="A178" s="26" t="str">
        <f>IF(Activités!$A188&lt;&gt;"",IF(Activités!C188&lt;&gt;"",IF(Activités!C188="LOC.ID",CONCATENATE("LOC.",Activités!AM$12),Activités!C188),""),"")</f>
        <v/>
      </c>
      <c r="B178" s="51" t="str">
        <f>IF(A178&lt;&gt;"",Activités!J188,"")</f>
        <v/>
      </c>
      <c r="C178" s="26" t="str">
        <f>IF(A178&lt;&gt;"",IF(Activités!E188=TRUE,INDEX(codesex,MATCH(Activités!D188,libsex,0)),Activités!D188),"")</f>
        <v/>
      </c>
      <c r="D178" s="116" t="str">
        <f>IF(A178&lt;&gt;"",Activités!F188,"")</f>
        <v/>
      </c>
      <c r="E178" s="26" t="str">
        <f>IF(A178&lt;&gt;"",IF(Activités!H188=TRUE,INDEX(codenat,MATCH(Activités!G188,libnat,0)),Activités!G188),"")</f>
        <v/>
      </c>
      <c r="F178" s="26" t="str">
        <f>IF(A178&lt;&gt;"",Activités!I188,"")</f>
        <v/>
      </c>
      <c r="G178" s="26" t="str">
        <f>IF(A178&lt;&gt;"",IF(Activités!O188&lt;&gt;"",Activités!O188,""),"")</f>
        <v/>
      </c>
      <c r="H178" s="26" t="str">
        <f>IF(A178&lt;&gt;"",IF(Activités!Z188=TRUE,INDEX(codeperskat,MATCH(Activités!P188,libperskat,0)),IF(Activités!P188&lt;&gt;"",Activités!P188,"")),"")</f>
        <v/>
      </c>
      <c r="I178" s="26" t="str">
        <f>IF(A178&lt;&gt;"",IF(Activités!AA188=TRUE,INDEX(codeaav,MATCH(Activités!Q188,libaav,0)),IF(Activités!Q188&lt;&gt;"",Activités!Q188,"")),"")</f>
        <v/>
      </c>
      <c r="J178" s="26" t="str">
        <f>IF(A178&lt;&gt;"",IF(Activités!AB188=TRUE,INDEX(codedipqual,MATCH(Activités!R188,libdipqual,0)),IF(Activités!R188&lt;&gt;"",Activités!R188,"")),"")</f>
        <v/>
      </c>
      <c r="K178" s="26" t="str">
        <f>IF(A178&lt;&gt;"",IF(Activités!AC188=TRUE,INDEX(libcatidinst,MATCH(Activités!S188,libinst,0)),""),"")</f>
        <v/>
      </c>
      <c r="L178" s="26" t="str">
        <f>IF(A178&lt;&gt;"",IF(Activités!AC188=TRUE,INDEX(codeinst,MATCH(Activités!S188,libinst,0)),IF(Activités!S188&lt;&gt;"",Activités!S188,"")),"")</f>
        <v/>
      </c>
      <c r="M178" s="26" t="str">
        <f>IF(A178&lt;&gt;"",IF(Activités!T188&lt;&gt;"",Activités!T188,""),"")</f>
        <v/>
      </c>
      <c r="N178" s="26" t="str">
        <f>IF(A178&lt;&gt;"",IF(Activités!U188&lt;&gt;"",Activités!U188,""),"")</f>
        <v/>
      </c>
      <c r="O178" s="26" t="str">
        <f>IF(OR(A178="",ISBLANK(Activités!V188)),"",IF(NOT(ISNA(Activités!V188)),INDEX(codeschartkla,MATCH(Activités!V188,libschartkla,0)),Activités!V188))</f>
        <v/>
      </c>
      <c r="P178" s="26" t="str">
        <f>IF(OR(A178="",ISBLANK(Activités!W188)),"",Activités!W188)</f>
        <v/>
      </c>
    </row>
    <row r="179" spans="1:16">
      <c r="A179" s="26" t="str">
        <f>IF(Activités!$A189&lt;&gt;"",IF(Activités!C189&lt;&gt;"",IF(Activités!C189="LOC.ID",CONCATENATE("LOC.",Activités!AM$12),Activités!C189),""),"")</f>
        <v/>
      </c>
      <c r="B179" s="51" t="str">
        <f>IF(A179&lt;&gt;"",Activités!J189,"")</f>
        <v/>
      </c>
      <c r="C179" s="26" t="str">
        <f>IF(A179&lt;&gt;"",IF(Activités!E189=TRUE,INDEX(codesex,MATCH(Activités!D189,libsex,0)),Activités!D189),"")</f>
        <v/>
      </c>
      <c r="D179" s="116" t="str">
        <f>IF(A179&lt;&gt;"",Activités!F189,"")</f>
        <v/>
      </c>
      <c r="E179" s="26" t="str">
        <f>IF(A179&lt;&gt;"",IF(Activités!H189=TRUE,INDEX(codenat,MATCH(Activités!G189,libnat,0)),Activités!G189),"")</f>
        <v/>
      </c>
      <c r="F179" s="26" t="str">
        <f>IF(A179&lt;&gt;"",Activités!I189,"")</f>
        <v/>
      </c>
      <c r="G179" s="26" t="str">
        <f>IF(A179&lt;&gt;"",IF(Activités!O189&lt;&gt;"",Activités!O189,""),"")</f>
        <v/>
      </c>
      <c r="H179" s="26" t="str">
        <f>IF(A179&lt;&gt;"",IF(Activités!Z189=TRUE,INDEX(codeperskat,MATCH(Activités!P189,libperskat,0)),IF(Activités!P189&lt;&gt;"",Activités!P189,"")),"")</f>
        <v/>
      </c>
      <c r="I179" s="26" t="str">
        <f>IF(A179&lt;&gt;"",IF(Activités!AA189=TRUE,INDEX(codeaav,MATCH(Activités!Q189,libaav,0)),IF(Activités!Q189&lt;&gt;"",Activités!Q189,"")),"")</f>
        <v/>
      </c>
      <c r="J179" s="26" t="str">
        <f>IF(A179&lt;&gt;"",IF(Activités!AB189=TRUE,INDEX(codedipqual,MATCH(Activités!R189,libdipqual,0)),IF(Activités!R189&lt;&gt;"",Activités!R189,"")),"")</f>
        <v/>
      </c>
      <c r="K179" s="26" t="str">
        <f>IF(A179&lt;&gt;"",IF(Activités!AC189=TRUE,INDEX(libcatidinst,MATCH(Activités!S189,libinst,0)),""),"")</f>
        <v/>
      </c>
      <c r="L179" s="26" t="str">
        <f>IF(A179&lt;&gt;"",IF(Activités!AC189=TRUE,INDEX(codeinst,MATCH(Activités!S189,libinst,0)),IF(Activités!S189&lt;&gt;"",Activités!S189,"")),"")</f>
        <v/>
      </c>
      <c r="M179" s="26" t="str">
        <f>IF(A179&lt;&gt;"",IF(Activités!T189&lt;&gt;"",Activités!T189,""),"")</f>
        <v/>
      </c>
      <c r="N179" s="26" t="str">
        <f>IF(A179&lt;&gt;"",IF(Activités!U189&lt;&gt;"",Activités!U189,""),"")</f>
        <v/>
      </c>
      <c r="O179" s="26" t="str">
        <f>IF(OR(A179="",ISBLANK(Activités!V189)),"",IF(NOT(ISNA(Activités!V189)),INDEX(codeschartkla,MATCH(Activités!V189,libschartkla,0)),Activités!V189))</f>
        <v/>
      </c>
      <c r="P179" s="26" t="str">
        <f>IF(OR(A179="",ISBLANK(Activités!W189)),"",Activités!W189)</f>
        <v/>
      </c>
    </row>
    <row r="180" spans="1:16">
      <c r="A180" s="26" t="str">
        <f>IF(Activités!$A190&lt;&gt;"",IF(Activités!C190&lt;&gt;"",IF(Activités!C190="LOC.ID",CONCATENATE("LOC.",Activités!AM$12),Activités!C190),""),"")</f>
        <v/>
      </c>
      <c r="B180" s="51" t="str">
        <f>IF(A180&lt;&gt;"",Activités!J190,"")</f>
        <v/>
      </c>
      <c r="C180" s="26" t="str">
        <f>IF(A180&lt;&gt;"",IF(Activités!E190=TRUE,INDEX(codesex,MATCH(Activités!D190,libsex,0)),Activités!D190),"")</f>
        <v/>
      </c>
      <c r="D180" s="116" t="str">
        <f>IF(A180&lt;&gt;"",Activités!F190,"")</f>
        <v/>
      </c>
      <c r="E180" s="26" t="str">
        <f>IF(A180&lt;&gt;"",IF(Activités!H190=TRUE,INDEX(codenat,MATCH(Activités!G190,libnat,0)),Activités!G190),"")</f>
        <v/>
      </c>
      <c r="F180" s="26" t="str">
        <f>IF(A180&lt;&gt;"",Activités!I190,"")</f>
        <v/>
      </c>
      <c r="G180" s="26" t="str">
        <f>IF(A180&lt;&gt;"",IF(Activités!O190&lt;&gt;"",Activités!O190,""),"")</f>
        <v/>
      </c>
      <c r="H180" s="26" t="str">
        <f>IF(A180&lt;&gt;"",IF(Activités!Z190=TRUE,INDEX(codeperskat,MATCH(Activités!P190,libperskat,0)),IF(Activités!P190&lt;&gt;"",Activités!P190,"")),"")</f>
        <v/>
      </c>
      <c r="I180" s="26" t="str">
        <f>IF(A180&lt;&gt;"",IF(Activités!AA190=TRUE,INDEX(codeaav,MATCH(Activités!Q190,libaav,0)),IF(Activités!Q190&lt;&gt;"",Activités!Q190,"")),"")</f>
        <v/>
      </c>
      <c r="J180" s="26" t="str">
        <f>IF(A180&lt;&gt;"",IF(Activités!AB190=TRUE,INDEX(codedipqual,MATCH(Activités!R190,libdipqual,0)),IF(Activités!R190&lt;&gt;"",Activités!R190,"")),"")</f>
        <v/>
      </c>
      <c r="K180" s="26" t="str">
        <f>IF(A180&lt;&gt;"",IF(Activités!AC190=TRUE,INDEX(libcatidinst,MATCH(Activités!S190,libinst,0)),""),"")</f>
        <v/>
      </c>
      <c r="L180" s="26" t="str">
        <f>IF(A180&lt;&gt;"",IF(Activités!AC190=TRUE,INDEX(codeinst,MATCH(Activités!S190,libinst,0)),IF(Activités!S190&lt;&gt;"",Activités!S190,"")),"")</f>
        <v/>
      </c>
      <c r="M180" s="26" t="str">
        <f>IF(A180&lt;&gt;"",IF(Activités!T190&lt;&gt;"",Activités!T190,""),"")</f>
        <v/>
      </c>
      <c r="N180" s="26" t="str">
        <f>IF(A180&lt;&gt;"",IF(Activités!U190&lt;&gt;"",Activités!U190,""),"")</f>
        <v/>
      </c>
      <c r="O180" s="26" t="str">
        <f>IF(OR(A180="",ISBLANK(Activités!V190)),"",IF(NOT(ISNA(Activités!V190)),INDEX(codeschartkla,MATCH(Activités!V190,libschartkla,0)),Activités!V190))</f>
        <v/>
      </c>
      <c r="P180" s="26" t="str">
        <f>IF(OR(A180="",ISBLANK(Activités!W190)),"",Activités!W190)</f>
        <v/>
      </c>
    </row>
    <row r="181" spans="1:16">
      <c r="A181" s="26" t="str">
        <f>IF(Activités!$A191&lt;&gt;"",IF(Activités!C191&lt;&gt;"",IF(Activités!C191="LOC.ID",CONCATENATE("LOC.",Activités!AM$12),Activités!C191),""),"")</f>
        <v/>
      </c>
      <c r="B181" s="51" t="str">
        <f>IF(A181&lt;&gt;"",Activités!J191,"")</f>
        <v/>
      </c>
      <c r="C181" s="26" t="str">
        <f>IF(A181&lt;&gt;"",IF(Activités!E191=TRUE,INDEX(codesex,MATCH(Activités!D191,libsex,0)),Activités!D191),"")</f>
        <v/>
      </c>
      <c r="D181" s="116" t="str">
        <f>IF(A181&lt;&gt;"",Activités!F191,"")</f>
        <v/>
      </c>
      <c r="E181" s="26" t="str">
        <f>IF(A181&lt;&gt;"",IF(Activités!H191=TRUE,INDEX(codenat,MATCH(Activités!G191,libnat,0)),Activités!G191),"")</f>
        <v/>
      </c>
      <c r="F181" s="26" t="str">
        <f>IF(A181&lt;&gt;"",Activités!I191,"")</f>
        <v/>
      </c>
      <c r="G181" s="26" t="str">
        <f>IF(A181&lt;&gt;"",IF(Activités!O191&lt;&gt;"",Activités!O191,""),"")</f>
        <v/>
      </c>
      <c r="H181" s="26" t="str">
        <f>IF(A181&lt;&gt;"",IF(Activités!Z191=TRUE,INDEX(codeperskat,MATCH(Activités!P191,libperskat,0)),IF(Activités!P191&lt;&gt;"",Activités!P191,"")),"")</f>
        <v/>
      </c>
      <c r="I181" s="26" t="str">
        <f>IF(A181&lt;&gt;"",IF(Activités!AA191=TRUE,INDEX(codeaav,MATCH(Activités!Q191,libaav,0)),IF(Activités!Q191&lt;&gt;"",Activités!Q191,"")),"")</f>
        <v/>
      </c>
      <c r="J181" s="26" t="str">
        <f>IF(A181&lt;&gt;"",IF(Activités!AB191=TRUE,INDEX(codedipqual,MATCH(Activités!R191,libdipqual,0)),IF(Activités!R191&lt;&gt;"",Activités!R191,"")),"")</f>
        <v/>
      </c>
      <c r="K181" s="26" t="str">
        <f>IF(A181&lt;&gt;"",IF(Activités!AC191=TRUE,INDEX(libcatidinst,MATCH(Activités!S191,libinst,0)),""),"")</f>
        <v/>
      </c>
      <c r="L181" s="26" t="str">
        <f>IF(A181&lt;&gt;"",IF(Activités!AC191=TRUE,INDEX(codeinst,MATCH(Activités!S191,libinst,0)),IF(Activités!S191&lt;&gt;"",Activités!S191,"")),"")</f>
        <v/>
      </c>
      <c r="M181" s="26" t="str">
        <f>IF(A181&lt;&gt;"",IF(Activités!T191&lt;&gt;"",Activités!T191,""),"")</f>
        <v/>
      </c>
      <c r="N181" s="26" t="str">
        <f>IF(A181&lt;&gt;"",IF(Activités!U191&lt;&gt;"",Activités!U191,""),"")</f>
        <v/>
      </c>
      <c r="O181" s="26" t="str">
        <f>IF(OR(A181="",ISBLANK(Activités!V191)),"",IF(NOT(ISNA(Activités!V191)),INDEX(codeschartkla,MATCH(Activités!V191,libschartkla,0)),Activités!V191))</f>
        <v/>
      </c>
      <c r="P181" s="26" t="str">
        <f>IF(OR(A181="",ISBLANK(Activités!W191)),"",Activités!W191)</f>
        <v/>
      </c>
    </row>
    <row r="182" spans="1:16">
      <c r="A182" s="26" t="str">
        <f>IF(Activités!$A192&lt;&gt;"",IF(Activités!C192&lt;&gt;"",IF(Activités!C192="LOC.ID",CONCATENATE("LOC.",Activités!AM$12),Activités!C192),""),"")</f>
        <v/>
      </c>
      <c r="B182" s="51" t="str">
        <f>IF(A182&lt;&gt;"",Activités!J192,"")</f>
        <v/>
      </c>
      <c r="C182" s="26" t="str">
        <f>IF(A182&lt;&gt;"",IF(Activités!E192=TRUE,INDEX(codesex,MATCH(Activités!D192,libsex,0)),Activités!D192),"")</f>
        <v/>
      </c>
      <c r="D182" s="116" t="str">
        <f>IF(A182&lt;&gt;"",Activités!F192,"")</f>
        <v/>
      </c>
      <c r="E182" s="26" t="str">
        <f>IF(A182&lt;&gt;"",IF(Activités!H192=TRUE,INDEX(codenat,MATCH(Activités!G192,libnat,0)),Activités!G192),"")</f>
        <v/>
      </c>
      <c r="F182" s="26" t="str">
        <f>IF(A182&lt;&gt;"",Activités!I192,"")</f>
        <v/>
      </c>
      <c r="G182" s="26" t="str">
        <f>IF(A182&lt;&gt;"",IF(Activités!O192&lt;&gt;"",Activités!O192,""),"")</f>
        <v/>
      </c>
      <c r="H182" s="26" t="str">
        <f>IF(A182&lt;&gt;"",IF(Activités!Z192=TRUE,INDEX(codeperskat,MATCH(Activités!P192,libperskat,0)),IF(Activités!P192&lt;&gt;"",Activités!P192,"")),"")</f>
        <v/>
      </c>
      <c r="I182" s="26" t="str">
        <f>IF(A182&lt;&gt;"",IF(Activités!AA192=TRUE,INDEX(codeaav,MATCH(Activités!Q192,libaav,0)),IF(Activités!Q192&lt;&gt;"",Activités!Q192,"")),"")</f>
        <v/>
      </c>
      <c r="J182" s="26" t="str">
        <f>IF(A182&lt;&gt;"",IF(Activités!AB192=TRUE,INDEX(codedipqual,MATCH(Activités!R192,libdipqual,0)),IF(Activités!R192&lt;&gt;"",Activités!R192,"")),"")</f>
        <v/>
      </c>
      <c r="K182" s="26" t="str">
        <f>IF(A182&lt;&gt;"",IF(Activités!AC192=TRUE,INDEX(libcatidinst,MATCH(Activités!S192,libinst,0)),""),"")</f>
        <v/>
      </c>
      <c r="L182" s="26" t="str">
        <f>IF(A182&lt;&gt;"",IF(Activités!AC192=TRUE,INDEX(codeinst,MATCH(Activités!S192,libinst,0)),IF(Activités!S192&lt;&gt;"",Activités!S192,"")),"")</f>
        <v/>
      </c>
      <c r="M182" s="26" t="str">
        <f>IF(A182&lt;&gt;"",IF(Activités!T192&lt;&gt;"",Activités!T192,""),"")</f>
        <v/>
      </c>
      <c r="N182" s="26" t="str">
        <f>IF(A182&lt;&gt;"",IF(Activités!U192&lt;&gt;"",Activités!U192,""),"")</f>
        <v/>
      </c>
      <c r="O182" s="26" t="str">
        <f>IF(OR(A182="",ISBLANK(Activités!V192)),"",IF(NOT(ISNA(Activités!V192)),INDEX(codeschartkla,MATCH(Activités!V192,libschartkla,0)),Activités!V192))</f>
        <v/>
      </c>
      <c r="P182" s="26" t="str">
        <f>IF(OR(A182="",ISBLANK(Activités!W192)),"",Activités!W192)</f>
        <v/>
      </c>
    </row>
    <row r="183" spans="1:16">
      <c r="A183" s="26" t="str">
        <f>IF(Activités!$A193&lt;&gt;"",IF(Activités!C193&lt;&gt;"",IF(Activités!C193="LOC.ID",CONCATENATE("LOC.",Activités!AM$12),Activités!C193),""),"")</f>
        <v/>
      </c>
      <c r="B183" s="51" t="str">
        <f>IF(A183&lt;&gt;"",Activités!J193,"")</f>
        <v/>
      </c>
      <c r="C183" s="26" t="str">
        <f>IF(A183&lt;&gt;"",IF(Activités!E193=TRUE,INDEX(codesex,MATCH(Activités!D193,libsex,0)),Activités!D193),"")</f>
        <v/>
      </c>
      <c r="D183" s="116" t="str">
        <f>IF(A183&lt;&gt;"",Activités!F193,"")</f>
        <v/>
      </c>
      <c r="E183" s="26" t="str">
        <f>IF(A183&lt;&gt;"",IF(Activités!H193=TRUE,INDEX(codenat,MATCH(Activités!G193,libnat,0)),Activités!G193),"")</f>
        <v/>
      </c>
      <c r="F183" s="26" t="str">
        <f>IF(A183&lt;&gt;"",Activités!I193,"")</f>
        <v/>
      </c>
      <c r="G183" s="26" t="str">
        <f>IF(A183&lt;&gt;"",IF(Activités!O193&lt;&gt;"",Activités!O193,""),"")</f>
        <v/>
      </c>
      <c r="H183" s="26" t="str">
        <f>IF(A183&lt;&gt;"",IF(Activités!Z193=TRUE,INDEX(codeperskat,MATCH(Activités!P193,libperskat,0)),IF(Activités!P193&lt;&gt;"",Activités!P193,"")),"")</f>
        <v/>
      </c>
      <c r="I183" s="26" t="str">
        <f>IF(A183&lt;&gt;"",IF(Activités!AA193=TRUE,INDEX(codeaav,MATCH(Activités!Q193,libaav,0)),IF(Activités!Q193&lt;&gt;"",Activités!Q193,"")),"")</f>
        <v/>
      </c>
      <c r="J183" s="26" t="str">
        <f>IF(A183&lt;&gt;"",IF(Activités!AB193=TRUE,INDEX(codedipqual,MATCH(Activités!R193,libdipqual,0)),IF(Activités!R193&lt;&gt;"",Activités!R193,"")),"")</f>
        <v/>
      </c>
      <c r="K183" s="26" t="str">
        <f>IF(A183&lt;&gt;"",IF(Activités!AC193=TRUE,INDEX(libcatidinst,MATCH(Activités!S193,libinst,0)),""),"")</f>
        <v/>
      </c>
      <c r="L183" s="26" t="str">
        <f>IF(A183&lt;&gt;"",IF(Activités!AC193=TRUE,INDEX(codeinst,MATCH(Activités!S193,libinst,0)),IF(Activités!S193&lt;&gt;"",Activités!S193,"")),"")</f>
        <v/>
      </c>
      <c r="M183" s="26" t="str">
        <f>IF(A183&lt;&gt;"",IF(Activités!T193&lt;&gt;"",Activités!T193,""),"")</f>
        <v/>
      </c>
      <c r="N183" s="26" t="str">
        <f>IF(A183&lt;&gt;"",IF(Activités!U193&lt;&gt;"",Activités!U193,""),"")</f>
        <v/>
      </c>
      <c r="O183" s="26" t="str">
        <f>IF(OR(A183="",ISBLANK(Activités!V193)),"",IF(NOT(ISNA(Activités!V193)),INDEX(codeschartkla,MATCH(Activités!V193,libschartkla,0)),Activités!V193))</f>
        <v/>
      </c>
      <c r="P183" s="26" t="str">
        <f>IF(OR(A183="",ISBLANK(Activités!W193)),"",Activités!W193)</f>
        <v/>
      </c>
    </row>
    <row r="184" spans="1:16">
      <c r="A184" s="26" t="str">
        <f>IF(Activités!$A194&lt;&gt;"",IF(Activités!C194&lt;&gt;"",IF(Activités!C194="LOC.ID",CONCATENATE("LOC.",Activités!AM$12),Activités!C194),""),"")</f>
        <v/>
      </c>
      <c r="B184" s="51" t="str">
        <f>IF(A184&lt;&gt;"",Activités!J194,"")</f>
        <v/>
      </c>
      <c r="C184" s="26" t="str">
        <f>IF(A184&lt;&gt;"",IF(Activités!E194=TRUE,INDEX(codesex,MATCH(Activités!D194,libsex,0)),Activités!D194),"")</f>
        <v/>
      </c>
      <c r="D184" s="116" t="str">
        <f>IF(A184&lt;&gt;"",Activités!F194,"")</f>
        <v/>
      </c>
      <c r="E184" s="26" t="str">
        <f>IF(A184&lt;&gt;"",IF(Activités!H194=TRUE,INDEX(codenat,MATCH(Activités!G194,libnat,0)),Activités!G194),"")</f>
        <v/>
      </c>
      <c r="F184" s="26" t="str">
        <f>IF(A184&lt;&gt;"",Activités!I194,"")</f>
        <v/>
      </c>
      <c r="G184" s="26" t="str">
        <f>IF(A184&lt;&gt;"",IF(Activités!O194&lt;&gt;"",Activités!O194,""),"")</f>
        <v/>
      </c>
      <c r="H184" s="26" t="str">
        <f>IF(A184&lt;&gt;"",IF(Activités!Z194=TRUE,INDEX(codeperskat,MATCH(Activités!P194,libperskat,0)),IF(Activités!P194&lt;&gt;"",Activités!P194,"")),"")</f>
        <v/>
      </c>
      <c r="I184" s="26" t="str">
        <f>IF(A184&lt;&gt;"",IF(Activités!AA194=TRUE,INDEX(codeaav,MATCH(Activités!Q194,libaav,0)),IF(Activités!Q194&lt;&gt;"",Activités!Q194,"")),"")</f>
        <v/>
      </c>
      <c r="J184" s="26" t="str">
        <f>IF(A184&lt;&gt;"",IF(Activités!AB194=TRUE,INDEX(codedipqual,MATCH(Activités!R194,libdipqual,0)),IF(Activités!R194&lt;&gt;"",Activités!R194,"")),"")</f>
        <v/>
      </c>
      <c r="K184" s="26" t="str">
        <f>IF(A184&lt;&gt;"",IF(Activités!AC194=TRUE,INDEX(libcatidinst,MATCH(Activités!S194,libinst,0)),""),"")</f>
        <v/>
      </c>
      <c r="L184" s="26" t="str">
        <f>IF(A184&lt;&gt;"",IF(Activités!AC194=TRUE,INDEX(codeinst,MATCH(Activités!S194,libinst,0)),IF(Activités!S194&lt;&gt;"",Activités!S194,"")),"")</f>
        <v/>
      </c>
      <c r="M184" s="26" t="str">
        <f>IF(A184&lt;&gt;"",IF(Activités!T194&lt;&gt;"",Activités!T194,""),"")</f>
        <v/>
      </c>
      <c r="N184" s="26" t="str">
        <f>IF(A184&lt;&gt;"",IF(Activités!U194&lt;&gt;"",Activités!U194,""),"")</f>
        <v/>
      </c>
      <c r="O184" s="26" t="str">
        <f>IF(OR(A184="",ISBLANK(Activités!V194)),"",IF(NOT(ISNA(Activités!V194)),INDEX(codeschartkla,MATCH(Activités!V194,libschartkla,0)),Activités!V194))</f>
        <v/>
      </c>
      <c r="P184" s="26" t="str">
        <f>IF(OR(A184="",ISBLANK(Activités!W194)),"",Activités!W194)</f>
        <v/>
      </c>
    </row>
    <row r="185" spans="1:16">
      <c r="A185" s="26" t="str">
        <f>IF(Activités!$A195&lt;&gt;"",IF(Activités!C195&lt;&gt;"",IF(Activités!C195="LOC.ID",CONCATENATE("LOC.",Activités!AM$12),Activités!C195),""),"")</f>
        <v/>
      </c>
      <c r="B185" s="51" t="str">
        <f>IF(A185&lt;&gt;"",Activités!J195,"")</f>
        <v/>
      </c>
      <c r="C185" s="26" t="str">
        <f>IF(A185&lt;&gt;"",IF(Activités!E195=TRUE,INDEX(codesex,MATCH(Activités!D195,libsex,0)),Activités!D195),"")</f>
        <v/>
      </c>
      <c r="D185" s="116" t="str">
        <f>IF(A185&lt;&gt;"",Activités!F195,"")</f>
        <v/>
      </c>
      <c r="E185" s="26" t="str">
        <f>IF(A185&lt;&gt;"",IF(Activités!H195=TRUE,INDEX(codenat,MATCH(Activités!G195,libnat,0)),Activités!G195),"")</f>
        <v/>
      </c>
      <c r="F185" s="26" t="str">
        <f>IF(A185&lt;&gt;"",Activités!I195,"")</f>
        <v/>
      </c>
      <c r="G185" s="26" t="str">
        <f>IF(A185&lt;&gt;"",IF(Activités!O195&lt;&gt;"",Activités!O195,""),"")</f>
        <v/>
      </c>
      <c r="H185" s="26" t="str">
        <f>IF(A185&lt;&gt;"",IF(Activités!Z195=TRUE,INDEX(codeperskat,MATCH(Activités!P195,libperskat,0)),IF(Activités!P195&lt;&gt;"",Activités!P195,"")),"")</f>
        <v/>
      </c>
      <c r="I185" s="26" t="str">
        <f>IF(A185&lt;&gt;"",IF(Activités!AA195=TRUE,INDEX(codeaav,MATCH(Activités!Q195,libaav,0)),IF(Activités!Q195&lt;&gt;"",Activités!Q195,"")),"")</f>
        <v/>
      </c>
      <c r="J185" s="26" t="str">
        <f>IF(A185&lt;&gt;"",IF(Activités!AB195=TRUE,INDEX(codedipqual,MATCH(Activités!R195,libdipqual,0)),IF(Activités!R195&lt;&gt;"",Activités!R195,"")),"")</f>
        <v/>
      </c>
      <c r="K185" s="26" t="str">
        <f>IF(A185&lt;&gt;"",IF(Activités!AC195=TRUE,INDEX(libcatidinst,MATCH(Activités!S195,libinst,0)),""),"")</f>
        <v/>
      </c>
      <c r="L185" s="26" t="str">
        <f>IF(A185&lt;&gt;"",IF(Activités!AC195=TRUE,INDEX(codeinst,MATCH(Activités!S195,libinst,0)),IF(Activités!S195&lt;&gt;"",Activités!S195,"")),"")</f>
        <v/>
      </c>
      <c r="M185" s="26" t="str">
        <f>IF(A185&lt;&gt;"",IF(Activités!T195&lt;&gt;"",Activités!T195,""),"")</f>
        <v/>
      </c>
      <c r="N185" s="26" t="str">
        <f>IF(A185&lt;&gt;"",IF(Activités!U195&lt;&gt;"",Activités!U195,""),"")</f>
        <v/>
      </c>
      <c r="O185" s="26" t="str">
        <f>IF(OR(A185="",ISBLANK(Activités!V195)),"",IF(NOT(ISNA(Activités!V195)),INDEX(codeschartkla,MATCH(Activités!V195,libschartkla,0)),Activités!V195))</f>
        <v/>
      </c>
      <c r="P185" s="26" t="str">
        <f>IF(OR(A185="",ISBLANK(Activités!W195)),"",Activités!W195)</f>
        <v/>
      </c>
    </row>
    <row r="186" spans="1:16">
      <c r="A186" s="26" t="str">
        <f>IF(Activités!$A196&lt;&gt;"",IF(Activités!C196&lt;&gt;"",IF(Activités!C196="LOC.ID",CONCATENATE("LOC.",Activités!AM$12),Activités!C196),""),"")</f>
        <v/>
      </c>
      <c r="B186" s="51" t="str">
        <f>IF(A186&lt;&gt;"",Activités!J196,"")</f>
        <v/>
      </c>
      <c r="C186" s="26" t="str">
        <f>IF(A186&lt;&gt;"",IF(Activités!E196=TRUE,INDEX(codesex,MATCH(Activités!D196,libsex,0)),Activités!D196),"")</f>
        <v/>
      </c>
      <c r="D186" s="116" t="str">
        <f>IF(A186&lt;&gt;"",Activités!F196,"")</f>
        <v/>
      </c>
      <c r="E186" s="26" t="str">
        <f>IF(A186&lt;&gt;"",IF(Activités!H196=TRUE,INDEX(codenat,MATCH(Activités!G196,libnat,0)),Activités!G196),"")</f>
        <v/>
      </c>
      <c r="F186" s="26" t="str">
        <f>IF(A186&lt;&gt;"",Activités!I196,"")</f>
        <v/>
      </c>
      <c r="G186" s="26" t="str">
        <f>IF(A186&lt;&gt;"",IF(Activités!O196&lt;&gt;"",Activités!O196,""),"")</f>
        <v/>
      </c>
      <c r="H186" s="26" t="str">
        <f>IF(A186&lt;&gt;"",IF(Activités!Z196=TRUE,INDEX(codeperskat,MATCH(Activités!P196,libperskat,0)),IF(Activités!P196&lt;&gt;"",Activités!P196,"")),"")</f>
        <v/>
      </c>
      <c r="I186" s="26" t="str">
        <f>IF(A186&lt;&gt;"",IF(Activités!AA196=TRUE,INDEX(codeaav,MATCH(Activités!Q196,libaav,0)),IF(Activités!Q196&lt;&gt;"",Activités!Q196,"")),"")</f>
        <v/>
      </c>
      <c r="J186" s="26" t="str">
        <f>IF(A186&lt;&gt;"",IF(Activités!AB196=TRUE,INDEX(codedipqual,MATCH(Activités!R196,libdipqual,0)),IF(Activités!R196&lt;&gt;"",Activités!R196,"")),"")</f>
        <v/>
      </c>
      <c r="K186" s="26" t="str">
        <f>IF(A186&lt;&gt;"",IF(Activités!AC196=TRUE,INDEX(libcatidinst,MATCH(Activités!S196,libinst,0)),""),"")</f>
        <v/>
      </c>
      <c r="L186" s="26" t="str">
        <f>IF(A186&lt;&gt;"",IF(Activités!AC196=TRUE,INDEX(codeinst,MATCH(Activités!S196,libinst,0)),IF(Activités!S196&lt;&gt;"",Activités!S196,"")),"")</f>
        <v/>
      </c>
      <c r="M186" s="26" t="str">
        <f>IF(A186&lt;&gt;"",IF(Activités!T196&lt;&gt;"",Activités!T196,""),"")</f>
        <v/>
      </c>
      <c r="N186" s="26" t="str">
        <f>IF(A186&lt;&gt;"",IF(Activités!U196&lt;&gt;"",Activités!U196,""),"")</f>
        <v/>
      </c>
      <c r="O186" s="26" t="str">
        <f>IF(OR(A186="",ISBLANK(Activités!V196)),"",IF(NOT(ISNA(Activités!V196)),INDEX(codeschartkla,MATCH(Activités!V196,libschartkla,0)),Activités!V196))</f>
        <v/>
      </c>
      <c r="P186" s="26" t="str">
        <f>IF(OR(A186="",ISBLANK(Activités!W196)),"",Activités!W196)</f>
        <v/>
      </c>
    </row>
    <row r="187" spans="1:16">
      <c r="A187" s="26" t="str">
        <f>IF(Activités!$A197&lt;&gt;"",IF(Activités!C197&lt;&gt;"",IF(Activités!C197="LOC.ID",CONCATENATE("LOC.",Activités!AM$12),Activités!C197),""),"")</f>
        <v/>
      </c>
      <c r="B187" s="51" t="str">
        <f>IF(A187&lt;&gt;"",Activités!J197,"")</f>
        <v/>
      </c>
      <c r="C187" s="26" t="str">
        <f>IF(A187&lt;&gt;"",IF(Activités!E197=TRUE,INDEX(codesex,MATCH(Activités!D197,libsex,0)),Activités!D197),"")</f>
        <v/>
      </c>
      <c r="D187" s="116" t="str">
        <f>IF(A187&lt;&gt;"",Activités!F197,"")</f>
        <v/>
      </c>
      <c r="E187" s="26" t="str">
        <f>IF(A187&lt;&gt;"",IF(Activités!H197=TRUE,INDEX(codenat,MATCH(Activités!G197,libnat,0)),Activités!G197),"")</f>
        <v/>
      </c>
      <c r="F187" s="26" t="str">
        <f>IF(A187&lt;&gt;"",Activités!I197,"")</f>
        <v/>
      </c>
      <c r="G187" s="26" t="str">
        <f>IF(A187&lt;&gt;"",IF(Activités!O197&lt;&gt;"",Activités!O197,""),"")</f>
        <v/>
      </c>
      <c r="H187" s="26" t="str">
        <f>IF(A187&lt;&gt;"",IF(Activités!Z197=TRUE,INDEX(codeperskat,MATCH(Activités!P197,libperskat,0)),IF(Activités!P197&lt;&gt;"",Activités!P197,"")),"")</f>
        <v/>
      </c>
      <c r="I187" s="26" t="str">
        <f>IF(A187&lt;&gt;"",IF(Activités!AA197=TRUE,INDEX(codeaav,MATCH(Activités!Q197,libaav,0)),IF(Activités!Q197&lt;&gt;"",Activités!Q197,"")),"")</f>
        <v/>
      </c>
      <c r="J187" s="26" t="str">
        <f>IF(A187&lt;&gt;"",IF(Activités!AB197=TRUE,INDEX(codedipqual,MATCH(Activités!R197,libdipqual,0)),IF(Activités!R197&lt;&gt;"",Activités!R197,"")),"")</f>
        <v/>
      </c>
      <c r="K187" s="26" t="str">
        <f>IF(A187&lt;&gt;"",IF(Activités!AC197=TRUE,INDEX(libcatidinst,MATCH(Activités!S197,libinst,0)),""),"")</f>
        <v/>
      </c>
      <c r="L187" s="26" t="str">
        <f>IF(A187&lt;&gt;"",IF(Activités!AC197=TRUE,INDEX(codeinst,MATCH(Activités!S197,libinst,0)),IF(Activités!S197&lt;&gt;"",Activités!S197,"")),"")</f>
        <v/>
      </c>
      <c r="M187" s="26" t="str">
        <f>IF(A187&lt;&gt;"",IF(Activités!T197&lt;&gt;"",Activités!T197,""),"")</f>
        <v/>
      </c>
      <c r="N187" s="26" t="str">
        <f>IF(A187&lt;&gt;"",IF(Activités!U197&lt;&gt;"",Activités!U197,""),"")</f>
        <v/>
      </c>
      <c r="O187" s="26" t="str">
        <f>IF(OR(A187="",ISBLANK(Activités!V197)),"",IF(NOT(ISNA(Activités!V197)),INDEX(codeschartkla,MATCH(Activités!V197,libschartkla,0)),Activités!V197))</f>
        <v/>
      </c>
      <c r="P187" s="26" t="str">
        <f>IF(OR(A187="",ISBLANK(Activités!W197)),"",Activités!W197)</f>
        <v/>
      </c>
    </row>
    <row r="188" spans="1:16">
      <c r="A188" s="26" t="str">
        <f>IF(Activités!$A198&lt;&gt;"",IF(Activités!C198&lt;&gt;"",IF(Activités!C198="LOC.ID",CONCATENATE("LOC.",Activités!AM$12),Activités!C198),""),"")</f>
        <v/>
      </c>
      <c r="B188" s="51" t="str">
        <f>IF(A188&lt;&gt;"",Activités!J198,"")</f>
        <v/>
      </c>
      <c r="C188" s="26" t="str">
        <f>IF(A188&lt;&gt;"",IF(Activités!E198=TRUE,INDEX(codesex,MATCH(Activités!D198,libsex,0)),Activités!D198),"")</f>
        <v/>
      </c>
      <c r="D188" s="116" t="str">
        <f>IF(A188&lt;&gt;"",Activités!F198,"")</f>
        <v/>
      </c>
      <c r="E188" s="26" t="str">
        <f>IF(A188&lt;&gt;"",IF(Activités!H198=TRUE,INDEX(codenat,MATCH(Activités!G198,libnat,0)),Activités!G198),"")</f>
        <v/>
      </c>
      <c r="F188" s="26" t="str">
        <f>IF(A188&lt;&gt;"",Activités!I198,"")</f>
        <v/>
      </c>
      <c r="G188" s="26" t="str">
        <f>IF(A188&lt;&gt;"",IF(Activités!O198&lt;&gt;"",Activités!O198,""),"")</f>
        <v/>
      </c>
      <c r="H188" s="26" t="str">
        <f>IF(A188&lt;&gt;"",IF(Activités!Z198=TRUE,INDEX(codeperskat,MATCH(Activités!P198,libperskat,0)),IF(Activités!P198&lt;&gt;"",Activités!P198,"")),"")</f>
        <v/>
      </c>
      <c r="I188" s="26" t="str">
        <f>IF(A188&lt;&gt;"",IF(Activités!AA198=TRUE,INDEX(codeaav,MATCH(Activités!Q198,libaav,0)),IF(Activités!Q198&lt;&gt;"",Activités!Q198,"")),"")</f>
        <v/>
      </c>
      <c r="J188" s="26" t="str">
        <f>IF(A188&lt;&gt;"",IF(Activités!AB198=TRUE,INDEX(codedipqual,MATCH(Activités!R198,libdipqual,0)),IF(Activités!R198&lt;&gt;"",Activités!R198,"")),"")</f>
        <v/>
      </c>
      <c r="K188" s="26" t="str">
        <f>IF(A188&lt;&gt;"",IF(Activités!AC198=TRUE,INDEX(libcatidinst,MATCH(Activités!S198,libinst,0)),""),"")</f>
        <v/>
      </c>
      <c r="L188" s="26" t="str">
        <f>IF(A188&lt;&gt;"",IF(Activités!AC198=TRUE,INDEX(codeinst,MATCH(Activités!S198,libinst,0)),IF(Activités!S198&lt;&gt;"",Activités!S198,"")),"")</f>
        <v/>
      </c>
      <c r="M188" s="26" t="str">
        <f>IF(A188&lt;&gt;"",IF(Activités!T198&lt;&gt;"",Activités!T198,""),"")</f>
        <v/>
      </c>
      <c r="N188" s="26" t="str">
        <f>IF(A188&lt;&gt;"",IF(Activités!U198&lt;&gt;"",Activités!U198,""),"")</f>
        <v/>
      </c>
      <c r="O188" s="26" t="str">
        <f>IF(OR(A188="",ISBLANK(Activités!V198)),"",IF(NOT(ISNA(Activités!V198)),INDEX(codeschartkla,MATCH(Activités!V198,libschartkla,0)),Activités!V198))</f>
        <v/>
      </c>
      <c r="P188" s="26" t="str">
        <f>IF(OR(A188="",ISBLANK(Activités!W198)),"",Activités!W198)</f>
        <v/>
      </c>
    </row>
    <row r="189" spans="1:16">
      <c r="A189" s="26" t="str">
        <f>IF(Activités!$A199&lt;&gt;"",IF(Activités!C199&lt;&gt;"",IF(Activités!C199="LOC.ID",CONCATENATE("LOC.",Activités!AM$12),Activités!C199),""),"")</f>
        <v/>
      </c>
      <c r="B189" s="51" t="str">
        <f>IF(A189&lt;&gt;"",Activités!J199,"")</f>
        <v/>
      </c>
      <c r="C189" s="26" t="str">
        <f>IF(A189&lt;&gt;"",IF(Activités!E199=TRUE,INDEX(codesex,MATCH(Activités!D199,libsex,0)),Activités!D199),"")</f>
        <v/>
      </c>
      <c r="D189" s="116" t="str">
        <f>IF(A189&lt;&gt;"",Activités!F199,"")</f>
        <v/>
      </c>
      <c r="E189" s="26" t="str">
        <f>IF(A189&lt;&gt;"",IF(Activités!H199=TRUE,INDEX(codenat,MATCH(Activités!G199,libnat,0)),Activités!G199),"")</f>
        <v/>
      </c>
      <c r="F189" s="26" t="str">
        <f>IF(A189&lt;&gt;"",Activités!I199,"")</f>
        <v/>
      </c>
      <c r="G189" s="26" t="str">
        <f>IF(A189&lt;&gt;"",IF(Activités!O199&lt;&gt;"",Activités!O199,""),"")</f>
        <v/>
      </c>
      <c r="H189" s="26" t="str">
        <f>IF(A189&lt;&gt;"",IF(Activités!Z199=TRUE,INDEX(codeperskat,MATCH(Activités!P199,libperskat,0)),IF(Activités!P199&lt;&gt;"",Activités!P199,"")),"")</f>
        <v/>
      </c>
      <c r="I189" s="26" t="str">
        <f>IF(A189&lt;&gt;"",IF(Activités!AA199=TRUE,INDEX(codeaav,MATCH(Activités!Q199,libaav,0)),IF(Activités!Q199&lt;&gt;"",Activités!Q199,"")),"")</f>
        <v/>
      </c>
      <c r="J189" s="26" t="str">
        <f>IF(A189&lt;&gt;"",IF(Activités!AB199=TRUE,INDEX(codedipqual,MATCH(Activités!R199,libdipqual,0)),IF(Activités!R199&lt;&gt;"",Activités!R199,"")),"")</f>
        <v/>
      </c>
      <c r="K189" s="26" t="str">
        <f>IF(A189&lt;&gt;"",IF(Activités!AC199=TRUE,INDEX(libcatidinst,MATCH(Activités!S199,libinst,0)),""),"")</f>
        <v/>
      </c>
      <c r="L189" s="26" t="str">
        <f>IF(A189&lt;&gt;"",IF(Activités!AC199=TRUE,INDEX(codeinst,MATCH(Activités!S199,libinst,0)),IF(Activités!S199&lt;&gt;"",Activités!S199,"")),"")</f>
        <v/>
      </c>
      <c r="M189" s="26" t="str">
        <f>IF(A189&lt;&gt;"",IF(Activités!T199&lt;&gt;"",Activités!T199,""),"")</f>
        <v/>
      </c>
      <c r="N189" s="26" t="str">
        <f>IF(A189&lt;&gt;"",IF(Activités!U199&lt;&gt;"",Activités!U199,""),"")</f>
        <v/>
      </c>
      <c r="O189" s="26" t="str">
        <f>IF(OR(A189="",ISBLANK(Activités!V199)),"",IF(NOT(ISNA(Activités!V199)),INDEX(codeschartkla,MATCH(Activités!V199,libschartkla,0)),Activités!V199))</f>
        <v/>
      </c>
      <c r="P189" s="26" t="str">
        <f>IF(OR(A189="",ISBLANK(Activités!W199)),"",Activités!W199)</f>
        <v/>
      </c>
    </row>
    <row r="190" spans="1:16">
      <c r="A190" s="26" t="str">
        <f>IF(Activités!$A200&lt;&gt;"",IF(Activités!C200&lt;&gt;"",IF(Activités!C200="LOC.ID",CONCATENATE("LOC.",Activités!AM$12),Activités!C200),""),"")</f>
        <v/>
      </c>
      <c r="B190" s="51" t="str">
        <f>IF(A190&lt;&gt;"",Activités!J200,"")</f>
        <v/>
      </c>
      <c r="C190" s="26" t="str">
        <f>IF(A190&lt;&gt;"",IF(Activités!E200=TRUE,INDEX(codesex,MATCH(Activités!D200,libsex,0)),Activités!D200),"")</f>
        <v/>
      </c>
      <c r="D190" s="116" t="str">
        <f>IF(A190&lt;&gt;"",Activités!F200,"")</f>
        <v/>
      </c>
      <c r="E190" s="26" t="str">
        <f>IF(A190&lt;&gt;"",IF(Activités!H200=TRUE,INDEX(codenat,MATCH(Activités!G200,libnat,0)),Activités!G200),"")</f>
        <v/>
      </c>
      <c r="F190" s="26" t="str">
        <f>IF(A190&lt;&gt;"",Activités!I200,"")</f>
        <v/>
      </c>
      <c r="G190" s="26" t="str">
        <f>IF(A190&lt;&gt;"",IF(Activités!O200&lt;&gt;"",Activités!O200,""),"")</f>
        <v/>
      </c>
      <c r="H190" s="26" t="str">
        <f>IF(A190&lt;&gt;"",IF(Activités!Z200=TRUE,INDEX(codeperskat,MATCH(Activités!P200,libperskat,0)),IF(Activités!P200&lt;&gt;"",Activités!P200,"")),"")</f>
        <v/>
      </c>
      <c r="I190" s="26" t="str">
        <f>IF(A190&lt;&gt;"",IF(Activités!AA200=TRUE,INDEX(codeaav,MATCH(Activités!Q200,libaav,0)),IF(Activités!Q200&lt;&gt;"",Activités!Q200,"")),"")</f>
        <v/>
      </c>
      <c r="J190" s="26" t="str">
        <f>IF(A190&lt;&gt;"",IF(Activités!AB200=TRUE,INDEX(codedipqual,MATCH(Activités!R200,libdipqual,0)),IF(Activités!R200&lt;&gt;"",Activités!R200,"")),"")</f>
        <v/>
      </c>
      <c r="K190" s="26" t="str">
        <f>IF(A190&lt;&gt;"",IF(Activités!AC200=TRUE,INDEX(libcatidinst,MATCH(Activités!S200,libinst,0)),""),"")</f>
        <v/>
      </c>
      <c r="L190" s="26" t="str">
        <f>IF(A190&lt;&gt;"",IF(Activités!AC200=TRUE,INDEX(codeinst,MATCH(Activités!S200,libinst,0)),IF(Activités!S200&lt;&gt;"",Activités!S200,"")),"")</f>
        <v/>
      </c>
      <c r="M190" s="26" t="str">
        <f>IF(A190&lt;&gt;"",IF(Activités!T200&lt;&gt;"",Activités!T200,""),"")</f>
        <v/>
      </c>
      <c r="N190" s="26" t="str">
        <f>IF(A190&lt;&gt;"",IF(Activités!U200&lt;&gt;"",Activités!U200,""),"")</f>
        <v/>
      </c>
      <c r="O190" s="26" t="str">
        <f>IF(OR(A190="",ISBLANK(Activités!V200)),"",IF(NOT(ISNA(Activités!V200)),INDEX(codeschartkla,MATCH(Activités!V200,libschartkla,0)),Activités!V200))</f>
        <v/>
      </c>
      <c r="P190" s="26" t="str">
        <f>IF(OR(A190="",ISBLANK(Activités!W200)),"",Activités!W200)</f>
        <v/>
      </c>
    </row>
    <row r="191" spans="1:16">
      <c r="A191" s="26" t="str">
        <f>IF(Activités!$A201&lt;&gt;"",IF(Activités!C201&lt;&gt;"",IF(Activités!C201="LOC.ID",CONCATENATE("LOC.",Activités!AM$12),Activités!C201),""),"")</f>
        <v/>
      </c>
      <c r="B191" s="51" t="str">
        <f>IF(A191&lt;&gt;"",Activités!J201,"")</f>
        <v/>
      </c>
      <c r="C191" s="26" t="str">
        <f>IF(A191&lt;&gt;"",IF(Activités!E201=TRUE,INDEX(codesex,MATCH(Activités!D201,libsex,0)),Activités!D201),"")</f>
        <v/>
      </c>
      <c r="D191" s="116" t="str">
        <f>IF(A191&lt;&gt;"",Activités!F201,"")</f>
        <v/>
      </c>
      <c r="E191" s="26" t="str">
        <f>IF(A191&lt;&gt;"",IF(Activités!H201=TRUE,INDEX(codenat,MATCH(Activités!G201,libnat,0)),Activités!G201),"")</f>
        <v/>
      </c>
      <c r="F191" s="26" t="str">
        <f>IF(A191&lt;&gt;"",Activités!I201,"")</f>
        <v/>
      </c>
      <c r="G191" s="26" t="str">
        <f>IF(A191&lt;&gt;"",IF(Activités!O201&lt;&gt;"",Activités!O201,""),"")</f>
        <v/>
      </c>
      <c r="H191" s="26" t="str">
        <f>IF(A191&lt;&gt;"",IF(Activités!Z201=TRUE,INDEX(codeperskat,MATCH(Activités!P201,libperskat,0)),IF(Activités!P201&lt;&gt;"",Activités!P201,"")),"")</f>
        <v/>
      </c>
      <c r="I191" s="26" t="str">
        <f>IF(A191&lt;&gt;"",IF(Activités!AA201=TRUE,INDEX(codeaav,MATCH(Activités!Q201,libaav,0)),IF(Activités!Q201&lt;&gt;"",Activités!Q201,"")),"")</f>
        <v/>
      </c>
      <c r="J191" s="26" t="str">
        <f>IF(A191&lt;&gt;"",IF(Activités!AB201=TRUE,INDEX(codedipqual,MATCH(Activités!R201,libdipqual,0)),IF(Activités!R201&lt;&gt;"",Activités!R201,"")),"")</f>
        <v/>
      </c>
      <c r="K191" s="26" t="str">
        <f>IF(A191&lt;&gt;"",IF(Activités!AC201=TRUE,INDEX(libcatidinst,MATCH(Activités!S201,libinst,0)),""),"")</f>
        <v/>
      </c>
      <c r="L191" s="26" t="str">
        <f>IF(A191&lt;&gt;"",IF(Activités!AC201=TRUE,INDEX(codeinst,MATCH(Activités!S201,libinst,0)),IF(Activités!S201&lt;&gt;"",Activités!S201,"")),"")</f>
        <v/>
      </c>
      <c r="M191" s="26" t="str">
        <f>IF(A191&lt;&gt;"",IF(Activités!T201&lt;&gt;"",Activités!T201,""),"")</f>
        <v/>
      </c>
      <c r="N191" s="26" t="str">
        <f>IF(A191&lt;&gt;"",IF(Activités!U201&lt;&gt;"",Activités!U201,""),"")</f>
        <v/>
      </c>
      <c r="O191" s="26" t="str">
        <f>IF(OR(A191="",ISBLANK(Activités!V201)),"",IF(NOT(ISNA(Activités!V201)),INDEX(codeschartkla,MATCH(Activités!V201,libschartkla,0)),Activités!V201))</f>
        <v/>
      </c>
      <c r="P191" s="26" t="str">
        <f>IF(OR(A191="",ISBLANK(Activités!W201)),"",Activités!W201)</f>
        <v/>
      </c>
    </row>
    <row r="192" spans="1:16">
      <c r="A192" s="26" t="str">
        <f>IF(Activités!$A202&lt;&gt;"",IF(Activités!C202&lt;&gt;"",IF(Activités!C202="LOC.ID",CONCATENATE("LOC.",Activités!AM$12),Activités!C202),""),"")</f>
        <v/>
      </c>
      <c r="B192" s="51" t="str">
        <f>IF(A192&lt;&gt;"",Activités!J202,"")</f>
        <v/>
      </c>
      <c r="C192" s="26" t="str">
        <f>IF(A192&lt;&gt;"",IF(Activités!E202=TRUE,INDEX(codesex,MATCH(Activités!D202,libsex,0)),Activités!D202),"")</f>
        <v/>
      </c>
      <c r="D192" s="116" t="str">
        <f>IF(A192&lt;&gt;"",Activités!F202,"")</f>
        <v/>
      </c>
      <c r="E192" s="26" t="str">
        <f>IF(A192&lt;&gt;"",IF(Activités!H202=TRUE,INDEX(codenat,MATCH(Activités!G202,libnat,0)),Activités!G202),"")</f>
        <v/>
      </c>
      <c r="F192" s="26" t="str">
        <f>IF(A192&lt;&gt;"",Activités!I202,"")</f>
        <v/>
      </c>
      <c r="G192" s="26" t="str">
        <f>IF(A192&lt;&gt;"",IF(Activités!O202&lt;&gt;"",Activités!O202,""),"")</f>
        <v/>
      </c>
      <c r="H192" s="26" t="str">
        <f>IF(A192&lt;&gt;"",IF(Activités!Z202=TRUE,INDEX(codeperskat,MATCH(Activités!P202,libperskat,0)),IF(Activités!P202&lt;&gt;"",Activités!P202,"")),"")</f>
        <v/>
      </c>
      <c r="I192" s="26" t="str">
        <f>IF(A192&lt;&gt;"",IF(Activités!AA202=TRUE,INDEX(codeaav,MATCH(Activités!Q202,libaav,0)),IF(Activités!Q202&lt;&gt;"",Activités!Q202,"")),"")</f>
        <v/>
      </c>
      <c r="J192" s="26" t="str">
        <f>IF(A192&lt;&gt;"",IF(Activités!AB202=TRUE,INDEX(codedipqual,MATCH(Activités!R202,libdipqual,0)),IF(Activités!R202&lt;&gt;"",Activités!R202,"")),"")</f>
        <v/>
      </c>
      <c r="K192" s="26" t="str">
        <f>IF(A192&lt;&gt;"",IF(Activités!AC202=TRUE,INDEX(libcatidinst,MATCH(Activités!S202,libinst,0)),""),"")</f>
        <v/>
      </c>
      <c r="L192" s="26" t="str">
        <f>IF(A192&lt;&gt;"",IF(Activités!AC202=TRUE,INDEX(codeinst,MATCH(Activités!S202,libinst,0)),IF(Activités!S202&lt;&gt;"",Activités!S202,"")),"")</f>
        <v/>
      </c>
      <c r="M192" s="26" t="str">
        <f>IF(A192&lt;&gt;"",IF(Activités!T202&lt;&gt;"",Activités!T202,""),"")</f>
        <v/>
      </c>
      <c r="N192" s="26" t="str">
        <f>IF(A192&lt;&gt;"",IF(Activités!U202&lt;&gt;"",Activités!U202,""),"")</f>
        <v/>
      </c>
      <c r="O192" s="26" t="str">
        <f>IF(OR(A192="",ISBLANK(Activités!V202)),"",IF(NOT(ISNA(Activités!V202)),INDEX(codeschartkla,MATCH(Activités!V202,libschartkla,0)),Activités!V202))</f>
        <v/>
      </c>
      <c r="P192" s="26" t="str">
        <f>IF(OR(A192="",ISBLANK(Activités!W202)),"",Activités!W202)</f>
        <v/>
      </c>
    </row>
    <row r="193" spans="1:16">
      <c r="A193" s="26" t="str">
        <f>IF(Activités!$A203&lt;&gt;"",IF(Activités!C203&lt;&gt;"",IF(Activités!C203="LOC.ID",CONCATENATE("LOC.",Activités!AM$12),Activités!C203),""),"")</f>
        <v/>
      </c>
      <c r="B193" s="51" t="str">
        <f>IF(A193&lt;&gt;"",Activités!J203,"")</f>
        <v/>
      </c>
      <c r="C193" s="26" t="str">
        <f>IF(A193&lt;&gt;"",IF(Activités!E203=TRUE,INDEX(codesex,MATCH(Activités!D203,libsex,0)),Activités!D203),"")</f>
        <v/>
      </c>
      <c r="D193" s="116" t="str">
        <f>IF(A193&lt;&gt;"",Activités!F203,"")</f>
        <v/>
      </c>
      <c r="E193" s="26" t="str">
        <f>IF(A193&lt;&gt;"",IF(Activités!H203=TRUE,INDEX(codenat,MATCH(Activités!G203,libnat,0)),Activités!G203),"")</f>
        <v/>
      </c>
      <c r="F193" s="26" t="str">
        <f>IF(A193&lt;&gt;"",Activités!I203,"")</f>
        <v/>
      </c>
      <c r="G193" s="26" t="str">
        <f>IF(A193&lt;&gt;"",IF(Activités!O203&lt;&gt;"",Activités!O203,""),"")</f>
        <v/>
      </c>
      <c r="H193" s="26" t="str">
        <f>IF(A193&lt;&gt;"",IF(Activités!Z203=TRUE,INDEX(codeperskat,MATCH(Activités!P203,libperskat,0)),IF(Activités!P203&lt;&gt;"",Activités!P203,"")),"")</f>
        <v/>
      </c>
      <c r="I193" s="26" t="str">
        <f>IF(A193&lt;&gt;"",IF(Activités!AA203=TRUE,INDEX(codeaav,MATCH(Activités!Q203,libaav,0)),IF(Activités!Q203&lt;&gt;"",Activités!Q203,"")),"")</f>
        <v/>
      </c>
      <c r="J193" s="26" t="str">
        <f>IF(A193&lt;&gt;"",IF(Activités!AB203=TRUE,INDEX(codedipqual,MATCH(Activités!R203,libdipqual,0)),IF(Activités!R203&lt;&gt;"",Activités!R203,"")),"")</f>
        <v/>
      </c>
      <c r="K193" s="26" t="str">
        <f>IF(A193&lt;&gt;"",IF(Activités!AC203=TRUE,INDEX(libcatidinst,MATCH(Activités!S203,libinst,0)),""),"")</f>
        <v/>
      </c>
      <c r="L193" s="26" t="str">
        <f>IF(A193&lt;&gt;"",IF(Activités!AC203=TRUE,INDEX(codeinst,MATCH(Activités!S203,libinst,0)),IF(Activités!S203&lt;&gt;"",Activités!S203,"")),"")</f>
        <v/>
      </c>
      <c r="M193" s="26" t="str">
        <f>IF(A193&lt;&gt;"",IF(Activités!T203&lt;&gt;"",Activités!T203,""),"")</f>
        <v/>
      </c>
      <c r="N193" s="26" t="str">
        <f>IF(A193&lt;&gt;"",IF(Activités!U203&lt;&gt;"",Activités!U203,""),"")</f>
        <v/>
      </c>
      <c r="O193" s="26" t="str">
        <f>IF(OR(A193="",ISBLANK(Activités!V203)),"",IF(NOT(ISNA(Activités!V203)),INDEX(codeschartkla,MATCH(Activités!V203,libschartkla,0)),Activités!V203))</f>
        <v/>
      </c>
      <c r="P193" s="26" t="str">
        <f>IF(OR(A193="",ISBLANK(Activités!W203)),"",Activités!W203)</f>
        <v/>
      </c>
    </row>
    <row r="194" spans="1:16">
      <c r="A194" s="26" t="str">
        <f>IF(Activités!$A204&lt;&gt;"",IF(Activités!C204&lt;&gt;"",IF(Activités!C204="LOC.ID",CONCATENATE("LOC.",Activités!AM$12),Activités!C204),""),"")</f>
        <v/>
      </c>
      <c r="B194" s="51" t="str">
        <f>IF(A194&lt;&gt;"",Activités!J204,"")</f>
        <v/>
      </c>
      <c r="C194" s="26" t="str">
        <f>IF(A194&lt;&gt;"",IF(Activités!E204=TRUE,INDEX(codesex,MATCH(Activités!D204,libsex,0)),Activités!D204),"")</f>
        <v/>
      </c>
      <c r="D194" s="116" t="str">
        <f>IF(A194&lt;&gt;"",Activités!F204,"")</f>
        <v/>
      </c>
      <c r="E194" s="26" t="str">
        <f>IF(A194&lt;&gt;"",IF(Activités!H204=TRUE,INDEX(codenat,MATCH(Activités!G204,libnat,0)),Activités!G204),"")</f>
        <v/>
      </c>
      <c r="F194" s="26" t="str">
        <f>IF(A194&lt;&gt;"",Activités!I204,"")</f>
        <v/>
      </c>
      <c r="G194" s="26" t="str">
        <f>IF(A194&lt;&gt;"",IF(Activités!O204&lt;&gt;"",Activités!O204,""),"")</f>
        <v/>
      </c>
      <c r="H194" s="26" t="str">
        <f>IF(A194&lt;&gt;"",IF(Activités!Z204=TRUE,INDEX(codeperskat,MATCH(Activités!P204,libperskat,0)),IF(Activités!P204&lt;&gt;"",Activités!P204,"")),"")</f>
        <v/>
      </c>
      <c r="I194" s="26" t="str">
        <f>IF(A194&lt;&gt;"",IF(Activités!AA204=TRUE,INDEX(codeaav,MATCH(Activités!Q204,libaav,0)),IF(Activités!Q204&lt;&gt;"",Activités!Q204,"")),"")</f>
        <v/>
      </c>
      <c r="J194" s="26" t="str">
        <f>IF(A194&lt;&gt;"",IF(Activités!AB204=TRUE,INDEX(codedipqual,MATCH(Activités!R204,libdipqual,0)),IF(Activités!R204&lt;&gt;"",Activités!R204,"")),"")</f>
        <v/>
      </c>
      <c r="K194" s="26" t="str">
        <f>IF(A194&lt;&gt;"",IF(Activités!AC204=TRUE,INDEX(libcatidinst,MATCH(Activités!S204,libinst,0)),""),"")</f>
        <v/>
      </c>
      <c r="L194" s="26" t="str">
        <f>IF(A194&lt;&gt;"",IF(Activités!AC204=TRUE,INDEX(codeinst,MATCH(Activités!S204,libinst,0)),IF(Activités!S204&lt;&gt;"",Activités!S204,"")),"")</f>
        <v/>
      </c>
      <c r="M194" s="26" t="str">
        <f>IF(A194&lt;&gt;"",IF(Activités!T204&lt;&gt;"",Activités!T204,""),"")</f>
        <v/>
      </c>
      <c r="N194" s="26" t="str">
        <f>IF(A194&lt;&gt;"",IF(Activités!U204&lt;&gt;"",Activités!U204,""),"")</f>
        <v/>
      </c>
      <c r="O194" s="26" t="str">
        <f>IF(OR(A194="",ISBLANK(Activités!V204)),"",IF(NOT(ISNA(Activités!V204)),INDEX(codeschartkla,MATCH(Activités!V204,libschartkla,0)),Activités!V204))</f>
        <v/>
      </c>
      <c r="P194" s="26" t="str">
        <f>IF(OR(A194="",ISBLANK(Activités!W204)),"",Activités!W204)</f>
        <v/>
      </c>
    </row>
    <row r="195" spans="1:16">
      <c r="A195" s="26" t="str">
        <f>IF(Activités!$A205&lt;&gt;"",IF(Activités!C205&lt;&gt;"",IF(Activités!C205="LOC.ID",CONCATENATE("LOC.",Activités!AM$12),Activités!C205),""),"")</f>
        <v/>
      </c>
      <c r="B195" s="51" t="str">
        <f>IF(A195&lt;&gt;"",Activités!J205,"")</f>
        <v/>
      </c>
      <c r="C195" s="26" t="str">
        <f>IF(A195&lt;&gt;"",IF(Activités!E205=TRUE,INDEX(codesex,MATCH(Activités!D205,libsex,0)),Activités!D205),"")</f>
        <v/>
      </c>
      <c r="D195" s="116" t="str">
        <f>IF(A195&lt;&gt;"",Activités!F205,"")</f>
        <v/>
      </c>
      <c r="E195" s="26" t="str">
        <f>IF(A195&lt;&gt;"",IF(Activités!H205=TRUE,INDEX(codenat,MATCH(Activités!G205,libnat,0)),Activités!G205),"")</f>
        <v/>
      </c>
      <c r="F195" s="26" t="str">
        <f>IF(A195&lt;&gt;"",Activités!I205,"")</f>
        <v/>
      </c>
      <c r="G195" s="26" t="str">
        <f>IF(A195&lt;&gt;"",IF(Activités!O205&lt;&gt;"",Activités!O205,""),"")</f>
        <v/>
      </c>
      <c r="H195" s="26" t="str">
        <f>IF(A195&lt;&gt;"",IF(Activités!Z205=TRUE,INDEX(codeperskat,MATCH(Activités!P205,libperskat,0)),IF(Activités!P205&lt;&gt;"",Activités!P205,"")),"")</f>
        <v/>
      </c>
      <c r="I195" s="26" t="str">
        <f>IF(A195&lt;&gt;"",IF(Activités!AA205=TRUE,INDEX(codeaav,MATCH(Activités!Q205,libaav,0)),IF(Activités!Q205&lt;&gt;"",Activités!Q205,"")),"")</f>
        <v/>
      </c>
      <c r="J195" s="26" t="str">
        <f>IF(A195&lt;&gt;"",IF(Activités!AB205=TRUE,INDEX(codedipqual,MATCH(Activités!R205,libdipqual,0)),IF(Activités!R205&lt;&gt;"",Activités!R205,"")),"")</f>
        <v/>
      </c>
      <c r="K195" s="26" t="str">
        <f>IF(A195&lt;&gt;"",IF(Activités!AC205=TRUE,INDEX(libcatidinst,MATCH(Activités!S205,libinst,0)),""),"")</f>
        <v/>
      </c>
      <c r="L195" s="26" t="str">
        <f>IF(A195&lt;&gt;"",IF(Activités!AC205=TRUE,INDEX(codeinst,MATCH(Activités!S205,libinst,0)),IF(Activités!S205&lt;&gt;"",Activités!S205,"")),"")</f>
        <v/>
      </c>
      <c r="M195" s="26" t="str">
        <f>IF(A195&lt;&gt;"",IF(Activités!T205&lt;&gt;"",Activités!T205,""),"")</f>
        <v/>
      </c>
      <c r="N195" s="26" t="str">
        <f>IF(A195&lt;&gt;"",IF(Activités!U205&lt;&gt;"",Activités!U205,""),"")</f>
        <v/>
      </c>
      <c r="O195" s="26" t="str">
        <f>IF(OR(A195="",ISBLANK(Activités!V205)),"",IF(NOT(ISNA(Activités!V205)),INDEX(codeschartkla,MATCH(Activités!V205,libschartkla,0)),Activités!V205))</f>
        <v/>
      </c>
      <c r="P195" s="26" t="str">
        <f>IF(OR(A195="",ISBLANK(Activités!W205)),"",Activités!W205)</f>
        <v/>
      </c>
    </row>
    <row r="196" spans="1:16">
      <c r="A196" s="26" t="str">
        <f>IF(Activités!$A206&lt;&gt;"",IF(Activités!C206&lt;&gt;"",IF(Activités!C206="LOC.ID",CONCATENATE("LOC.",Activités!AM$12),Activités!C206),""),"")</f>
        <v/>
      </c>
      <c r="B196" s="51" t="str">
        <f>IF(A196&lt;&gt;"",Activités!J206,"")</f>
        <v/>
      </c>
      <c r="C196" s="26" t="str">
        <f>IF(A196&lt;&gt;"",IF(Activités!E206=TRUE,INDEX(codesex,MATCH(Activités!D206,libsex,0)),Activités!D206),"")</f>
        <v/>
      </c>
      <c r="D196" s="116" t="str">
        <f>IF(A196&lt;&gt;"",Activités!F206,"")</f>
        <v/>
      </c>
      <c r="E196" s="26" t="str">
        <f>IF(A196&lt;&gt;"",IF(Activités!H206=TRUE,INDEX(codenat,MATCH(Activités!G206,libnat,0)),Activités!G206),"")</f>
        <v/>
      </c>
      <c r="F196" s="26" t="str">
        <f>IF(A196&lt;&gt;"",Activités!I206,"")</f>
        <v/>
      </c>
      <c r="G196" s="26" t="str">
        <f>IF(A196&lt;&gt;"",IF(Activités!O206&lt;&gt;"",Activités!O206,""),"")</f>
        <v/>
      </c>
      <c r="H196" s="26" t="str">
        <f>IF(A196&lt;&gt;"",IF(Activités!Z206=TRUE,INDEX(codeperskat,MATCH(Activités!P206,libperskat,0)),IF(Activités!P206&lt;&gt;"",Activités!P206,"")),"")</f>
        <v/>
      </c>
      <c r="I196" s="26" t="str">
        <f>IF(A196&lt;&gt;"",IF(Activités!AA206=TRUE,INDEX(codeaav,MATCH(Activités!Q206,libaav,0)),IF(Activités!Q206&lt;&gt;"",Activités!Q206,"")),"")</f>
        <v/>
      </c>
      <c r="J196" s="26" t="str">
        <f>IF(A196&lt;&gt;"",IF(Activités!AB206=TRUE,INDEX(codedipqual,MATCH(Activités!R206,libdipqual,0)),IF(Activités!R206&lt;&gt;"",Activités!R206,"")),"")</f>
        <v/>
      </c>
      <c r="K196" s="26" t="str">
        <f>IF(A196&lt;&gt;"",IF(Activités!AC206=TRUE,INDEX(libcatidinst,MATCH(Activités!S206,libinst,0)),""),"")</f>
        <v/>
      </c>
      <c r="L196" s="26" t="str">
        <f>IF(A196&lt;&gt;"",IF(Activités!AC206=TRUE,INDEX(codeinst,MATCH(Activités!S206,libinst,0)),IF(Activités!S206&lt;&gt;"",Activités!S206,"")),"")</f>
        <v/>
      </c>
      <c r="M196" s="26" t="str">
        <f>IF(A196&lt;&gt;"",IF(Activités!T206&lt;&gt;"",Activités!T206,""),"")</f>
        <v/>
      </c>
      <c r="N196" s="26" t="str">
        <f>IF(A196&lt;&gt;"",IF(Activités!U206&lt;&gt;"",Activités!U206,""),"")</f>
        <v/>
      </c>
      <c r="O196" s="26" t="str">
        <f>IF(OR(A196="",ISBLANK(Activités!V206)),"",IF(NOT(ISNA(Activités!V206)),INDEX(codeschartkla,MATCH(Activités!V206,libschartkla,0)),Activités!V206))</f>
        <v/>
      </c>
      <c r="P196" s="26" t="str">
        <f>IF(OR(A196="",ISBLANK(Activités!W206)),"",Activités!W206)</f>
        <v/>
      </c>
    </row>
    <row r="197" spans="1:16">
      <c r="A197" s="26" t="str">
        <f>IF(Activités!$A207&lt;&gt;"",IF(Activités!C207&lt;&gt;"",IF(Activités!C207="LOC.ID",CONCATENATE("LOC.",Activités!AM$12),Activités!C207),""),"")</f>
        <v/>
      </c>
      <c r="B197" s="51" t="str">
        <f>IF(A197&lt;&gt;"",Activités!J207,"")</f>
        <v/>
      </c>
      <c r="C197" s="26" t="str">
        <f>IF(A197&lt;&gt;"",IF(Activités!E207=TRUE,INDEX(codesex,MATCH(Activités!D207,libsex,0)),Activités!D207),"")</f>
        <v/>
      </c>
      <c r="D197" s="116" t="str">
        <f>IF(A197&lt;&gt;"",Activités!F207,"")</f>
        <v/>
      </c>
      <c r="E197" s="26" t="str">
        <f>IF(A197&lt;&gt;"",IF(Activités!H207=TRUE,INDEX(codenat,MATCH(Activités!G207,libnat,0)),Activités!G207),"")</f>
        <v/>
      </c>
      <c r="F197" s="26" t="str">
        <f>IF(A197&lt;&gt;"",Activités!I207,"")</f>
        <v/>
      </c>
      <c r="G197" s="26" t="str">
        <f>IF(A197&lt;&gt;"",IF(Activités!O207&lt;&gt;"",Activités!O207,""),"")</f>
        <v/>
      </c>
      <c r="H197" s="26" t="str">
        <f>IF(A197&lt;&gt;"",IF(Activités!Z207=TRUE,INDEX(codeperskat,MATCH(Activités!P207,libperskat,0)),IF(Activités!P207&lt;&gt;"",Activités!P207,"")),"")</f>
        <v/>
      </c>
      <c r="I197" s="26" t="str">
        <f>IF(A197&lt;&gt;"",IF(Activités!AA207=TRUE,INDEX(codeaav,MATCH(Activités!Q207,libaav,0)),IF(Activités!Q207&lt;&gt;"",Activités!Q207,"")),"")</f>
        <v/>
      </c>
      <c r="J197" s="26" t="str">
        <f>IF(A197&lt;&gt;"",IF(Activités!AB207=TRUE,INDEX(codedipqual,MATCH(Activités!R207,libdipqual,0)),IF(Activités!R207&lt;&gt;"",Activités!R207,"")),"")</f>
        <v/>
      </c>
      <c r="K197" s="26" t="str">
        <f>IF(A197&lt;&gt;"",IF(Activités!AC207=TRUE,INDEX(libcatidinst,MATCH(Activités!S207,libinst,0)),""),"")</f>
        <v/>
      </c>
      <c r="L197" s="26" t="str">
        <f>IF(A197&lt;&gt;"",IF(Activités!AC207=TRUE,INDEX(codeinst,MATCH(Activités!S207,libinst,0)),IF(Activités!S207&lt;&gt;"",Activités!S207,"")),"")</f>
        <v/>
      </c>
      <c r="M197" s="26" t="str">
        <f>IF(A197&lt;&gt;"",IF(Activités!T207&lt;&gt;"",Activités!T207,""),"")</f>
        <v/>
      </c>
      <c r="N197" s="26" t="str">
        <f>IF(A197&lt;&gt;"",IF(Activités!U207&lt;&gt;"",Activités!U207,""),"")</f>
        <v/>
      </c>
      <c r="O197" s="26" t="str">
        <f>IF(OR(A197="",ISBLANK(Activités!V207)),"",IF(NOT(ISNA(Activités!V207)),INDEX(codeschartkla,MATCH(Activités!V207,libschartkla,0)),Activités!V207))</f>
        <v/>
      </c>
      <c r="P197" s="26" t="str">
        <f>IF(OR(A197="",ISBLANK(Activités!W207)),"",Activités!W207)</f>
        <v/>
      </c>
    </row>
    <row r="198" spans="1:16">
      <c r="A198" s="26" t="str">
        <f>IF(Activités!$A208&lt;&gt;"",IF(Activités!C208&lt;&gt;"",IF(Activités!C208="LOC.ID",CONCATENATE("LOC.",Activités!AM$12),Activités!C208),""),"")</f>
        <v/>
      </c>
      <c r="B198" s="51" t="str">
        <f>IF(A198&lt;&gt;"",Activités!J208,"")</f>
        <v/>
      </c>
      <c r="C198" s="26" t="str">
        <f>IF(A198&lt;&gt;"",IF(Activités!E208=TRUE,INDEX(codesex,MATCH(Activités!D208,libsex,0)),Activités!D208),"")</f>
        <v/>
      </c>
      <c r="D198" s="116" t="str">
        <f>IF(A198&lt;&gt;"",Activités!F208,"")</f>
        <v/>
      </c>
      <c r="E198" s="26" t="str">
        <f>IF(A198&lt;&gt;"",IF(Activités!H208=TRUE,INDEX(codenat,MATCH(Activités!G208,libnat,0)),Activités!G208),"")</f>
        <v/>
      </c>
      <c r="F198" s="26" t="str">
        <f>IF(A198&lt;&gt;"",Activités!I208,"")</f>
        <v/>
      </c>
      <c r="G198" s="26" t="str">
        <f>IF(A198&lt;&gt;"",IF(Activités!O208&lt;&gt;"",Activités!O208,""),"")</f>
        <v/>
      </c>
      <c r="H198" s="26" t="str">
        <f>IF(A198&lt;&gt;"",IF(Activités!Z208=TRUE,INDEX(codeperskat,MATCH(Activités!P208,libperskat,0)),IF(Activités!P208&lt;&gt;"",Activités!P208,"")),"")</f>
        <v/>
      </c>
      <c r="I198" s="26" t="str">
        <f>IF(A198&lt;&gt;"",IF(Activités!AA208=TRUE,INDEX(codeaav,MATCH(Activités!Q208,libaav,0)),IF(Activités!Q208&lt;&gt;"",Activités!Q208,"")),"")</f>
        <v/>
      </c>
      <c r="J198" s="26" t="str">
        <f>IF(A198&lt;&gt;"",IF(Activités!AB208=TRUE,INDEX(codedipqual,MATCH(Activités!R208,libdipqual,0)),IF(Activités!R208&lt;&gt;"",Activités!R208,"")),"")</f>
        <v/>
      </c>
      <c r="K198" s="26" t="str">
        <f>IF(A198&lt;&gt;"",IF(Activités!AC208=TRUE,INDEX(libcatidinst,MATCH(Activités!S208,libinst,0)),""),"")</f>
        <v/>
      </c>
      <c r="L198" s="26" t="str">
        <f>IF(A198&lt;&gt;"",IF(Activités!AC208=TRUE,INDEX(codeinst,MATCH(Activités!S208,libinst,0)),IF(Activités!S208&lt;&gt;"",Activités!S208,"")),"")</f>
        <v/>
      </c>
      <c r="M198" s="26" t="str">
        <f>IF(A198&lt;&gt;"",IF(Activités!T208&lt;&gt;"",Activités!T208,""),"")</f>
        <v/>
      </c>
      <c r="N198" s="26" t="str">
        <f>IF(A198&lt;&gt;"",IF(Activités!U208&lt;&gt;"",Activités!U208,""),"")</f>
        <v/>
      </c>
      <c r="O198" s="26" t="str">
        <f>IF(OR(A198="",ISBLANK(Activités!V208)),"",IF(NOT(ISNA(Activités!V208)),INDEX(codeschartkla,MATCH(Activités!V208,libschartkla,0)),Activités!V208))</f>
        <v/>
      </c>
      <c r="P198" s="26" t="str">
        <f>IF(OR(A198="",ISBLANK(Activités!W208)),"",Activités!W208)</f>
        <v/>
      </c>
    </row>
    <row r="199" spans="1:16">
      <c r="A199" s="26" t="str">
        <f>IF(Activités!$A209&lt;&gt;"",IF(Activités!C209&lt;&gt;"",IF(Activités!C209="LOC.ID",CONCATENATE("LOC.",Activités!AM$12),Activités!C209),""),"")</f>
        <v/>
      </c>
      <c r="B199" s="51" t="str">
        <f>IF(A199&lt;&gt;"",Activités!J209,"")</f>
        <v/>
      </c>
      <c r="C199" s="26" t="str">
        <f>IF(A199&lt;&gt;"",IF(Activités!E209=TRUE,INDEX(codesex,MATCH(Activités!D209,libsex,0)),Activités!D209),"")</f>
        <v/>
      </c>
      <c r="D199" s="116" t="str">
        <f>IF(A199&lt;&gt;"",Activités!F209,"")</f>
        <v/>
      </c>
      <c r="E199" s="26" t="str">
        <f>IF(A199&lt;&gt;"",IF(Activités!H209=TRUE,INDEX(codenat,MATCH(Activités!G209,libnat,0)),Activités!G209),"")</f>
        <v/>
      </c>
      <c r="F199" s="26" t="str">
        <f>IF(A199&lt;&gt;"",Activités!I209,"")</f>
        <v/>
      </c>
      <c r="G199" s="26" t="str">
        <f>IF(A199&lt;&gt;"",IF(Activités!O209&lt;&gt;"",Activités!O209,""),"")</f>
        <v/>
      </c>
      <c r="H199" s="26" t="str">
        <f>IF(A199&lt;&gt;"",IF(Activités!Z209=TRUE,INDEX(codeperskat,MATCH(Activités!P209,libperskat,0)),IF(Activités!P209&lt;&gt;"",Activités!P209,"")),"")</f>
        <v/>
      </c>
      <c r="I199" s="26" t="str">
        <f>IF(A199&lt;&gt;"",IF(Activités!AA209=TRUE,INDEX(codeaav,MATCH(Activités!Q209,libaav,0)),IF(Activités!Q209&lt;&gt;"",Activités!Q209,"")),"")</f>
        <v/>
      </c>
      <c r="J199" s="26" t="str">
        <f>IF(A199&lt;&gt;"",IF(Activités!AB209=TRUE,INDEX(codedipqual,MATCH(Activités!R209,libdipqual,0)),IF(Activités!R209&lt;&gt;"",Activités!R209,"")),"")</f>
        <v/>
      </c>
      <c r="K199" s="26" t="str">
        <f>IF(A199&lt;&gt;"",IF(Activités!AC209=TRUE,INDEX(libcatidinst,MATCH(Activités!S209,libinst,0)),""),"")</f>
        <v/>
      </c>
      <c r="L199" s="26" t="str">
        <f>IF(A199&lt;&gt;"",IF(Activités!AC209=TRUE,INDEX(codeinst,MATCH(Activités!S209,libinst,0)),IF(Activités!S209&lt;&gt;"",Activités!S209,"")),"")</f>
        <v/>
      </c>
      <c r="M199" s="26" t="str">
        <f>IF(A199&lt;&gt;"",IF(Activités!T209&lt;&gt;"",Activités!T209,""),"")</f>
        <v/>
      </c>
      <c r="N199" s="26" t="str">
        <f>IF(A199&lt;&gt;"",IF(Activités!U209&lt;&gt;"",Activités!U209,""),"")</f>
        <v/>
      </c>
      <c r="O199" s="26" t="str">
        <f>IF(OR(A199="",ISBLANK(Activités!V209)),"",IF(NOT(ISNA(Activités!V209)),INDEX(codeschartkla,MATCH(Activités!V209,libschartkla,0)),Activités!V209))</f>
        <v/>
      </c>
      <c r="P199" s="26" t="str">
        <f>IF(OR(A199="",ISBLANK(Activités!W209)),"",Activités!W209)</f>
        <v/>
      </c>
    </row>
    <row r="200" spans="1:16">
      <c r="A200" s="26" t="str">
        <f>IF(Activités!$A210&lt;&gt;"",IF(Activités!C210&lt;&gt;"",IF(Activités!C210="LOC.ID",CONCATENATE("LOC.",Activités!AM$12),Activités!C210),""),"")</f>
        <v/>
      </c>
      <c r="B200" s="51" t="str">
        <f>IF(A200&lt;&gt;"",Activités!J210,"")</f>
        <v/>
      </c>
      <c r="C200" s="26" t="str">
        <f>IF(A200&lt;&gt;"",IF(Activités!E210=TRUE,INDEX(codesex,MATCH(Activités!D210,libsex,0)),Activités!D210),"")</f>
        <v/>
      </c>
      <c r="D200" s="116" t="str">
        <f>IF(A200&lt;&gt;"",Activités!F210,"")</f>
        <v/>
      </c>
      <c r="E200" s="26" t="str">
        <f>IF(A200&lt;&gt;"",IF(Activités!H210=TRUE,INDEX(codenat,MATCH(Activités!G210,libnat,0)),Activités!G210),"")</f>
        <v/>
      </c>
      <c r="F200" s="26" t="str">
        <f>IF(A200&lt;&gt;"",Activités!I210,"")</f>
        <v/>
      </c>
      <c r="G200" s="26" t="str">
        <f>IF(A200&lt;&gt;"",IF(Activités!O210&lt;&gt;"",Activités!O210,""),"")</f>
        <v/>
      </c>
      <c r="H200" s="26" t="str">
        <f>IF(A200&lt;&gt;"",IF(Activités!Z210=TRUE,INDEX(codeperskat,MATCH(Activités!P210,libperskat,0)),IF(Activités!P210&lt;&gt;"",Activités!P210,"")),"")</f>
        <v/>
      </c>
      <c r="I200" s="26" t="str">
        <f>IF(A200&lt;&gt;"",IF(Activités!AA210=TRUE,INDEX(codeaav,MATCH(Activités!Q210,libaav,0)),IF(Activités!Q210&lt;&gt;"",Activités!Q210,"")),"")</f>
        <v/>
      </c>
      <c r="J200" s="26" t="str">
        <f>IF(A200&lt;&gt;"",IF(Activités!AB210=TRUE,INDEX(codedipqual,MATCH(Activités!R210,libdipqual,0)),IF(Activités!R210&lt;&gt;"",Activités!R210,"")),"")</f>
        <v/>
      </c>
      <c r="K200" s="26" t="str">
        <f>IF(A200&lt;&gt;"",IF(Activités!AC210=TRUE,INDEX(libcatidinst,MATCH(Activités!S210,libinst,0)),""),"")</f>
        <v/>
      </c>
      <c r="L200" s="26" t="str">
        <f>IF(A200&lt;&gt;"",IF(Activités!AC210=TRUE,INDEX(codeinst,MATCH(Activités!S210,libinst,0)),IF(Activités!S210&lt;&gt;"",Activités!S210,"")),"")</f>
        <v/>
      </c>
      <c r="M200" s="26" t="str">
        <f>IF(A200&lt;&gt;"",IF(Activités!T210&lt;&gt;"",Activités!T210,""),"")</f>
        <v/>
      </c>
      <c r="N200" s="26" t="str">
        <f>IF(A200&lt;&gt;"",IF(Activités!U210&lt;&gt;"",Activités!U210,""),"")</f>
        <v/>
      </c>
      <c r="O200" s="26" t="str">
        <f>IF(OR(A200="",ISBLANK(Activités!V210)),"",IF(NOT(ISNA(Activités!V210)),INDEX(codeschartkla,MATCH(Activités!V210,libschartkla,0)),Activités!V210))</f>
        <v/>
      </c>
      <c r="P200" s="26" t="str">
        <f>IF(OR(A200="",ISBLANK(Activités!W210)),"",Activités!W210)</f>
        <v/>
      </c>
    </row>
    <row r="201" spans="1:16">
      <c r="A201" s="26" t="str">
        <f>IF(Activités!$A211&lt;&gt;"",IF(Activités!C211&lt;&gt;"",IF(Activités!C211="LOC.ID",CONCATENATE("LOC.",Activités!AM$12),Activités!C211),""),"")</f>
        <v/>
      </c>
      <c r="B201" s="51" t="str">
        <f>IF(A201&lt;&gt;"",Activités!J211,"")</f>
        <v/>
      </c>
      <c r="C201" s="26" t="str">
        <f>IF(A201&lt;&gt;"",IF(Activités!E211=TRUE,INDEX(codesex,MATCH(Activités!D211,libsex,0)),Activités!D211),"")</f>
        <v/>
      </c>
      <c r="D201" s="116" t="str">
        <f>IF(A201&lt;&gt;"",Activités!F211,"")</f>
        <v/>
      </c>
      <c r="E201" s="26" t="str">
        <f>IF(A201&lt;&gt;"",IF(Activités!H211=TRUE,INDEX(codenat,MATCH(Activités!G211,libnat,0)),Activités!G211),"")</f>
        <v/>
      </c>
      <c r="F201" s="26" t="str">
        <f>IF(A201&lt;&gt;"",Activités!I211,"")</f>
        <v/>
      </c>
      <c r="G201" s="26" t="str">
        <f>IF(A201&lt;&gt;"",IF(Activités!O211&lt;&gt;"",Activités!O211,""),"")</f>
        <v/>
      </c>
      <c r="H201" s="26" t="str">
        <f>IF(A201&lt;&gt;"",IF(Activités!Z211=TRUE,INDEX(codeperskat,MATCH(Activités!P211,libperskat,0)),IF(Activités!P211&lt;&gt;"",Activités!P211,"")),"")</f>
        <v/>
      </c>
      <c r="I201" s="26" t="str">
        <f>IF(A201&lt;&gt;"",IF(Activités!AA211=TRUE,INDEX(codeaav,MATCH(Activités!Q211,libaav,0)),IF(Activités!Q211&lt;&gt;"",Activités!Q211,"")),"")</f>
        <v/>
      </c>
      <c r="J201" s="26" t="str">
        <f>IF(A201&lt;&gt;"",IF(Activités!AB211=TRUE,INDEX(codedipqual,MATCH(Activités!R211,libdipqual,0)),IF(Activités!R211&lt;&gt;"",Activités!R211,"")),"")</f>
        <v/>
      </c>
      <c r="K201" s="26" t="str">
        <f>IF(A201&lt;&gt;"",IF(Activités!AC211=TRUE,INDEX(libcatidinst,MATCH(Activités!S211,libinst,0)),""),"")</f>
        <v/>
      </c>
      <c r="L201" s="26" t="str">
        <f>IF(A201&lt;&gt;"",IF(Activités!AC211=TRUE,INDEX(codeinst,MATCH(Activités!S211,libinst,0)),IF(Activités!S211&lt;&gt;"",Activités!S211,"")),"")</f>
        <v/>
      </c>
      <c r="M201" s="26" t="str">
        <f>IF(A201&lt;&gt;"",IF(Activités!T211&lt;&gt;"",Activités!T211,""),"")</f>
        <v/>
      </c>
      <c r="N201" s="26" t="str">
        <f>IF(A201&lt;&gt;"",IF(Activités!U211&lt;&gt;"",Activités!U211,""),"")</f>
        <v/>
      </c>
      <c r="O201" s="26" t="str">
        <f>IF(OR(A201="",ISBLANK(Activités!V211)),"",IF(NOT(ISNA(Activités!V211)),INDEX(codeschartkla,MATCH(Activités!V211,libschartkla,0)),Activités!V211))</f>
        <v/>
      </c>
      <c r="P201" s="26" t="str">
        <f>IF(OR(A201="",ISBLANK(Activités!W211)),"",Activités!W211)</f>
        <v/>
      </c>
    </row>
    <row r="202" spans="1:16">
      <c r="A202" s="26" t="str">
        <f>IF(Activités!$A212&lt;&gt;"",IF(Activités!C212&lt;&gt;"",IF(Activités!C212="LOC.ID",CONCATENATE("LOC.",Activités!AM$12),Activités!C212),""),"")</f>
        <v/>
      </c>
      <c r="B202" s="51" t="str">
        <f>IF(A202&lt;&gt;"",Activités!J212,"")</f>
        <v/>
      </c>
      <c r="C202" s="26" t="str">
        <f>IF(A202&lt;&gt;"",IF(Activités!E212=TRUE,INDEX(codesex,MATCH(Activités!D212,libsex,0)),Activités!D212),"")</f>
        <v/>
      </c>
      <c r="D202" s="116" t="str">
        <f>IF(A202&lt;&gt;"",Activités!F212,"")</f>
        <v/>
      </c>
      <c r="E202" s="26" t="str">
        <f>IF(A202&lt;&gt;"",IF(Activités!H212=TRUE,INDEX(codenat,MATCH(Activités!G212,libnat,0)),Activités!G212),"")</f>
        <v/>
      </c>
      <c r="F202" s="26" t="str">
        <f>IF(A202&lt;&gt;"",Activités!I212,"")</f>
        <v/>
      </c>
      <c r="G202" s="26" t="str">
        <f>IF(A202&lt;&gt;"",IF(Activités!O212&lt;&gt;"",Activités!O212,""),"")</f>
        <v/>
      </c>
      <c r="H202" s="26" t="str">
        <f>IF(A202&lt;&gt;"",IF(Activités!Z212=TRUE,INDEX(codeperskat,MATCH(Activités!P212,libperskat,0)),IF(Activités!P212&lt;&gt;"",Activités!P212,"")),"")</f>
        <v/>
      </c>
      <c r="I202" s="26" t="str">
        <f>IF(A202&lt;&gt;"",IF(Activités!AA212=TRUE,INDEX(codeaav,MATCH(Activités!Q212,libaav,0)),IF(Activités!Q212&lt;&gt;"",Activités!Q212,"")),"")</f>
        <v/>
      </c>
      <c r="J202" s="26" t="str">
        <f>IF(A202&lt;&gt;"",IF(Activités!AB212=TRUE,INDEX(codedipqual,MATCH(Activités!R212,libdipqual,0)),IF(Activités!R212&lt;&gt;"",Activités!R212,"")),"")</f>
        <v/>
      </c>
      <c r="K202" s="26" t="str">
        <f>IF(A202&lt;&gt;"",IF(Activités!AC212=TRUE,INDEX(libcatidinst,MATCH(Activités!S212,libinst,0)),""),"")</f>
        <v/>
      </c>
      <c r="L202" s="26" t="str">
        <f>IF(A202&lt;&gt;"",IF(Activités!AC212=TRUE,INDEX(codeinst,MATCH(Activités!S212,libinst,0)),IF(Activités!S212&lt;&gt;"",Activités!S212,"")),"")</f>
        <v/>
      </c>
      <c r="M202" s="26" t="str">
        <f>IF(A202&lt;&gt;"",IF(Activités!T212&lt;&gt;"",Activités!T212,""),"")</f>
        <v/>
      </c>
      <c r="N202" s="26" t="str">
        <f>IF(A202&lt;&gt;"",IF(Activités!U212&lt;&gt;"",Activités!U212,""),"")</f>
        <v/>
      </c>
      <c r="O202" s="26" t="str">
        <f>IF(OR(A202="",ISBLANK(Activités!V212)),"",IF(NOT(ISNA(Activités!V212)),INDEX(codeschartkla,MATCH(Activités!V212,libschartkla,0)),Activités!V212))</f>
        <v/>
      </c>
      <c r="P202" s="26" t="str">
        <f>IF(OR(A202="",ISBLANK(Activités!W212)),"",Activités!W212)</f>
        <v/>
      </c>
    </row>
    <row r="203" spans="1:16">
      <c r="A203" s="26" t="str">
        <f>IF(Activités!$A213&lt;&gt;"",IF(Activités!C213&lt;&gt;"",IF(Activités!C213="LOC.ID",CONCATENATE("LOC.",Activités!AM$12),Activités!C213),""),"")</f>
        <v/>
      </c>
      <c r="B203" s="51" t="str">
        <f>IF(A203&lt;&gt;"",Activités!J213,"")</f>
        <v/>
      </c>
      <c r="C203" s="26" t="str">
        <f>IF(A203&lt;&gt;"",IF(Activités!E213=TRUE,INDEX(codesex,MATCH(Activités!D213,libsex,0)),Activités!D213),"")</f>
        <v/>
      </c>
      <c r="D203" s="116" t="str">
        <f>IF(A203&lt;&gt;"",Activités!F213,"")</f>
        <v/>
      </c>
      <c r="E203" s="26" t="str">
        <f>IF(A203&lt;&gt;"",IF(Activités!H213=TRUE,INDEX(codenat,MATCH(Activités!G213,libnat,0)),Activités!G213),"")</f>
        <v/>
      </c>
      <c r="F203" s="26" t="str">
        <f>IF(A203&lt;&gt;"",Activités!I213,"")</f>
        <v/>
      </c>
      <c r="G203" s="26" t="str">
        <f>IF(A203&lt;&gt;"",IF(Activités!O213&lt;&gt;"",Activités!O213,""),"")</f>
        <v/>
      </c>
      <c r="H203" s="26" t="str">
        <f>IF(A203&lt;&gt;"",IF(Activités!Z213=TRUE,INDEX(codeperskat,MATCH(Activités!P213,libperskat,0)),IF(Activités!P213&lt;&gt;"",Activités!P213,"")),"")</f>
        <v/>
      </c>
      <c r="I203" s="26" t="str">
        <f>IF(A203&lt;&gt;"",IF(Activités!AA213=TRUE,INDEX(codeaav,MATCH(Activités!Q213,libaav,0)),IF(Activités!Q213&lt;&gt;"",Activités!Q213,"")),"")</f>
        <v/>
      </c>
      <c r="J203" s="26" t="str">
        <f>IF(A203&lt;&gt;"",IF(Activités!AB213=TRUE,INDEX(codedipqual,MATCH(Activités!R213,libdipqual,0)),IF(Activités!R213&lt;&gt;"",Activités!R213,"")),"")</f>
        <v/>
      </c>
      <c r="K203" s="26" t="str">
        <f>IF(A203&lt;&gt;"",IF(Activités!AC213=TRUE,INDEX(libcatidinst,MATCH(Activités!S213,libinst,0)),""),"")</f>
        <v/>
      </c>
      <c r="L203" s="26" t="str">
        <f>IF(A203&lt;&gt;"",IF(Activités!AC213=TRUE,INDEX(codeinst,MATCH(Activités!S213,libinst,0)),IF(Activités!S213&lt;&gt;"",Activités!S213,"")),"")</f>
        <v/>
      </c>
      <c r="M203" s="26" t="str">
        <f>IF(A203&lt;&gt;"",IF(Activités!T213&lt;&gt;"",Activités!T213,""),"")</f>
        <v/>
      </c>
      <c r="N203" s="26" t="str">
        <f>IF(A203&lt;&gt;"",IF(Activités!U213&lt;&gt;"",Activités!U213,""),"")</f>
        <v/>
      </c>
      <c r="O203" s="26" t="str">
        <f>IF(OR(A203="",ISBLANK(Activités!V213)),"",IF(NOT(ISNA(Activités!V213)),INDEX(codeschartkla,MATCH(Activités!V213,libschartkla,0)),Activités!V213))</f>
        <v/>
      </c>
      <c r="P203" s="26" t="str">
        <f>IF(OR(A203="",ISBLANK(Activités!W213)),"",Activités!W213)</f>
        <v/>
      </c>
    </row>
    <row r="204" spans="1:16">
      <c r="A204" s="26" t="str">
        <f>IF(Activités!$A214&lt;&gt;"",IF(Activités!C214&lt;&gt;"",IF(Activités!C214="LOC.ID",CONCATENATE("LOC.",Activités!AM$12),Activités!C214),""),"")</f>
        <v/>
      </c>
      <c r="B204" s="51" t="str">
        <f>IF(A204&lt;&gt;"",Activités!J214,"")</f>
        <v/>
      </c>
      <c r="C204" s="26" t="str">
        <f>IF(A204&lt;&gt;"",IF(Activités!E214=TRUE,INDEX(codesex,MATCH(Activités!D214,libsex,0)),Activités!D214),"")</f>
        <v/>
      </c>
      <c r="D204" s="116" t="str">
        <f>IF(A204&lt;&gt;"",Activités!F214,"")</f>
        <v/>
      </c>
      <c r="E204" s="26" t="str">
        <f>IF(A204&lt;&gt;"",IF(Activités!H214=TRUE,INDEX(codenat,MATCH(Activités!G214,libnat,0)),Activités!G214),"")</f>
        <v/>
      </c>
      <c r="F204" s="26" t="str">
        <f>IF(A204&lt;&gt;"",Activités!I214,"")</f>
        <v/>
      </c>
      <c r="G204" s="26" t="str">
        <f>IF(A204&lt;&gt;"",IF(Activités!O214&lt;&gt;"",Activités!O214,""),"")</f>
        <v/>
      </c>
      <c r="H204" s="26" t="str">
        <f>IF(A204&lt;&gt;"",IF(Activités!Z214=TRUE,INDEX(codeperskat,MATCH(Activités!P214,libperskat,0)),IF(Activités!P214&lt;&gt;"",Activités!P214,"")),"")</f>
        <v/>
      </c>
      <c r="I204" s="26" t="str">
        <f>IF(A204&lt;&gt;"",IF(Activités!AA214=TRUE,INDEX(codeaav,MATCH(Activités!Q214,libaav,0)),IF(Activités!Q214&lt;&gt;"",Activités!Q214,"")),"")</f>
        <v/>
      </c>
      <c r="J204" s="26" t="str">
        <f>IF(A204&lt;&gt;"",IF(Activités!AB214=TRUE,INDEX(codedipqual,MATCH(Activités!R214,libdipqual,0)),IF(Activités!R214&lt;&gt;"",Activités!R214,"")),"")</f>
        <v/>
      </c>
      <c r="K204" s="26" t="str">
        <f>IF(A204&lt;&gt;"",IF(Activités!AC214=TRUE,INDEX(libcatidinst,MATCH(Activités!S214,libinst,0)),""),"")</f>
        <v/>
      </c>
      <c r="L204" s="26" t="str">
        <f>IF(A204&lt;&gt;"",IF(Activités!AC214=TRUE,INDEX(codeinst,MATCH(Activités!S214,libinst,0)),IF(Activités!S214&lt;&gt;"",Activités!S214,"")),"")</f>
        <v/>
      </c>
      <c r="M204" s="26" t="str">
        <f>IF(A204&lt;&gt;"",IF(Activités!T214&lt;&gt;"",Activités!T214,""),"")</f>
        <v/>
      </c>
      <c r="N204" s="26" t="str">
        <f>IF(A204&lt;&gt;"",IF(Activités!U214&lt;&gt;"",Activités!U214,""),"")</f>
        <v/>
      </c>
      <c r="O204" s="26" t="str">
        <f>IF(OR(A204="",ISBLANK(Activités!V214)),"",IF(NOT(ISNA(Activités!V214)),INDEX(codeschartkla,MATCH(Activités!V214,libschartkla,0)),Activités!V214))</f>
        <v/>
      </c>
      <c r="P204" s="26" t="str">
        <f>IF(OR(A204="",ISBLANK(Activités!W214)),"",Activités!W214)</f>
        <v/>
      </c>
    </row>
    <row r="205" spans="1:16">
      <c r="A205" s="26" t="str">
        <f>IF(Activités!$A215&lt;&gt;"",IF(Activités!C215&lt;&gt;"",IF(Activités!C215="LOC.ID",CONCATENATE("LOC.",Activités!AM$12),Activités!C215),""),"")</f>
        <v/>
      </c>
      <c r="B205" s="51" t="str">
        <f>IF(A205&lt;&gt;"",Activités!J215,"")</f>
        <v/>
      </c>
      <c r="C205" s="26" t="str">
        <f>IF(A205&lt;&gt;"",IF(Activités!E215=TRUE,INDEX(codesex,MATCH(Activités!D215,libsex,0)),Activités!D215),"")</f>
        <v/>
      </c>
      <c r="D205" s="116" t="str">
        <f>IF(A205&lt;&gt;"",Activités!F215,"")</f>
        <v/>
      </c>
      <c r="E205" s="26" t="str">
        <f>IF(A205&lt;&gt;"",IF(Activités!H215=TRUE,INDEX(codenat,MATCH(Activités!G215,libnat,0)),Activités!G215),"")</f>
        <v/>
      </c>
      <c r="F205" s="26" t="str">
        <f>IF(A205&lt;&gt;"",Activités!I215,"")</f>
        <v/>
      </c>
      <c r="G205" s="26" t="str">
        <f>IF(A205&lt;&gt;"",IF(Activités!O215&lt;&gt;"",Activités!O215,""),"")</f>
        <v/>
      </c>
      <c r="H205" s="26" t="str">
        <f>IF(A205&lt;&gt;"",IF(Activités!Z215=TRUE,INDEX(codeperskat,MATCH(Activités!P215,libperskat,0)),IF(Activités!P215&lt;&gt;"",Activités!P215,"")),"")</f>
        <v/>
      </c>
      <c r="I205" s="26" t="str">
        <f>IF(A205&lt;&gt;"",IF(Activités!AA215=TRUE,INDEX(codeaav,MATCH(Activités!Q215,libaav,0)),IF(Activités!Q215&lt;&gt;"",Activités!Q215,"")),"")</f>
        <v/>
      </c>
      <c r="J205" s="26" t="str">
        <f>IF(A205&lt;&gt;"",IF(Activités!AB215=TRUE,INDEX(codedipqual,MATCH(Activités!R215,libdipqual,0)),IF(Activités!R215&lt;&gt;"",Activités!R215,"")),"")</f>
        <v/>
      </c>
      <c r="K205" s="26" t="str">
        <f>IF(A205&lt;&gt;"",IF(Activités!AC215=TRUE,INDEX(libcatidinst,MATCH(Activités!S215,libinst,0)),""),"")</f>
        <v/>
      </c>
      <c r="L205" s="26" t="str">
        <f>IF(A205&lt;&gt;"",IF(Activités!AC215=TRUE,INDEX(codeinst,MATCH(Activités!S215,libinst,0)),IF(Activités!S215&lt;&gt;"",Activités!S215,"")),"")</f>
        <v/>
      </c>
      <c r="M205" s="26" t="str">
        <f>IF(A205&lt;&gt;"",IF(Activités!T215&lt;&gt;"",Activités!T215,""),"")</f>
        <v/>
      </c>
      <c r="N205" s="26" t="str">
        <f>IF(A205&lt;&gt;"",IF(Activités!U215&lt;&gt;"",Activités!U215,""),"")</f>
        <v/>
      </c>
      <c r="O205" s="26" t="str">
        <f>IF(OR(A205="",ISBLANK(Activités!V215)),"",IF(NOT(ISNA(Activités!V215)),INDEX(codeschartkla,MATCH(Activités!V215,libschartkla,0)),Activités!V215))</f>
        <v/>
      </c>
      <c r="P205" s="26" t="str">
        <f>IF(OR(A205="",ISBLANK(Activités!W215)),"",Activités!W215)</f>
        <v/>
      </c>
    </row>
    <row r="206" spans="1:16">
      <c r="A206" s="26" t="str">
        <f>IF(Activités!$A216&lt;&gt;"",IF(Activités!C216&lt;&gt;"",IF(Activités!C216="LOC.ID",CONCATENATE("LOC.",Activités!AM$12),Activités!C216),""),"")</f>
        <v/>
      </c>
      <c r="B206" s="51" t="str">
        <f>IF(A206&lt;&gt;"",Activités!J216,"")</f>
        <v/>
      </c>
      <c r="C206" s="26" t="str">
        <f>IF(A206&lt;&gt;"",IF(Activités!E216=TRUE,INDEX(codesex,MATCH(Activités!D216,libsex,0)),Activités!D216),"")</f>
        <v/>
      </c>
      <c r="D206" s="116" t="str">
        <f>IF(A206&lt;&gt;"",Activités!F216,"")</f>
        <v/>
      </c>
      <c r="E206" s="26" t="str">
        <f>IF(A206&lt;&gt;"",IF(Activités!H216=TRUE,INDEX(codenat,MATCH(Activités!G216,libnat,0)),Activités!G216),"")</f>
        <v/>
      </c>
      <c r="F206" s="26" t="str">
        <f>IF(A206&lt;&gt;"",Activités!I216,"")</f>
        <v/>
      </c>
      <c r="G206" s="26" t="str">
        <f>IF(A206&lt;&gt;"",IF(Activités!O216&lt;&gt;"",Activités!O216,""),"")</f>
        <v/>
      </c>
      <c r="H206" s="26" t="str">
        <f>IF(A206&lt;&gt;"",IF(Activités!Z216=TRUE,INDEX(codeperskat,MATCH(Activités!P216,libperskat,0)),IF(Activités!P216&lt;&gt;"",Activités!P216,"")),"")</f>
        <v/>
      </c>
      <c r="I206" s="26" t="str">
        <f>IF(A206&lt;&gt;"",IF(Activités!AA216=TRUE,INDEX(codeaav,MATCH(Activités!Q216,libaav,0)),IF(Activités!Q216&lt;&gt;"",Activités!Q216,"")),"")</f>
        <v/>
      </c>
      <c r="J206" s="26" t="str">
        <f>IF(A206&lt;&gt;"",IF(Activités!AB216=TRUE,INDEX(codedipqual,MATCH(Activités!R216,libdipqual,0)),IF(Activités!R216&lt;&gt;"",Activités!R216,"")),"")</f>
        <v/>
      </c>
      <c r="K206" s="26" t="str">
        <f>IF(A206&lt;&gt;"",IF(Activités!AC216=TRUE,INDEX(libcatidinst,MATCH(Activités!S216,libinst,0)),""),"")</f>
        <v/>
      </c>
      <c r="L206" s="26" t="str">
        <f>IF(A206&lt;&gt;"",IF(Activités!AC216=TRUE,INDEX(codeinst,MATCH(Activités!S216,libinst,0)),IF(Activités!S216&lt;&gt;"",Activités!S216,"")),"")</f>
        <v/>
      </c>
      <c r="M206" s="26" t="str">
        <f>IF(A206&lt;&gt;"",IF(Activités!T216&lt;&gt;"",Activités!T216,""),"")</f>
        <v/>
      </c>
      <c r="N206" s="26" t="str">
        <f>IF(A206&lt;&gt;"",IF(Activités!U216&lt;&gt;"",Activités!U216,""),"")</f>
        <v/>
      </c>
      <c r="O206" s="26" t="str">
        <f>IF(OR(A206="",ISBLANK(Activités!V216)),"",IF(NOT(ISNA(Activités!V216)),INDEX(codeschartkla,MATCH(Activités!V216,libschartkla,0)),Activités!V216))</f>
        <v/>
      </c>
      <c r="P206" s="26" t="str">
        <f>IF(OR(A206="",ISBLANK(Activités!W216)),"",Activités!W216)</f>
        <v/>
      </c>
    </row>
    <row r="207" spans="1:16">
      <c r="A207" s="26" t="str">
        <f>IF(Activités!$A217&lt;&gt;"",IF(Activités!C217&lt;&gt;"",IF(Activités!C217="LOC.ID",CONCATENATE("LOC.",Activités!AM$12),Activités!C217),""),"")</f>
        <v/>
      </c>
      <c r="B207" s="51" t="str">
        <f>IF(A207&lt;&gt;"",Activités!J217,"")</f>
        <v/>
      </c>
      <c r="C207" s="26" t="str">
        <f>IF(A207&lt;&gt;"",IF(Activités!E217=TRUE,INDEX(codesex,MATCH(Activités!D217,libsex,0)),Activités!D217),"")</f>
        <v/>
      </c>
      <c r="D207" s="116" t="str">
        <f>IF(A207&lt;&gt;"",Activités!F217,"")</f>
        <v/>
      </c>
      <c r="E207" s="26" t="str">
        <f>IF(A207&lt;&gt;"",IF(Activités!H217=TRUE,INDEX(codenat,MATCH(Activités!G217,libnat,0)),Activités!G217),"")</f>
        <v/>
      </c>
      <c r="F207" s="26" t="str">
        <f>IF(A207&lt;&gt;"",Activités!I217,"")</f>
        <v/>
      </c>
      <c r="G207" s="26" t="str">
        <f>IF(A207&lt;&gt;"",IF(Activités!O217&lt;&gt;"",Activités!O217,""),"")</f>
        <v/>
      </c>
      <c r="H207" s="26" t="str">
        <f>IF(A207&lt;&gt;"",IF(Activités!Z217=TRUE,INDEX(codeperskat,MATCH(Activités!P217,libperskat,0)),IF(Activités!P217&lt;&gt;"",Activités!P217,"")),"")</f>
        <v/>
      </c>
      <c r="I207" s="26" t="str">
        <f>IF(A207&lt;&gt;"",IF(Activités!AA217=TRUE,INDEX(codeaav,MATCH(Activités!Q217,libaav,0)),IF(Activités!Q217&lt;&gt;"",Activités!Q217,"")),"")</f>
        <v/>
      </c>
      <c r="J207" s="26" t="str">
        <f>IF(A207&lt;&gt;"",IF(Activités!AB217=TRUE,INDEX(codedipqual,MATCH(Activités!R217,libdipqual,0)),IF(Activités!R217&lt;&gt;"",Activités!R217,"")),"")</f>
        <v/>
      </c>
      <c r="K207" s="26" t="str">
        <f>IF(A207&lt;&gt;"",IF(Activités!AC217=TRUE,INDEX(libcatidinst,MATCH(Activités!S217,libinst,0)),""),"")</f>
        <v/>
      </c>
      <c r="L207" s="26" t="str">
        <f>IF(A207&lt;&gt;"",IF(Activités!AC217=TRUE,INDEX(codeinst,MATCH(Activités!S217,libinst,0)),IF(Activités!S217&lt;&gt;"",Activités!S217,"")),"")</f>
        <v/>
      </c>
      <c r="M207" s="26" t="str">
        <f>IF(A207&lt;&gt;"",IF(Activités!T217&lt;&gt;"",Activités!T217,""),"")</f>
        <v/>
      </c>
      <c r="N207" s="26" t="str">
        <f>IF(A207&lt;&gt;"",IF(Activités!U217&lt;&gt;"",Activités!U217,""),"")</f>
        <v/>
      </c>
      <c r="O207" s="26" t="str">
        <f>IF(OR(A207="",ISBLANK(Activités!V217)),"",IF(NOT(ISNA(Activités!V217)),INDEX(codeschartkla,MATCH(Activités!V217,libschartkla,0)),Activités!V217))</f>
        <v/>
      </c>
      <c r="P207" s="26" t="str">
        <f>IF(OR(A207="",ISBLANK(Activités!W217)),"",Activités!W217)</f>
        <v/>
      </c>
    </row>
    <row r="208" spans="1:16">
      <c r="A208" s="26" t="str">
        <f>IF(Activités!$A218&lt;&gt;"",IF(Activités!C218&lt;&gt;"",IF(Activités!C218="LOC.ID",CONCATENATE("LOC.",Activités!AM$12),Activités!C218),""),"")</f>
        <v/>
      </c>
      <c r="B208" s="51" t="str">
        <f>IF(A208&lt;&gt;"",Activités!J218,"")</f>
        <v/>
      </c>
      <c r="C208" s="26" t="str">
        <f>IF(A208&lt;&gt;"",IF(Activités!E218=TRUE,INDEX(codesex,MATCH(Activités!D218,libsex,0)),Activités!D218),"")</f>
        <v/>
      </c>
      <c r="D208" s="116" t="str">
        <f>IF(A208&lt;&gt;"",Activités!F218,"")</f>
        <v/>
      </c>
      <c r="E208" s="26" t="str">
        <f>IF(A208&lt;&gt;"",IF(Activités!H218=TRUE,INDEX(codenat,MATCH(Activités!G218,libnat,0)),Activités!G218),"")</f>
        <v/>
      </c>
      <c r="F208" s="26" t="str">
        <f>IF(A208&lt;&gt;"",Activités!I218,"")</f>
        <v/>
      </c>
      <c r="G208" s="26" t="str">
        <f>IF(A208&lt;&gt;"",IF(Activités!O218&lt;&gt;"",Activités!O218,""),"")</f>
        <v/>
      </c>
      <c r="H208" s="26" t="str">
        <f>IF(A208&lt;&gt;"",IF(Activités!Z218=TRUE,INDEX(codeperskat,MATCH(Activités!P218,libperskat,0)),IF(Activités!P218&lt;&gt;"",Activités!P218,"")),"")</f>
        <v/>
      </c>
      <c r="I208" s="26" t="str">
        <f>IF(A208&lt;&gt;"",IF(Activités!AA218=TRUE,INDEX(codeaav,MATCH(Activités!Q218,libaav,0)),IF(Activités!Q218&lt;&gt;"",Activités!Q218,"")),"")</f>
        <v/>
      </c>
      <c r="J208" s="26" t="str">
        <f>IF(A208&lt;&gt;"",IF(Activités!AB218=TRUE,INDEX(codedipqual,MATCH(Activités!R218,libdipqual,0)),IF(Activités!R218&lt;&gt;"",Activités!R218,"")),"")</f>
        <v/>
      </c>
      <c r="K208" s="26" t="str">
        <f>IF(A208&lt;&gt;"",IF(Activités!AC218=TRUE,INDEX(libcatidinst,MATCH(Activités!S218,libinst,0)),""),"")</f>
        <v/>
      </c>
      <c r="L208" s="26" t="str">
        <f>IF(A208&lt;&gt;"",IF(Activités!AC218=TRUE,INDEX(codeinst,MATCH(Activités!S218,libinst,0)),IF(Activités!S218&lt;&gt;"",Activités!S218,"")),"")</f>
        <v/>
      </c>
      <c r="M208" s="26" t="str">
        <f>IF(A208&lt;&gt;"",IF(Activités!T218&lt;&gt;"",Activités!T218,""),"")</f>
        <v/>
      </c>
      <c r="N208" s="26" t="str">
        <f>IF(A208&lt;&gt;"",IF(Activités!U218&lt;&gt;"",Activités!U218,""),"")</f>
        <v/>
      </c>
      <c r="O208" s="26" t="str">
        <f>IF(OR(A208="",ISBLANK(Activités!V218)),"",IF(NOT(ISNA(Activités!V218)),INDEX(codeschartkla,MATCH(Activités!V218,libschartkla,0)),Activités!V218))</f>
        <v/>
      </c>
      <c r="P208" s="26" t="str">
        <f>IF(OR(A208="",ISBLANK(Activités!W218)),"",Activités!W218)</f>
        <v/>
      </c>
    </row>
    <row r="209" spans="1:16">
      <c r="A209" s="26" t="str">
        <f>IF(Activités!$A219&lt;&gt;"",IF(Activités!C219&lt;&gt;"",IF(Activités!C219="LOC.ID",CONCATENATE("LOC.",Activités!AM$12),Activités!C219),""),"")</f>
        <v/>
      </c>
      <c r="B209" s="51" t="str">
        <f>IF(A209&lt;&gt;"",Activités!J219,"")</f>
        <v/>
      </c>
      <c r="C209" s="26" t="str">
        <f>IF(A209&lt;&gt;"",IF(Activités!E219=TRUE,INDEX(codesex,MATCH(Activités!D219,libsex,0)),Activités!D219),"")</f>
        <v/>
      </c>
      <c r="D209" s="116" t="str">
        <f>IF(A209&lt;&gt;"",Activités!F219,"")</f>
        <v/>
      </c>
      <c r="E209" s="26" t="str">
        <f>IF(A209&lt;&gt;"",IF(Activités!H219=TRUE,INDEX(codenat,MATCH(Activités!G219,libnat,0)),Activités!G219),"")</f>
        <v/>
      </c>
      <c r="F209" s="26" t="str">
        <f>IF(A209&lt;&gt;"",Activités!I219,"")</f>
        <v/>
      </c>
      <c r="G209" s="26" t="str">
        <f>IF(A209&lt;&gt;"",IF(Activités!O219&lt;&gt;"",Activités!O219,""),"")</f>
        <v/>
      </c>
      <c r="H209" s="26" t="str">
        <f>IF(A209&lt;&gt;"",IF(Activités!Z219=TRUE,INDEX(codeperskat,MATCH(Activités!P219,libperskat,0)),IF(Activités!P219&lt;&gt;"",Activités!P219,"")),"")</f>
        <v/>
      </c>
      <c r="I209" s="26" t="str">
        <f>IF(A209&lt;&gt;"",IF(Activités!AA219=TRUE,INDEX(codeaav,MATCH(Activités!Q219,libaav,0)),IF(Activités!Q219&lt;&gt;"",Activités!Q219,"")),"")</f>
        <v/>
      </c>
      <c r="J209" s="26" t="str">
        <f>IF(A209&lt;&gt;"",IF(Activités!AB219=TRUE,INDEX(codedipqual,MATCH(Activités!R219,libdipqual,0)),IF(Activités!R219&lt;&gt;"",Activités!R219,"")),"")</f>
        <v/>
      </c>
      <c r="K209" s="26" t="str">
        <f>IF(A209&lt;&gt;"",IF(Activités!AC219=TRUE,INDEX(libcatidinst,MATCH(Activités!S219,libinst,0)),""),"")</f>
        <v/>
      </c>
      <c r="L209" s="26" t="str">
        <f>IF(A209&lt;&gt;"",IF(Activités!AC219=TRUE,INDEX(codeinst,MATCH(Activités!S219,libinst,0)),IF(Activités!S219&lt;&gt;"",Activités!S219,"")),"")</f>
        <v/>
      </c>
      <c r="M209" s="26" t="str">
        <f>IF(A209&lt;&gt;"",IF(Activités!T219&lt;&gt;"",Activités!T219,""),"")</f>
        <v/>
      </c>
      <c r="N209" s="26" t="str">
        <f>IF(A209&lt;&gt;"",IF(Activités!U219&lt;&gt;"",Activités!U219,""),"")</f>
        <v/>
      </c>
      <c r="O209" s="26" t="str">
        <f>IF(OR(A209="",ISBLANK(Activités!V219)),"",IF(NOT(ISNA(Activités!V219)),INDEX(codeschartkla,MATCH(Activités!V219,libschartkla,0)),Activités!V219))</f>
        <v/>
      </c>
      <c r="P209" s="26" t="str">
        <f>IF(OR(A209="",ISBLANK(Activités!W219)),"",Activités!W219)</f>
        <v/>
      </c>
    </row>
    <row r="210" spans="1:16">
      <c r="A210" s="26" t="str">
        <f>IF(Activités!$A220&lt;&gt;"",IF(Activités!C220&lt;&gt;"",IF(Activités!C220="LOC.ID",CONCATENATE("LOC.",Activités!AM$12),Activités!C220),""),"")</f>
        <v/>
      </c>
      <c r="B210" s="51" t="str">
        <f>IF(A210&lt;&gt;"",Activités!J220,"")</f>
        <v/>
      </c>
      <c r="C210" s="26" t="str">
        <f>IF(A210&lt;&gt;"",IF(Activités!E220=TRUE,INDEX(codesex,MATCH(Activités!D220,libsex,0)),Activités!D220),"")</f>
        <v/>
      </c>
      <c r="D210" s="116" t="str">
        <f>IF(A210&lt;&gt;"",Activités!F220,"")</f>
        <v/>
      </c>
      <c r="E210" s="26" t="str">
        <f>IF(A210&lt;&gt;"",IF(Activités!H220=TRUE,INDEX(codenat,MATCH(Activités!G220,libnat,0)),Activités!G220),"")</f>
        <v/>
      </c>
      <c r="F210" s="26" t="str">
        <f>IF(A210&lt;&gt;"",Activités!I220,"")</f>
        <v/>
      </c>
      <c r="G210" s="26" t="str">
        <f>IF(A210&lt;&gt;"",IF(Activités!O220&lt;&gt;"",Activités!O220,""),"")</f>
        <v/>
      </c>
      <c r="H210" s="26" t="str">
        <f>IF(A210&lt;&gt;"",IF(Activités!Z220=TRUE,INDEX(codeperskat,MATCH(Activités!P220,libperskat,0)),IF(Activités!P220&lt;&gt;"",Activités!P220,"")),"")</f>
        <v/>
      </c>
      <c r="I210" s="26" t="str">
        <f>IF(A210&lt;&gt;"",IF(Activités!AA220=TRUE,INDEX(codeaav,MATCH(Activités!Q220,libaav,0)),IF(Activités!Q220&lt;&gt;"",Activités!Q220,"")),"")</f>
        <v/>
      </c>
      <c r="J210" s="26" t="str">
        <f>IF(A210&lt;&gt;"",IF(Activités!AB220=TRUE,INDEX(codedipqual,MATCH(Activités!R220,libdipqual,0)),IF(Activités!R220&lt;&gt;"",Activités!R220,"")),"")</f>
        <v/>
      </c>
      <c r="K210" s="26" t="str">
        <f>IF(A210&lt;&gt;"",IF(Activités!AC220=TRUE,INDEX(libcatidinst,MATCH(Activités!S220,libinst,0)),""),"")</f>
        <v/>
      </c>
      <c r="L210" s="26" t="str">
        <f>IF(A210&lt;&gt;"",IF(Activités!AC220=TRUE,INDEX(codeinst,MATCH(Activités!S220,libinst,0)),IF(Activités!S220&lt;&gt;"",Activités!S220,"")),"")</f>
        <v/>
      </c>
      <c r="M210" s="26" t="str">
        <f>IF(A210&lt;&gt;"",IF(Activités!T220&lt;&gt;"",Activités!T220,""),"")</f>
        <v/>
      </c>
      <c r="N210" s="26" t="str">
        <f>IF(A210&lt;&gt;"",IF(Activités!U220&lt;&gt;"",Activités!U220,""),"")</f>
        <v/>
      </c>
      <c r="O210" s="26" t="str">
        <f>IF(OR(A210="",ISBLANK(Activités!V220)),"",IF(NOT(ISNA(Activités!V220)),INDEX(codeschartkla,MATCH(Activités!V220,libschartkla,0)),Activités!V220))</f>
        <v/>
      </c>
      <c r="P210" s="26" t="str">
        <f>IF(OR(A210="",ISBLANK(Activités!W220)),"",Activités!W220)</f>
        <v/>
      </c>
    </row>
    <row r="211" spans="1:16">
      <c r="A211" s="26" t="str">
        <f>IF(Activités!$A221&lt;&gt;"",IF(Activités!C221&lt;&gt;"",IF(Activités!C221="LOC.ID",CONCATENATE("LOC.",Activités!AM$12),Activités!C221),""),"")</f>
        <v/>
      </c>
      <c r="B211" s="51" t="str">
        <f>IF(A211&lt;&gt;"",Activités!J221,"")</f>
        <v/>
      </c>
      <c r="C211" s="26" t="str">
        <f>IF(A211&lt;&gt;"",IF(Activités!E221=TRUE,INDEX(codesex,MATCH(Activités!D221,libsex,0)),Activités!D221),"")</f>
        <v/>
      </c>
      <c r="D211" s="116" t="str">
        <f>IF(A211&lt;&gt;"",Activités!F221,"")</f>
        <v/>
      </c>
      <c r="E211" s="26" t="str">
        <f>IF(A211&lt;&gt;"",IF(Activités!H221=TRUE,INDEX(codenat,MATCH(Activités!G221,libnat,0)),Activités!G221),"")</f>
        <v/>
      </c>
      <c r="F211" s="26" t="str">
        <f>IF(A211&lt;&gt;"",Activités!I221,"")</f>
        <v/>
      </c>
      <c r="G211" s="26" t="str">
        <f>IF(A211&lt;&gt;"",IF(Activités!O221&lt;&gt;"",Activités!O221,""),"")</f>
        <v/>
      </c>
      <c r="H211" s="26" t="str">
        <f>IF(A211&lt;&gt;"",IF(Activités!Z221=TRUE,INDEX(codeperskat,MATCH(Activités!P221,libperskat,0)),IF(Activités!P221&lt;&gt;"",Activités!P221,"")),"")</f>
        <v/>
      </c>
      <c r="I211" s="26" t="str">
        <f>IF(A211&lt;&gt;"",IF(Activités!AA221=TRUE,INDEX(codeaav,MATCH(Activités!Q221,libaav,0)),IF(Activités!Q221&lt;&gt;"",Activités!Q221,"")),"")</f>
        <v/>
      </c>
      <c r="J211" s="26" t="str">
        <f>IF(A211&lt;&gt;"",IF(Activités!AB221=TRUE,INDEX(codedipqual,MATCH(Activités!R221,libdipqual,0)),IF(Activités!R221&lt;&gt;"",Activités!R221,"")),"")</f>
        <v/>
      </c>
      <c r="K211" s="26" t="str">
        <f>IF(A211&lt;&gt;"",IF(Activités!AC221=TRUE,INDEX(libcatidinst,MATCH(Activités!S221,libinst,0)),""),"")</f>
        <v/>
      </c>
      <c r="L211" s="26" t="str">
        <f>IF(A211&lt;&gt;"",IF(Activités!AC221=TRUE,INDEX(codeinst,MATCH(Activités!S221,libinst,0)),IF(Activités!S221&lt;&gt;"",Activités!S221,"")),"")</f>
        <v/>
      </c>
      <c r="M211" s="26" t="str">
        <f>IF(A211&lt;&gt;"",IF(Activités!T221&lt;&gt;"",Activités!T221,""),"")</f>
        <v/>
      </c>
      <c r="N211" s="26" t="str">
        <f>IF(A211&lt;&gt;"",IF(Activités!U221&lt;&gt;"",Activités!U221,""),"")</f>
        <v/>
      </c>
      <c r="O211" s="26" t="str">
        <f>IF(OR(A211="",ISBLANK(Activités!V221)),"",IF(NOT(ISNA(Activités!V221)),INDEX(codeschartkla,MATCH(Activités!V221,libschartkla,0)),Activités!V221))</f>
        <v/>
      </c>
      <c r="P211" s="26" t="str">
        <f>IF(OR(A211="",ISBLANK(Activités!W221)),"",Activités!W221)</f>
        <v/>
      </c>
    </row>
    <row r="212" spans="1:16">
      <c r="A212" s="26" t="str">
        <f>IF(Activités!$A222&lt;&gt;"",IF(Activités!C222&lt;&gt;"",IF(Activités!C222="LOC.ID",CONCATENATE("LOC.",Activités!AM$12),Activités!C222),""),"")</f>
        <v/>
      </c>
      <c r="B212" s="51" t="str">
        <f>IF(A212&lt;&gt;"",Activités!J222,"")</f>
        <v/>
      </c>
      <c r="C212" s="26" t="str">
        <f>IF(A212&lt;&gt;"",IF(Activités!E222=TRUE,INDEX(codesex,MATCH(Activités!D222,libsex,0)),Activités!D222),"")</f>
        <v/>
      </c>
      <c r="D212" s="116" t="str">
        <f>IF(A212&lt;&gt;"",Activités!F222,"")</f>
        <v/>
      </c>
      <c r="E212" s="26" t="str">
        <f>IF(A212&lt;&gt;"",IF(Activités!H222=TRUE,INDEX(codenat,MATCH(Activités!G222,libnat,0)),Activités!G222),"")</f>
        <v/>
      </c>
      <c r="F212" s="26" t="str">
        <f>IF(A212&lt;&gt;"",Activités!I222,"")</f>
        <v/>
      </c>
      <c r="G212" s="26" t="str">
        <f>IF(A212&lt;&gt;"",IF(Activités!O222&lt;&gt;"",Activités!O222,""),"")</f>
        <v/>
      </c>
      <c r="H212" s="26" t="str">
        <f>IF(A212&lt;&gt;"",IF(Activités!Z222=TRUE,INDEX(codeperskat,MATCH(Activités!P222,libperskat,0)),IF(Activités!P222&lt;&gt;"",Activités!P222,"")),"")</f>
        <v/>
      </c>
      <c r="I212" s="26" t="str">
        <f>IF(A212&lt;&gt;"",IF(Activités!AA222=TRUE,INDEX(codeaav,MATCH(Activités!Q222,libaav,0)),IF(Activités!Q222&lt;&gt;"",Activités!Q222,"")),"")</f>
        <v/>
      </c>
      <c r="J212" s="26" t="str">
        <f>IF(A212&lt;&gt;"",IF(Activités!AB222=TRUE,INDEX(codedipqual,MATCH(Activités!R222,libdipqual,0)),IF(Activités!R222&lt;&gt;"",Activités!R222,"")),"")</f>
        <v/>
      </c>
      <c r="K212" s="26" t="str">
        <f>IF(A212&lt;&gt;"",IF(Activités!AC222=TRUE,INDEX(libcatidinst,MATCH(Activités!S222,libinst,0)),""),"")</f>
        <v/>
      </c>
      <c r="L212" s="26" t="str">
        <f>IF(A212&lt;&gt;"",IF(Activités!AC222=TRUE,INDEX(codeinst,MATCH(Activités!S222,libinst,0)),IF(Activités!S222&lt;&gt;"",Activités!S222,"")),"")</f>
        <v/>
      </c>
      <c r="M212" s="26" t="str">
        <f>IF(A212&lt;&gt;"",IF(Activités!T222&lt;&gt;"",Activités!T222,""),"")</f>
        <v/>
      </c>
      <c r="N212" s="26" t="str">
        <f>IF(A212&lt;&gt;"",IF(Activités!U222&lt;&gt;"",Activités!U222,""),"")</f>
        <v/>
      </c>
      <c r="O212" s="26" t="str">
        <f>IF(OR(A212="",ISBLANK(Activités!V222)),"",IF(NOT(ISNA(Activités!V222)),INDEX(codeschartkla,MATCH(Activités!V222,libschartkla,0)),Activités!V222))</f>
        <v/>
      </c>
      <c r="P212" s="26" t="str">
        <f>IF(OR(A212="",ISBLANK(Activités!W222)),"",Activités!W222)</f>
        <v/>
      </c>
    </row>
    <row r="213" spans="1:16">
      <c r="A213" s="26" t="str">
        <f>IF(Activités!$A223&lt;&gt;"",IF(Activités!C223&lt;&gt;"",IF(Activités!C223="LOC.ID",CONCATENATE("LOC.",Activités!AM$12),Activités!C223),""),"")</f>
        <v/>
      </c>
      <c r="B213" s="51" t="str">
        <f>IF(A213&lt;&gt;"",Activités!J223,"")</f>
        <v/>
      </c>
      <c r="C213" s="26" t="str">
        <f>IF(A213&lt;&gt;"",IF(Activités!E223=TRUE,INDEX(codesex,MATCH(Activités!D223,libsex,0)),Activités!D223),"")</f>
        <v/>
      </c>
      <c r="D213" s="116" t="str">
        <f>IF(A213&lt;&gt;"",Activités!F223,"")</f>
        <v/>
      </c>
      <c r="E213" s="26" t="str">
        <f>IF(A213&lt;&gt;"",IF(Activités!H223=TRUE,INDEX(codenat,MATCH(Activités!G223,libnat,0)),Activités!G223),"")</f>
        <v/>
      </c>
      <c r="F213" s="26" t="str">
        <f>IF(A213&lt;&gt;"",Activités!I223,"")</f>
        <v/>
      </c>
      <c r="G213" s="26" t="str">
        <f>IF(A213&lt;&gt;"",IF(Activités!O223&lt;&gt;"",Activités!O223,""),"")</f>
        <v/>
      </c>
      <c r="H213" s="26" t="str">
        <f>IF(A213&lt;&gt;"",IF(Activités!Z223=TRUE,INDEX(codeperskat,MATCH(Activités!P223,libperskat,0)),IF(Activités!P223&lt;&gt;"",Activités!P223,"")),"")</f>
        <v/>
      </c>
      <c r="I213" s="26" t="str">
        <f>IF(A213&lt;&gt;"",IF(Activités!AA223=TRUE,INDEX(codeaav,MATCH(Activités!Q223,libaav,0)),IF(Activités!Q223&lt;&gt;"",Activités!Q223,"")),"")</f>
        <v/>
      </c>
      <c r="J213" s="26" t="str">
        <f>IF(A213&lt;&gt;"",IF(Activités!AB223=TRUE,INDEX(codedipqual,MATCH(Activités!R223,libdipqual,0)),IF(Activités!R223&lt;&gt;"",Activités!R223,"")),"")</f>
        <v/>
      </c>
      <c r="K213" s="26" t="str">
        <f>IF(A213&lt;&gt;"",IF(Activités!AC223=TRUE,INDEX(libcatidinst,MATCH(Activités!S223,libinst,0)),""),"")</f>
        <v/>
      </c>
      <c r="L213" s="26" t="str">
        <f>IF(A213&lt;&gt;"",IF(Activités!AC223=TRUE,INDEX(codeinst,MATCH(Activités!S223,libinst,0)),IF(Activités!S223&lt;&gt;"",Activités!S223,"")),"")</f>
        <v/>
      </c>
      <c r="M213" s="26" t="str">
        <f>IF(A213&lt;&gt;"",IF(Activités!T223&lt;&gt;"",Activités!T223,""),"")</f>
        <v/>
      </c>
      <c r="N213" s="26" t="str">
        <f>IF(A213&lt;&gt;"",IF(Activités!U223&lt;&gt;"",Activités!U223,""),"")</f>
        <v/>
      </c>
      <c r="O213" s="26" t="str">
        <f>IF(OR(A213="",ISBLANK(Activités!V223)),"",IF(NOT(ISNA(Activités!V223)),INDEX(codeschartkla,MATCH(Activités!V223,libschartkla,0)),Activités!V223))</f>
        <v/>
      </c>
      <c r="P213" s="26" t="str">
        <f>IF(OR(A213="",ISBLANK(Activités!W223)),"",Activités!W223)</f>
        <v/>
      </c>
    </row>
    <row r="214" spans="1:16">
      <c r="A214" s="26" t="str">
        <f>IF(Activités!$A224&lt;&gt;"",IF(Activités!C224&lt;&gt;"",IF(Activités!C224="LOC.ID",CONCATENATE("LOC.",Activités!AM$12),Activités!C224),""),"")</f>
        <v/>
      </c>
      <c r="B214" s="51" t="str">
        <f>IF(A214&lt;&gt;"",Activités!J224,"")</f>
        <v/>
      </c>
      <c r="C214" s="26" t="str">
        <f>IF(A214&lt;&gt;"",IF(Activités!E224=TRUE,INDEX(codesex,MATCH(Activités!D224,libsex,0)),Activités!D224),"")</f>
        <v/>
      </c>
      <c r="D214" s="116" t="str">
        <f>IF(A214&lt;&gt;"",Activités!F224,"")</f>
        <v/>
      </c>
      <c r="E214" s="26" t="str">
        <f>IF(A214&lt;&gt;"",IF(Activités!H224=TRUE,INDEX(codenat,MATCH(Activités!G224,libnat,0)),Activités!G224),"")</f>
        <v/>
      </c>
      <c r="F214" s="26" t="str">
        <f>IF(A214&lt;&gt;"",Activités!I224,"")</f>
        <v/>
      </c>
      <c r="G214" s="26" t="str">
        <f>IF(A214&lt;&gt;"",IF(Activités!O224&lt;&gt;"",Activités!O224,""),"")</f>
        <v/>
      </c>
      <c r="H214" s="26" t="str">
        <f>IF(A214&lt;&gt;"",IF(Activités!Z224=TRUE,INDEX(codeperskat,MATCH(Activités!P224,libperskat,0)),IF(Activités!P224&lt;&gt;"",Activités!P224,"")),"")</f>
        <v/>
      </c>
      <c r="I214" s="26" t="str">
        <f>IF(A214&lt;&gt;"",IF(Activités!AA224=TRUE,INDEX(codeaav,MATCH(Activités!Q224,libaav,0)),IF(Activités!Q224&lt;&gt;"",Activités!Q224,"")),"")</f>
        <v/>
      </c>
      <c r="J214" s="26" t="str">
        <f>IF(A214&lt;&gt;"",IF(Activités!AB224=TRUE,INDEX(codedipqual,MATCH(Activités!R224,libdipqual,0)),IF(Activités!R224&lt;&gt;"",Activités!R224,"")),"")</f>
        <v/>
      </c>
      <c r="K214" s="26" t="str">
        <f>IF(A214&lt;&gt;"",IF(Activités!AC224=TRUE,INDEX(libcatidinst,MATCH(Activités!S224,libinst,0)),""),"")</f>
        <v/>
      </c>
      <c r="L214" s="26" t="str">
        <f>IF(A214&lt;&gt;"",IF(Activités!AC224=TRUE,INDEX(codeinst,MATCH(Activités!S224,libinst,0)),IF(Activités!S224&lt;&gt;"",Activités!S224,"")),"")</f>
        <v/>
      </c>
      <c r="M214" s="26" t="str">
        <f>IF(A214&lt;&gt;"",IF(Activités!T224&lt;&gt;"",Activités!T224,""),"")</f>
        <v/>
      </c>
      <c r="N214" s="26" t="str">
        <f>IF(A214&lt;&gt;"",IF(Activités!U224&lt;&gt;"",Activités!U224,""),"")</f>
        <v/>
      </c>
      <c r="O214" s="26" t="str">
        <f>IF(OR(A214="",ISBLANK(Activités!V224)),"",IF(NOT(ISNA(Activités!V224)),INDEX(codeschartkla,MATCH(Activités!V224,libschartkla,0)),Activités!V224))</f>
        <v/>
      </c>
      <c r="P214" s="26" t="str">
        <f>IF(OR(A214="",ISBLANK(Activités!W224)),"",Activités!W224)</f>
        <v/>
      </c>
    </row>
    <row r="215" spans="1:16">
      <c r="A215" s="26" t="str">
        <f>IF(Activités!$A225&lt;&gt;"",IF(Activités!C225&lt;&gt;"",IF(Activités!C225="LOC.ID",CONCATENATE("LOC.",Activités!AM$12),Activités!C225),""),"")</f>
        <v/>
      </c>
      <c r="B215" s="51" t="str">
        <f>IF(A215&lt;&gt;"",Activités!J225,"")</f>
        <v/>
      </c>
      <c r="C215" s="26" t="str">
        <f>IF(A215&lt;&gt;"",IF(Activités!E225=TRUE,INDEX(codesex,MATCH(Activités!D225,libsex,0)),Activités!D225),"")</f>
        <v/>
      </c>
      <c r="D215" s="116" t="str">
        <f>IF(A215&lt;&gt;"",Activités!F225,"")</f>
        <v/>
      </c>
      <c r="E215" s="26" t="str">
        <f>IF(A215&lt;&gt;"",IF(Activités!H225=TRUE,INDEX(codenat,MATCH(Activités!G225,libnat,0)),Activités!G225),"")</f>
        <v/>
      </c>
      <c r="F215" s="26" t="str">
        <f>IF(A215&lt;&gt;"",Activités!I225,"")</f>
        <v/>
      </c>
      <c r="G215" s="26" t="str">
        <f>IF(A215&lt;&gt;"",IF(Activités!O225&lt;&gt;"",Activités!O225,""),"")</f>
        <v/>
      </c>
      <c r="H215" s="26" t="str">
        <f>IF(A215&lt;&gt;"",IF(Activités!Z225=TRUE,INDEX(codeperskat,MATCH(Activités!P225,libperskat,0)),IF(Activités!P225&lt;&gt;"",Activités!P225,"")),"")</f>
        <v/>
      </c>
      <c r="I215" s="26" t="str">
        <f>IF(A215&lt;&gt;"",IF(Activités!AA225=TRUE,INDEX(codeaav,MATCH(Activités!Q225,libaav,0)),IF(Activités!Q225&lt;&gt;"",Activités!Q225,"")),"")</f>
        <v/>
      </c>
      <c r="J215" s="26" t="str">
        <f>IF(A215&lt;&gt;"",IF(Activités!AB225=TRUE,INDEX(codedipqual,MATCH(Activités!R225,libdipqual,0)),IF(Activités!R225&lt;&gt;"",Activités!R225,"")),"")</f>
        <v/>
      </c>
      <c r="K215" s="26" t="str">
        <f>IF(A215&lt;&gt;"",IF(Activités!AC225=TRUE,INDEX(libcatidinst,MATCH(Activités!S225,libinst,0)),""),"")</f>
        <v/>
      </c>
      <c r="L215" s="26" t="str">
        <f>IF(A215&lt;&gt;"",IF(Activités!AC225=TRUE,INDEX(codeinst,MATCH(Activités!S225,libinst,0)),IF(Activités!S225&lt;&gt;"",Activités!S225,"")),"")</f>
        <v/>
      </c>
      <c r="M215" s="26" t="str">
        <f>IF(A215&lt;&gt;"",IF(Activités!T225&lt;&gt;"",Activités!T225,""),"")</f>
        <v/>
      </c>
      <c r="N215" s="26" t="str">
        <f>IF(A215&lt;&gt;"",IF(Activités!U225&lt;&gt;"",Activités!U225,""),"")</f>
        <v/>
      </c>
      <c r="O215" s="26" t="str">
        <f>IF(OR(A215="",ISBLANK(Activités!V225)),"",IF(NOT(ISNA(Activités!V225)),INDEX(codeschartkla,MATCH(Activités!V225,libschartkla,0)),Activités!V225))</f>
        <v/>
      </c>
      <c r="P215" s="26" t="str">
        <f>IF(OR(A215="",ISBLANK(Activités!W225)),"",Activités!W225)</f>
        <v/>
      </c>
    </row>
    <row r="216" spans="1:16">
      <c r="A216" s="26" t="str">
        <f>IF(Activités!$A226&lt;&gt;"",IF(Activités!C226&lt;&gt;"",IF(Activités!C226="LOC.ID",CONCATENATE("LOC.",Activités!AM$12),Activités!C226),""),"")</f>
        <v/>
      </c>
      <c r="B216" s="51" t="str">
        <f>IF(A216&lt;&gt;"",Activités!J226,"")</f>
        <v/>
      </c>
      <c r="C216" s="26" t="str">
        <f>IF(A216&lt;&gt;"",IF(Activités!E226=TRUE,INDEX(codesex,MATCH(Activités!D226,libsex,0)),Activités!D226),"")</f>
        <v/>
      </c>
      <c r="D216" s="116" t="str">
        <f>IF(A216&lt;&gt;"",Activités!F226,"")</f>
        <v/>
      </c>
      <c r="E216" s="26" t="str">
        <f>IF(A216&lt;&gt;"",IF(Activités!H226=TRUE,INDEX(codenat,MATCH(Activités!G226,libnat,0)),Activités!G226),"")</f>
        <v/>
      </c>
      <c r="F216" s="26" t="str">
        <f>IF(A216&lt;&gt;"",Activités!I226,"")</f>
        <v/>
      </c>
      <c r="G216" s="26" t="str">
        <f>IF(A216&lt;&gt;"",IF(Activités!O226&lt;&gt;"",Activités!O226,""),"")</f>
        <v/>
      </c>
      <c r="H216" s="26" t="str">
        <f>IF(A216&lt;&gt;"",IF(Activités!Z226=TRUE,INDEX(codeperskat,MATCH(Activités!P226,libperskat,0)),IF(Activités!P226&lt;&gt;"",Activités!P226,"")),"")</f>
        <v/>
      </c>
      <c r="I216" s="26" t="str">
        <f>IF(A216&lt;&gt;"",IF(Activités!AA226=TRUE,INDEX(codeaav,MATCH(Activités!Q226,libaav,0)),IF(Activités!Q226&lt;&gt;"",Activités!Q226,"")),"")</f>
        <v/>
      </c>
      <c r="J216" s="26" t="str">
        <f>IF(A216&lt;&gt;"",IF(Activités!AB226=TRUE,INDEX(codedipqual,MATCH(Activités!R226,libdipqual,0)),IF(Activités!R226&lt;&gt;"",Activités!R226,"")),"")</f>
        <v/>
      </c>
      <c r="K216" s="26" t="str">
        <f>IF(A216&lt;&gt;"",IF(Activités!AC226=TRUE,INDEX(libcatidinst,MATCH(Activités!S226,libinst,0)),""),"")</f>
        <v/>
      </c>
      <c r="L216" s="26" t="str">
        <f>IF(A216&lt;&gt;"",IF(Activités!AC226=TRUE,INDEX(codeinst,MATCH(Activités!S226,libinst,0)),IF(Activités!S226&lt;&gt;"",Activités!S226,"")),"")</f>
        <v/>
      </c>
      <c r="M216" s="26" t="str">
        <f>IF(A216&lt;&gt;"",IF(Activités!T226&lt;&gt;"",Activités!T226,""),"")</f>
        <v/>
      </c>
      <c r="N216" s="26" t="str">
        <f>IF(A216&lt;&gt;"",IF(Activités!U226&lt;&gt;"",Activités!U226,""),"")</f>
        <v/>
      </c>
      <c r="O216" s="26" t="str">
        <f>IF(OR(A216="",ISBLANK(Activités!V226)),"",IF(NOT(ISNA(Activités!V226)),INDEX(codeschartkla,MATCH(Activités!V226,libschartkla,0)),Activités!V226))</f>
        <v/>
      </c>
      <c r="P216" s="26" t="str">
        <f>IF(OR(A216="",ISBLANK(Activités!W226)),"",Activités!W226)</f>
        <v/>
      </c>
    </row>
    <row r="217" spans="1:16">
      <c r="A217" s="26" t="str">
        <f>IF(Activités!$A227&lt;&gt;"",IF(Activités!C227&lt;&gt;"",IF(Activités!C227="LOC.ID",CONCATENATE("LOC.",Activités!AM$12),Activités!C227),""),"")</f>
        <v/>
      </c>
      <c r="B217" s="51" t="str">
        <f>IF(A217&lt;&gt;"",Activités!J227,"")</f>
        <v/>
      </c>
      <c r="C217" s="26" t="str">
        <f>IF(A217&lt;&gt;"",IF(Activités!E227=TRUE,INDEX(codesex,MATCH(Activités!D227,libsex,0)),Activités!D227),"")</f>
        <v/>
      </c>
      <c r="D217" s="116" t="str">
        <f>IF(A217&lt;&gt;"",Activités!F227,"")</f>
        <v/>
      </c>
      <c r="E217" s="26" t="str">
        <f>IF(A217&lt;&gt;"",IF(Activités!H227=TRUE,INDEX(codenat,MATCH(Activités!G227,libnat,0)),Activités!G227),"")</f>
        <v/>
      </c>
      <c r="F217" s="26" t="str">
        <f>IF(A217&lt;&gt;"",Activités!I227,"")</f>
        <v/>
      </c>
      <c r="G217" s="26" t="str">
        <f>IF(A217&lt;&gt;"",IF(Activités!O227&lt;&gt;"",Activités!O227,""),"")</f>
        <v/>
      </c>
      <c r="H217" s="26" t="str">
        <f>IF(A217&lt;&gt;"",IF(Activités!Z227=TRUE,INDEX(codeperskat,MATCH(Activités!P227,libperskat,0)),IF(Activités!P227&lt;&gt;"",Activités!P227,"")),"")</f>
        <v/>
      </c>
      <c r="I217" s="26" t="str">
        <f>IF(A217&lt;&gt;"",IF(Activités!AA227=TRUE,INDEX(codeaav,MATCH(Activités!Q227,libaav,0)),IF(Activités!Q227&lt;&gt;"",Activités!Q227,"")),"")</f>
        <v/>
      </c>
      <c r="J217" s="26" t="str">
        <f>IF(A217&lt;&gt;"",IF(Activités!AB227=TRUE,INDEX(codedipqual,MATCH(Activités!R227,libdipqual,0)),IF(Activités!R227&lt;&gt;"",Activités!R227,"")),"")</f>
        <v/>
      </c>
      <c r="K217" s="26" t="str">
        <f>IF(A217&lt;&gt;"",IF(Activités!AC227=TRUE,INDEX(libcatidinst,MATCH(Activités!S227,libinst,0)),""),"")</f>
        <v/>
      </c>
      <c r="L217" s="26" t="str">
        <f>IF(A217&lt;&gt;"",IF(Activités!AC227=TRUE,INDEX(codeinst,MATCH(Activités!S227,libinst,0)),IF(Activités!S227&lt;&gt;"",Activités!S227,"")),"")</f>
        <v/>
      </c>
      <c r="M217" s="26" t="str">
        <f>IF(A217&lt;&gt;"",IF(Activités!T227&lt;&gt;"",Activités!T227,""),"")</f>
        <v/>
      </c>
      <c r="N217" s="26" t="str">
        <f>IF(A217&lt;&gt;"",IF(Activités!U227&lt;&gt;"",Activités!U227,""),"")</f>
        <v/>
      </c>
      <c r="O217" s="26" t="str">
        <f>IF(OR(A217="",ISBLANK(Activités!V227)),"",IF(NOT(ISNA(Activités!V227)),INDEX(codeschartkla,MATCH(Activités!V227,libschartkla,0)),Activités!V227))</f>
        <v/>
      </c>
      <c r="P217" s="26" t="str">
        <f>IF(OR(A217="",ISBLANK(Activités!W227)),"",Activités!W227)</f>
        <v/>
      </c>
    </row>
    <row r="218" spans="1:16">
      <c r="A218" s="26" t="str">
        <f>IF(Activités!$A228&lt;&gt;"",IF(Activités!C228&lt;&gt;"",IF(Activités!C228="LOC.ID",CONCATENATE("LOC.",Activités!AM$12),Activités!C228),""),"")</f>
        <v/>
      </c>
      <c r="B218" s="51" t="str">
        <f>IF(A218&lt;&gt;"",Activités!J228,"")</f>
        <v/>
      </c>
      <c r="C218" s="26" t="str">
        <f>IF(A218&lt;&gt;"",IF(Activités!E228=TRUE,INDEX(codesex,MATCH(Activités!D228,libsex,0)),Activités!D228),"")</f>
        <v/>
      </c>
      <c r="D218" s="116" t="str">
        <f>IF(A218&lt;&gt;"",Activités!F228,"")</f>
        <v/>
      </c>
      <c r="E218" s="26" t="str">
        <f>IF(A218&lt;&gt;"",IF(Activités!H228=TRUE,INDEX(codenat,MATCH(Activités!G228,libnat,0)),Activités!G228),"")</f>
        <v/>
      </c>
      <c r="F218" s="26" t="str">
        <f>IF(A218&lt;&gt;"",Activités!I228,"")</f>
        <v/>
      </c>
      <c r="G218" s="26" t="str">
        <f>IF(A218&lt;&gt;"",IF(Activités!O228&lt;&gt;"",Activités!O228,""),"")</f>
        <v/>
      </c>
      <c r="H218" s="26" t="str">
        <f>IF(A218&lt;&gt;"",IF(Activités!Z228=TRUE,INDEX(codeperskat,MATCH(Activités!P228,libperskat,0)),IF(Activités!P228&lt;&gt;"",Activités!P228,"")),"")</f>
        <v/>
      </c>
      <c r="I218" s="26" t="str">
        <f>IF(A218&lt;&gt;"",IF(Activités!AA228=TRUE,INDEX(codeaav,MATCH(Activités!Q228,libaav,0)),IF(Activités!Q228&lt;&gt;"",Activités!Q228,"")),"")</f>
        <v/>
      </c>
      <c r="J218" s="26" t="str">
        <f>IF(A218&lt;&gt;"",IF(Activités!AB228=TRUE,INDEX(codedipqual,MATCH(Activités!R228,libdipqual,0)),IF(Activités!R228&lt;&gt;"",Activités!R228,"")),"")</f>
        <v/>
      </c>
      <c r="K218" s="26" t="str">
        <f>IF(A218&lt;&gt;"",IF(Activités!AC228=TRUE,INDEX(libcatidinst,MATCH(Activités!S228,libinst,0)),""),"")</f>
        <v/>
      </c>
      <c r="L218" s="26" t="str">
        <f>IF(A218&lt;&gt;"",IF(Activités!AC228=TRUE,INDEX(codeinst,MATCH(Activités!S228,libinst,0)),IF(Activités!S228&lt;&gt;"",Activités!S228,"")),"")</f>
        <v/>
      </c>
      <c r="M218" s="26" t="str">
        <f>IF(A218&lt;&gt;"",IF(Activités!T228&lt;&gt;"",Activités!T228,""),"")</f>
        <v/>
      </c>
      <c r="N218" s="26" t="str">
        <f>IF(A218&lt;&gt;"",IF(Activités!U228&lt;&gt;"",Activités!U228,""),"")</f>
        <v/>
      </c>
      <c r="O218" s="26" t="str">
        <f>IF(OR(A218="",ISBLANK(Activités!V228)),"",IF(NOT(ISNA(Activités!V228)),INDEX(codeschartkla,MATCH(Activités!V228,libschartkla,0)),Activités!V228))</f>
        <v/>
      </c>
      <c r="P218" s="26" t="str">
        <f>IF(OR(A218="",ISBLANK(Activités!W228)),"",Activités!W228)</f>
        <v/>
      </c>
    </row>
    <row r="219" spans="1:16">
      <c r="A219" s="26" t="str">
        <f>IF(Activités!$A229&lt;&gt;"",IF(Activités!C229&lt;&gt;"",IF(Activités!C229="LOC.ID",CONCATENATE("LOC.",Activités!AM$12),Activités!C229),""),"")</f>
        <v/>
      </c>
      <c r="B219" s="51" t="str">
        <f>IF(A219&lt;&gt;"",Activités!J229,"")</f>
        <v/>
      </c>
      <c r="C219" s="26" t="str">
        <f>IF(A219&lt;&gt;"",IF(Activités!E229=TRUE,INDEX(codesex,MATCH(Activités!D229,libsex,0)),Activités!D229),"")</f>
        <v/>
      </c>
      <c r="D219" s="116" t="str">
        <f>IF(A219&lt;&gt;"",Activités!F229,"")</f>
        <v/>
      </c>
      <c r="E219" s="26" t="str">
        <f>IF(A219&lt;&gt;"",IF(Activités!H229=TRUE,INDEX(codenat,MATCH(Activités!G229,libnat,0)),Activités!G229),"")</f>
        <v/>
      </c>
      <c r="F219" s="26" t="str">
        <f>IF(A219&lt;&gt;"",Activités!I229,"")</f>
        <v/>
      </c>
      <c r="G219" s="26" t="str">
        <f>IF(A219&lt;&gt;"",IF(Activités!O229&lt;&gt;"",Activités!O229,""),"")</f>
        <v/>
      </c>
      <c r="H219" s="26" t="str">
        <f>IF(A219&lt;&gt;"",IF(Activités!Z229=TRUE,INDEX(codeperskat,MATCH(Activités!P229,libperskat,0)),IF(Activités!P229&lt;&gt;"",Activités!P229,"")),"")</f>
        <v/>
      </c>
      <c r="I219" s="26" t="str">
        <f>IF(A219&lt;&gt;"",IF(Activités!AA229=TRUE,INDEX(codeaav,MATCH(Activités!Q229,libaav,0)),IF(Activités!Q229&lt;&gt;"",Activités!Q229,"")),"")</f>
        <v/>
      </c>
      <c r="J219" s="26" t="str">
        <f>IF(A219&lt;&gt;"",IF(Activités!AB229=TRUE,INDEX(codedipqual,MATCH(Activités!R229,libdipqual,0)),IF(Activités!R229&lt;&gt;"",Activités!R229,"")),"")</f>
        <v/>
      </c>
      <c r="K219" s="26" t="str">
        <f>IF(A219&lt;&gt;"",IF(Activités!AC229=TRUE,INDEX(libcatidinst,MATCH(Activités!S229,libinst,0)),""),"")</f>
        <v/>
      </c>
      <c r="L219" s="26" t="str">
        <f>IF(A219&lt;&gt;"",IF(Activités!AC229=TRUE,INDEX(codeinst,MATCH(Activités!S229,libinst,0)),IF(Activités!S229&lt;&gt;"",Activités!S229,"")),"")</f>
        <v/>
      </c>
      <c r="M219" s="26" t="str">
        <f>IF(A219&lt;&gt;"",IF(Activités!T229&lt;&gt;"",Activités!T229,""),"")</f>
        <v/>
      </c>
      <c r="N219" s="26" t="str">
        <f>IF(A219&lt;&gt;"",IF(Activités!U229&lt;&gt;"",Activités!U229,""),"")</f>
        <v/>
      </c>
      <c r="O219" s="26" t="str">
        <f>IF(OR(A219="",ISBLANK(Activités!V229)),"",IF(NOT(ISNA(Activités!V229)),INDEX(codeschartkla,MATCH(Activités!V229,libschartkla,0)),Activités!V229))</f>
        <v/>
      </c>
      <c r="P219" s="26" t="str">
        <f>IF(OR(A219="",ISBLANK(Activités!W229)),"",Activités!W229)</f>
        <v/>
      </c>
    </row>
    <row r="220" spans="1:16">
      <c r="A220" s="26" t="str">
        <f>IF(Activités!$A230&lt;&gt;"",IF(Activités!C230&lt;&gt;"",IF(Activités!C230="LOC.ID",CONCATENATE("LOC.",Activités!AM$12),Activités!C230),""),"")</f>
        <v/>
      </c>
      <c r="B220" s="51" t="str">
        <f>IF(A220&lt;&gt;"",Activités!J230,"")</f>
        <v/>
      </c>
      <c r="C220" s="26" t="str">
        <f>IF(A220&lt;&gt;"",IF(Activités!E230=TRUE,INDEX(codesex,MATCH(Activités!D230,libsex,0)),Activités!D230),"")</f>
        <v/>
      </c>
      <c r="D220" s="116" t="str">
        <f>IF(A220&lt;&gt;"",Activités!F230,"")</f>
        <v/>
      </c>
      <c r="E220" s="26" t="str">
        <f>IF(A220&lt;&gt;"",IF(Activités!H230=TRUE,INDEX(codenat,MATCH(Activités!G230,libnat,0)),Activités!G230),"")</f>
        <v/>
      </c>
      <c r="F220" s="26" t="str">
        <f>IF(A220&lt;&gt;"",Activités!I230,"")</f>
        <v/>
      </c>
      <c r="G220" s="26" t="str">
        <f>IF(A220&lt;&gt;"",IF(Activités!O230&lt;&gt;"",Activités!O230,""),"")</f>
        <v/>
      </c>
      <c r="H220" s="26" t="str">
        <f>IF(A220&lt;&gt;"",IF(Activités!Z230=TRUE,INDEX(codeperskat,MATCH(Activités!P230,libperskat,0)),IF(Activités!P230&lt;&gt;"",Activités!P230,"")),"")</f>
        <v/>
      </c>
      <c r="I220" s="26" t="str">
        <f>IF(A220&lt;&gt;"",IF(Activités!AA230=TRUE,INDEX(codeaav,MATCH(Activités!Q230,libaav,0)),IF(Activités!Q230&lt;&gt;"",Activités!Q230,"")),"")</f>
        <v/>
      </c>
      <c r="J220" s="26" t="str">
        <f>IF(A220&lt;&gt;"",IF(Activités!AB230=TRUE,INDEX(codedipqual,MATCH(Activités!R230,libdipqual,0)),IF(Activités!R230&lt;&gt;"",Activités!R230,"")),"")</f>
        <v/>
      </c>
      <c r="K220" s="26" t="str">
        <f>IF(A220&lt;&gt;"",IF(Activités!AC230=TRUE,INDEX(libcatidinst,MATCH(Activités!S230,libinst,0)),""),"")</f>
        <v/>
      </c>
      <c r="L220" s="26" t="str">
        <f>IF(A220&lt;&gt;"",IF(Activités!AC230=TRUE,INDEX(codeinst,MATCH(Activités!S230,libinst,0)),IF(Activités!S230&lt;&gt;"",Activités!S230,"")),"")</f>
        <v/>
      </c>
      <c r="M220" s="26" t="str">
        <f>IF(A220&lt;&gt;"",IF(Activités!T230&lt;&gt;"",Activités!T230,""),"")</f>
        <v/>
      </c>
      <c r="N220" s="26" t="str">
        <f>IF(A220&lt;&gt;"",IF(Activités!U230&lt;&gt;"",Activités!U230,""),"")</f>
        <v/>
      </c>
      <c r="O220" s="26" t="str">
        <f>IF(OR(A220="",ISBLANK(Activités!V230)),"",IF(NOT(ISNA(Activités!V230)),INDEX(codeschartkla,MATCH(Activités!V230,libschartkla,0)),Activités!V230))</f>
        <v/>
      </c>
      <c r="P220" s="26" t="str">
        <f>IF(OR(A220="",ISBLANK(Activités!W230)),"",Activités!W230)</f>
        <v/>
      </c>
    </row>
    <row r="221" spans="1:16">
      <c r="A221" s="26" t="str">
        <f>IF(Activités!$A231&lt;&gt;"",IF(Activités!C231&lt;&gt;"",IF(Activités!C231="LOC.ID",CONCATENATE("LOC.",Activités!AM$12),Activités!C231),""),"")</f>
        <v/>
      </c>
      <c r="B221" s="51" t="str">
        <f>IF(A221&lt;&gt;"",Activités!J231,"")</f>
        <v/>
      </c>
      <c r="C221" s="26" t="str">
        <f>IF(A221&lt;&gt;"",IF(Activités!E231=TRUE,INDEX(codesex,MATCH(Activités!D231,libsex,0)),Activités!D231),"")</f>
        <v/>
      </c>
      <c r="D221" s="116" t="str">
        <f>IF(A221&lt;&gt;"",Activités!F231,"")</f>
        <v/>
      </c>
      <c r="E221" s="26" t="str">
        <f>IF(A221&lt;&gt;"",IF(Activités!H231=TRUE,INDEX(codenat,MATCH(Activités!G231,libnat,0)),Activités!G231),"")</f>
        <v/>
      </c>
      <c r="F221" s="26" t="str">
        <f>IF(A221&lt;&gt;"",Activités!I231,"")</f>
        <v/>
      </c>
      <c r="G221" s="26" t="str">
        <f>IF(A221&lt;&gt;"",IF(Activités!O231&lt;&gt;"",Activités!O231,""),"")</f>
        <v/>
      </c>
      <c r="H221" s="26" t="str">
        <f>IF(A221&lt;&gt;"",IF(Activités!Z231=TRUE,INDEX(codeperskat,MATCH(Activités!P231,libperskat,0)),IF(Activités!P231&lt;&gt;"",Activités!P231,"")),"")</f>
        <v/>
      </c>
      <c r="I221" s="26" t="str">
        <f>IF(A221&lt;&gt;"",IF(Activités!AA231=TRUE,INDEX(codeaav,MATCH(Activités!Q231,libaav,0)),IF(Activités!Q231&lt;&gt;"",Activités!Q231,"")),"")</f>
        <v/>
      </c>
      <c r="J221" s="26" t="str">
        <f>IF(A221&lt;&gt;"",IF(Activités!AB231=TRUE,INDEX(codedipqual,MATCH(Activités!R231,libdipqual,0)),IF(Activités!R231&lt;&gt;"",Activités!R231,"")),"")</f>
        <v/>
      </c>
      <c r="K221" s="26" t="str">
        <f>IF(A221&lt;&gt;"",IF(Activités!AC231=TRUE,INDEX(libcatidinst,MATCH(Activités!S231,libinst,0)),""),"")</f>
        <v/>
      </c>
      <c r="L221" s="26" t="str">
        <f>IF(A221&lt;&gt;"",IF(Activités!AC231=TRUE,INDEX(codeinst,MATCH(Activités!S231,libinst,0)),IF(Activités!S231&lt;&gt;"",Activités!S231,"")),"")</f>
        <v/>
      </c>
      <c r="M221" s="26" t="str">
        <f>IF(A221&lt;&gt;"",IF(Activités!T231&lt;&gt;"",Activités!T231,""),"")</f>
        <v/>
      </c>
      <c r="N221" s="26" t="str">
        <f>IF(A221&lt;&gt;"",IF(Activités!U231&lt;&gt;"",Activités!U231,""),"")</f>
        <v/>
      </c>
      <c r="O221" s="26" t="str">
        <f>IF(OR(A221="",ISBLANK(Activités!V231)),"",IF(NOT(ISNA(Activités!V231)),INDEX(codeschartkla,MATCH(Activités!V231,libschartkla,0)),Activités!V231))</f>
        <v/>
      </c>
      <c r="P221" s="26" t="str">
        <f>IF(OR(A221="",ISBLANK(Activités!W231)),"",Activités!W231)</f>
        <v/>
      </c>
    </row>
    <row r="222" spans="1:16">
      <c r="A222" s="26" t="str">
        <f>IF(Activités!$A232&lt;&gt;"",IF(Activités!C232&lt;&gt;"",IF(Activités!C232="LOC.ID",CONCATENATE("LOC.",Activités!AM$12),Activités!C232),""),"")</f>
        <v/>
      </c>
      <c r="B222" s="51" t="str">
        <f>IF(A222&lt;&gt;"",Activités!J232,"")</f>
        <v/>
      </c>
      <c r="C222" s="26" t="str">
        <f>IF(A222&lt;&gt;"",IF(Activités!E232=TRUE,INDEX(codesex,MATCH(Activités!D232,libsex,0)),Activités!D232),"")</f>
        <v/>
      </c>
      <c r="D222" s="116" t="str">
        <f>IF(A222&lt;&gt;"",Activités!F232,"")</f>
        <v/>
      </c>
      <c r="E222" s="26" t="str">
        <f>IF(A222&lt;&gt;"",IF(Activités!H232=TRUE,INDEX(codenat,MATCH(Activités!G232,libnat,0)),Activités!G232),"")</f>
        <v/>
      </c>
      <c r="F222" s="26" t="str">
        <f>IF(A222&lt;&gt;"",Activités!I232,"")</f>
        <v/>
      </c>
      <c r="G222" s="26" t="str">
        <f>IF(A222&lt;&gt;"",IF(Activités!O232&lt;&gt;"",Activités!O232,""),"")</f>
        <v/>
      </c>
      <c r="H222" s="26" t="str">
        <f>IF(A222&lt;&gt;"",IF(Activités!Z232=TRUE,INDEX(codeperskat,MATCH(Activités!P232,libperskat,0)),IF(Activités!P232&lt;&gt;"",Activités!P232,"")),"")</f>
        <v/>
      </c>
      <c r="I222" s="26" t="str">
        <f>IF(A222&lt;&gt;"",IF(Activités!AA232=TRUE,INDEX(codeaav,MATCH(Activités!Q232,libaav,0)),IF(Activités!Q232&lt;&gt;"",Activités!Q232,"")),"")</f>
        <v/>
      </c>
      <c r="J222" s="26" t="str">
        <f>IF(A222&lt;&gt;"",IF(Activités!AB232=TRUE,INDEX(codedipqual,MATCH(Activités!R232,libdipqual,0)),IF(Activités!R232&lt;&gt;"",Activités!R232,"")),"")</f>
        <v/>
      </c>
      <c r="K222" s="26" t="str">
        <f>IF(A222&lt;&gt;"",IF(Activités!AC232=TRUE,INDEX(libcatidinst,MATCH(Activités!S232,libinst,0)),""),"")</f>
        <v/>
      </c>
      <c r="L222" s="26" t="str">
        <f>IF(A222&lt;&gt;"",IF(Activités!AC232=TRUE,INDEX(codeinst,MATCH(Activités!S232,libinst,0)),IF(Activités!S232&lt;&gt;"",Activités!S232,"")),"")</f>
        <v/>
      </c>
      <c r="M222" s="26" t="str">
        <f>IF(A222&lt;&gt;"",IF(Activités!T232&lt;&gt;"",Activités!T232,""),"")</f>
        <v/>
      </c>
      <c r="N222" s="26" t="str">
        <f>IF(A222&lt;&gt;"",IF(Activités!U232&lt;&gt;"",Activités!U232,""),"")</f>
        <v/>
      </c>
      <c r="O222" s="26" t="str">
        <f>IF(OR(A222="",ISBLANK(Activités!V232)),"",IF(NOT(ISNA(Activités!V232)),INDEX(codeschartkla,MATCH(Activités!V232,libschartkla,0)),Activités!V232))</f>
        <v/>
      </c>
      <c r="P222" s="26" t="str">
        <f>IF(OR(A222="",ISBLANK(Activités!W232)),"",Activités!W232)</f>
        <v/>
      </c>
    </row>
    <row r="223" spans="1:16">
      <c r="A223" s="26" t="str">
        <f>IF(Activités!$A233&lt;&gt;"",IF(Activités!C233&lt;&gt;"",IF(Activités!C233="LOC.ID",CONCATENATE("LOC.",Activités!AM$12),Activités!C233),""),"")</f>
        <v/>
      </c>
      <c r="B223" s="51" t="str">
        <f>IF(A223&lt;&gt;"",Activités!J233,"")</f>
        <v/>
      </c>
      <c r="C223" s="26" t="str">
        <f>IF(A223&lt;&gt;"",IF(Activités!E233=TRUE,INDEX(codesex,MATCH(Activités!D233,libsex,0)),Activités!D233),"")</f>
        <v/>
      </c>
      <c r="D223" s="116" t="str">
        <f>IF(A223&lt;&gt;"",Activités!F233,"")</f>
        <v/>
      </c>
      <c r="E223" s="26" t="str">
        <f>IF(A223&lt;&gt;"",IF(Activités!H233=TRUE,INDEX(codenat,MATCH(Activités!G233,libnat,0)),Activités!G233),"")</f>
        <v/>
      </c>
      <c r="F223" s="26" t="str">
        <f>IF(A223&lt;&gt;"",Activités!I233,"")</f>
        <v/>
      </c>
      <c r="G223" s="26" t="str">
        <f>IF(A223&lt;&gt;"",IF(Activités!O233&lt;&gt;"",Activités!O233,""),"")</f>
        <v/>
      </c>
      <c r="H223" s="26" t="str">
        <f>IF(A223&lt;&gt;"",IF(Activités!Z233=TRUE,INDEX(codeperskat,MATCH(Activités!P233,libperskat,0)),IF(Activités!P233&lt;&gt;"",Activités!P233,"")),"")</f>
        <v/>
      </c>
      <c r="I223" s="26" t="str">
        <f>IF(A223&lt;&gt;"",IF(Activités!AA233=TRUE,INDEX(codeaav,MATCH(Activités!Q233,libaav,0)),IF(Activités!Q233&lt;&gt;"",Activités!Q233,"")),"")</f>
        <v/>
      </c>
      <c r="J223" s="26" t="str">
        <f>IF(A223&lt;&gt;"",IF(Activités!AB233=TRUE,INDEX(codedipqual,MATCH(Activités!R233,libdipqual,0)),IF(Activités!R233&lt;&gt;"",Activités!R233,"")),"")</f>
        <v/>
      </c>
      <c r="K223" s="26" t="str">
        <f>IF(A223&lt;&gt;"",IF(Activités!AC233=TRUE,INDEX(libcatidinst,MATCH(Activités!S233,libinst,0)),""),"")</f>
        <v/>
      </c>
      <c r="L223" s="26" t="str">
        <f>IF(A223&lt;&gt;"",IF(Activités!AC233=TRUE,INDEX(codeinst,MATCH(Activités!S233,libinst,0)),IF(Activités!S233&lt;&gt;"",Activités!S233,"")),"")</f>
        <v/>
      </c>
      <c r="M223" s="26" t="str">
        <f>IF(A223&lt;&gt;"",IF(Activités!T233&lt;&gt;"",Activités!T233,""),"")</f>
        <v/>
      </c>
      <c r="N223" s="26" t="str">
        <f>IF(A223&lt;&gt;"",IF(Activités!U233&lt;&gt;"",Activités!U233,""),"")</f>
        <v/>
      </c>
      <c r="O223" s="26" t="str">
        <f>IF(OR(A223="",ISBLANK(Activités!V233)),"",IF(NOT(ISNA(Activités!V233)),INDEX(codeschartkla,MATCH(Activités!V233,libschartkla,0)),Activités!V233))</f>
        <v/>
      </c>
      <c r="P223" s="26" t="str">
        <f>IF(OR(A223="",ISBLANK(Activités!W233)),"",Activités!W233)</f>
        <v/>
      </c>
    </row>
    <row r="224" spans="1:16">
      <c r="A224" s="26" t="str">
        <f>IF(Activités!$A234&lt;&gt;"",IF(Activités!C234&lt;&gt;"",IF(Activités!C234="LOC.ID",CONCATENATE("LOC.",Activités!AM$12),Activités!C234),""),"")</f>
        <v/>
      </c>
      <c r="B224" s="51" t="str">
        <f>IF(A224&lt;&gt;"",Activités!J234,"")</f>
        <v/>
      </c>
      <c r="C224" s="26" t="str">
        <f>IF(A224&lt;&gt;"",IF(Activités!E234=TRUE,INDEX(codesex,MATCH(Activités!D234,libsex,0)),Activités!D234),"")</f>
        <v/>
      </c>
      <c r="D224" s="116" t="str">
        <f>IF(A224&lt;&gt;"",Activités!F234,"")</f>
        <v/>
      </c>
      <c r="E224" s="26" t="str">
        <f>IF(A224&lt;&gt;"",IF(Activités!H234=TRUE,INDEX(codenat,MATCH(Activités!G234,libnat,0)),Activités!G234),"")</f>
        <v/>
      </c>
      <c r="F224" s="26" t="str">
        <f>IF(A224&lt;&gt;"",Activités!I234,"")</f>
        <v/>
      </c>
      <c r="G224" s="26" t="str">
        <f>IF(A224&lt;&gt;"",IF(Activités!O234&lt;&gt;"",Activités!O234,""),"")</f>
        <v/>
      </c>
      <c r="H224" s="26" t="str">
        <f>IF(A224&lt;&gt;"",IF(Activités!Z234=TRUE,INDEX(codeperskat,MATCH(Activités!P234,libperskat,0)),IF(Activités!P234&lt;&gt;"",Activités!P234,"")),"")</f>
        <v/>
      </c>
      <c r="I224" s="26" t="str">
        <f>IF(A224&lt;&gt;"",IF(Activités!AA234=TRUE,INDEX(codeaav,MATCH(Activités!Q234,libaav,0)),IF(Activités!Q234&lt;&gt;"",Activités!Q234,"")),"")</f>
        <v/>
      </c>
      <c r="J224" s="26" t="str">
        <f>IF(A224&lt;&gt;"",IF(Activités!AB234=TRUE,INDEX(codedipqual,MATCH(Activités!R234,libdipqual,0)),IF(Activités!R234&lt;&gt;"",Activités!R234,"")),"")</f>
        <v/>
      </c>
      <c r="K224" s="26" t="str">
        <f>IF(A224&lt;&gt;"",IF(Activités!AC234=TRUE,INDEX(libcatidinst,MATCH(Activités!S234,libinst,0)),""),"")</f>
        <v/>
      </c>
      <c r="L224" s="26" t="str">
        <f>IF(A224&lt;&gt;"",IF(Activités!AC234=TRUE,INDEX(codeinst,MATCH(Activités!S234,libinst,0)),IF(Activités!S234&lt;&gt;"",Activités!S234,"")),"")</f>
        <v/>
      </c>
      <c r="M224" s="26" t="str">
        <f>IF(A224&lt;&gt;"",IF(Activités!T234&lt;&gt;"",Activités!T234,""),"")</f>
        <v/>
      </c>
      <c r="N224" s="26" t="str">
        <f>IF(A224&lt;&gt;"",IF(Activités!U234&lt;&gt;"",Activités!U234,""),"")</f>
        <v/>
      </c>
      <c r="O224" s="26" t="str">
        <f>IF(OR(A224="",ISBLANK(Activités!V234)),"",IF(NOT(ISNA(Activités!V234)),INDEX(codeschartkla,MATCH(Activités!V234,libschartkla,0)),Activités!V234))</f>
        <v/>
      </c>
      <c r="P224" s="26" t="str">
        <f>IF(OR(A224="",ISBLANK(Activités!W234)),"",Activités!W234)</f>
        <v/>
      </c>
    </row>
    <row r="225" spans="1:16">
      <c r="A225" s="26" t="str">
        <f>IF(Activités!$A235&lt;&gt;"",IF(Activités!C235&lt;&gt;"",IF(Activités!C235="LOC.ID",CONCATENATE("LOC.",Activités!AM$12),Activités!C235),""),"")</f>
        <v/>
      </c>
      <c r="B225" s="51" t="str">
        <f>IF(A225&lt;&gt;"",Activités!J235,"")</f>
        <v/>
      </c>
      <c r="C225" s="26" t="str">
        <f>IF(A225&lt;&gt;"",IF(Activités!E235=TRUE,INDEX(codesex,MATCH(Activités!D235,libsex,0)),Activités!D235),"")</f>
        <v/>
      </c>
      <c r="D225" s="116" t="str">
        <f>IF(A225&lt;&gt;"",Activités!F235,"")</f>
        <v/>
      </c>
      <c r="E225" s="26" t="str">
        <f>IF(A225&lt;&gt;"",IF(Activités!H235=TRUE,INDEX(codenat,MATCH(Activités!G235,libnat,0)),Activités!G235),"")</f>
        <v/>
      </c>
      <c r="F225" s="26" t="str">
        <f>IF(A225&lt;&gt;"",Activités!I235,"")</f>
        <v/>
      </c>
      <c r="G225" s="26" t="str">
        <f>IF(A225&lt;&gt;"",IF(Activités!O235&lt;&gt;"",Activités!O235,""),"")</f>
        <v/>
      </c>
      <c r="H225" s="26" t="str">
        <f>IF(A225&lt;&gt;"",IF(Activités!Z235=TRUE,INDEX(codeperskat,MATCH(Activités!P235,libperskat,0)),IF(Activités!P235&lt;&gt;"",Activités!P235,"")),"")</f>
        <v/>
      </c>
      <c r="I225" s="26" t="str">
        <f>IF(A225&lt;&gt;"",IF(Activités!AA235=TRUE,INDEX(codeaav,MATCH(Activités!Q235,libaav,0)),IF(Activités!Q235&lt;&gt;"",Activités!Q235,"")),"")</f>
        <v/>
      </c>
      <c r="J225" s="26" t="str">
        <f>IF(A225&lt;&gt;"",IF(Activités!AB235=TRUE,INDEX(codedipqual,MATCH(Activités!R235,libdipqual,0)),IF(Activités!R235&lt;&gt;"",Activités!R235,"")),"")</f>
        <v/>
      </c>
      <c r="K225" s="26" t="str">
        <f>IF(A225&lt;&gt;"",IF(Activités!AC235=TRUE,INDEX(libcatidinst,MATCH(Activités!S235,libinst,0)),""),"")</f>
        <v/>
      </c>
      <c r="L225" s="26" t="str">
        <f>IF(A225&lt;&gt;"",IF(Activités!AC235=TRUE,INDEX(codeinst,MATCH(Activités!S235,libinst,0)),IF(Activités!S235&lt;&gt;"",Activités!S235,"")),"")</f>
        <v/>
      </c>
      <c r="M225" s="26" t="str">
        <f>IF(A225&lt;&gt;"",IF(Activités!T235&lt;&gt;"",Activités!T235,""),"")</f>
        <v/>
      </c>
      <c r="N225" s="26" t="str">
        <f>IF(A225&lt;&gt;"",IF(Activités!U235&lt;&gt;"",Activités!U235,""),"")</f>
        <v/>
      </c>
      <c r="O225" s="26" t="str">
        <f>IF(OR(A225="",ISBLANK(Activités!V235)),"",IF(NOT(ISNA(Activités!V235)),INDEX(codeschartkla,MATCH(Activités!V235,libschartkla,0)),Activités!V235))</f>
        <v/>
      </c>
      <c r="P225" s="26" t="str">
        <f>IF(OR(A225="",ISBLANK(Activités!W235)),"",Activités!W235)</f>
        <v/>
      </c>
    </row>
    <row r="226" spans="1:16">
      <c r="A226" s="26" t="str">
        <f>IF(Activités!$A236&lt;&gt;"",IF(Activités!C236&lt;&gt;"",IF(Activités!C236="LOC.ID",CONCATENATE("LOC.",Activités!AM$12),Activités!C236),""),"")</f>
        <v/>
      </c>
      <c r="B226" s="51" t="str">
        <f>IF(A226&lt;&gt;"",Activités!J236,"")</f>
        <v/>
      </c>
      <c r="C226" s="26" t="str">
        <f>IF(A226&lt;&gt;"",IF(Activités!E236=TRUE,INDEX(codesex,MATCH(Activités!D236,libsex,0)),Activités!D236),"")</f>
        <v/>
      </c>
      <c r="D226" s="116" t="str">
        <f>IF(A226&lt;&gt;"",Activités!F236,"")</f>
        <v/>
      </c>
      <c r="E226" s="26" t="str">
        <f>IF(A226&lt;&gt;"",IF(Activités!H236=TRUE,INDEX(codenat,MATCH(Activités!G236,libnat,0)),Activités!G236),"")</f>
        <v/>
      </c>
      <c r="F226" s="26" t="str">
        <f>IF(A226&lt;&gt;"",Activités!I236,"")</f>
        <v/>
      </c>
      <c r="G226" s="26" t="str">
        <f>IF(A226&lt;&gt;"",IF(Activités!O236&lt;&gt;"",Activités!O236,""),"")</f>
        <v/>
      </c>
      <c r="H226" s="26" t="str">
        <f>IF(A226&lt;&gt;"",IF(Activités!Z236=TRUE,INDEX(codeperskat,MATCH(Activités!P236,libperskat,0)),IF(Activités!P236&lt;&gt;"",Activités!P236,"")),"")</f>
        <v/>
      </c>
      <c r="I226" s="26" t="str">
        <f>IF(A226&lt;&gt;"",IF(Activités!AA236=TRUE,INDEX(codeaav,MATCH(Activités!Q236,libaav,0)),IF(Activités!Q236&lt;&gt;"",Activités!Q236,"")),"")</f>
        <v/>
      </c>
      <c r="J226" s="26" t="str">
        <f>IF(A226&lt;&gt;"",IF(Activités!AB236=TRUE,INDEX(codedipqual,MATCH(Activités!R236,libdipqual,0)),IF(Activités!R236&lt;&gt;"",Activités!R236,"")),"")</f>
        <v/>
      </c>
      <c r="K226" s="26" t="str">
        <f>IF(A226&lt;&gt;"",IF(Activités!AC236=TRUE,INDEX(libcatidinst,MATCH(Activités!S236,libinst,0)),""),"")</f>
        <v/>
      </c>
      <c r="L226" s="26" t="str">
        <f>IF(A226&lt;&gt;"",IF(Activités!AC236=TRUE,INDEX(codeinst,MATCH(Activités!S236,libinst,0)),IF(Activités!S236&lt;&gt;"",Activités!S236,"")),"")</f>
        <v/>
      </c>
      <c r="M226" s="26" t="str">
        <f>IF(A226&lt;&gt;"",IF(Activités!T236&lt;&gt;"",Activités!T236,""),"")</f>
        <v/>
      </c>
      <c r="N226" s="26" t="str">
        <f>IF(A226&lt;&gt;"",IF(Activités!U236&lt;&gt;"",Activités!U236,""),"")</f>
        <v/>
      </c>
      <c r="O226" s="26" t="str">
        <f>IF(OR(A226="",ISBLANK(Activités!V236)),"",IF(NOT(ISNA(Activités!V236)),INDEX(codeschartkla,MATCH(Activités!V236,libschartkla,0)),Activités!V236))</f>
        <v/>
      </c>
      <c r="P226" s="26" t="str">
        <f>IF(OR(A226="",ISBLANK(Activités!W236)),"",Activités!W236)</f>
        <v/>
      </c>
    </row>
    <row r="227" spans="1:16">
      <c r="A227" s="26" t="str">
        <f>IF(Activités!$A237&lt;&gt;"",IF(Activités!C237&lt;&gt;"",IF(Activités!C237="LOC.ID",CONCATENATE("LOC.",Activités!AM$12),Activités!C237),""),"")</f>
        <v/>
      </c>
      <c r="B227" s="51" t="str">
        <f>IF(A227&lt;&gt;"",Activités!J237,"")</f>
        <v/>
      </c>
      <c r="C227" s="26" t="str">
        <f>IF(A227&lt;&gt;"",IF(Activités!E237=TRUE,INDEX(codesex,MATCH(Activités!D237,libsex,0)),Activités!D237),"")</f>
        <v/>
      </c>
      <c r="D227" s="116" t="str">
        <f>IF(A227&lt;&gt;"",Activités!F237,"")</f>
        <v/>
      </c>
      <c r="E227" s="26" t="str">
        <f>IF(A227&lt;&gt;"",IF(Activités!H237=TRUE,INDEX(codenat,MATCH(Activités!G237,libnat,0)),Activités!G237),"")</f>
        <v/>
      </c>
      <c r="F227" s="26" t="str">
        <f>IF(A227&lt;&gt;"",Activités!I237,"")</f>
        <v/>
      </c>
      <c r="G227" s="26" t="str">
        <f>IF(A227&lt;&gt;"",IF(Activités!O237&lt;&gt;"",Activités!O237,""),"")</f>
        <v/>
      </c>
      <c r="H227" s="26" t="str">
        <f>IF(A227&lt;&gt;"",IF(Activités!Z237=TRUE,INDEX(codeperskat,MATCH(Activités!P237,libperskat,0)),IF(Activités!P237&lt;&gt;"",Activités!P237,"")),"")</f>
        <v/>
      </c>
      <c r="I227" s="26" t="str">
        <f>IF(A227&lt;&gt;"",IF(Activités!AA237=TRUE,INDEX(codeaav,MATCH(Activités!Q237,libaav,0)),IF(Activités!Q237&lt;&gt;"",Activités!Q237,"")),"")</f>
        <v/>
      </c>
      <c r="J227" s="26" t="str">
        <f>IF(A227&lt;&gt;"",IF(Activités!AB237=TRUE,INDEX(codedipqual,MATCH(Activités!R237,libdipqual,0)),IF(Activités!R237&lt;&gt;"",Activités!R237,"")),"")</f>
        <v/>
      </c>
      <c r="K227" s="26" t="str">
        <f>IF(A227&lt;&gt;"",IF(Activités!AC237=TRUE,INDEX(libcatidinst,MATCH(Activités!S237,libinst,0)),""),"")</f>
        <v/>
      </c>
      <c r="L227" s="26" t="str">
        <f>IF(A227&lt;&gt;"",IF(Activités!AC237=TRUE,INDEX(codeinst,MATCH(Activités!S237,libinst,0)),IF(Activités!S237&lt;&gt;"",Activités!S237,"")),"")</f>
        <v/>
      </c>
      <c r="M227" s="26" t="str">
        <f>IF(A227&lt;&gt;"",IF(Activités!T237&lt;&gt;"",Activités!T237,""),"")</f>
        <v/>
      </c>
      <c r="N227" s="26" t="str">
        <f>IF(A227&lt;&gt;"",IF(Activités!U237&lt;&gt;"",Activités!U237,""),"")</f>
        <v/>
      </c>
      <c r="O227" s="26" t="str">
        <f>IF(OR(A227="",ISBLANK(Activités!V237)),"",IF(NOT(ISNA(Activités!V237)),INDEX(codeschartkla,MATCH(Activités!V237,libschartkla,0)),Activités!V237))</f>
        <v/>
      </c>
      <c r="P227" s="26" t="str">
        <f>IF(OR(A227="",ISBLANK(Activités!W237)),"",Activités!W237)</f>
        <v/>
      </c>
    </row>
    <row r="228" spans="1:16">
      <c r="A228" s="26" t="str">
        <f>IF(Activités!$A238&lt;&gt;"",IF(Activités!C238&lt;&gt;"",IF(Activités!C238="LOC.ID",CONCATENATE("LOC.",Activités!AM$12),Activités!C238),""),"")</f>
        <v/>
      </c>
      <c r="B228" s="51" t="str">
        <f>IF(A228&lt;&gt;"",Activités!J238,"")</f>
        <v/>
      </c>
      <c r="C228" s="26" t="str">
        <f>IF(A228&lt;&gt;"",IF(Activités!E238=TRUE,INDEX(codesex,MATCH(Activités!D238,libsex,0)),Activités!D238),"")</f>
        <v/>
      </c>
      <c r="D228" s="116" t="str">
        <f>IF(A228&lt;&gt;"",Activités!F238,"")</f>
        <v/>
      </c>
      <c r="E228" s="26" t="str">
        <f>IF(A228&lt;&gt;"",IF(Activités!H238=TRUE,INDEX(codenat,MATCH(Activités!G238,libnat,0)),Activités!G238),"")</f>
        <v/>
      </c>
      <c r="F228" s="26" t="str">
        <f>IF(A228&lt;&gt;"",Activités!I238,"")</f>
        <v/>
      </c>
      <c r="G228" s="26" t="str">
        <f>IF(A228&lt;&gt;"",IF(Activités!O238&lt;&gt;"",Activités!O238,""),"")</f>
        <v/>
      </c>
      <c r="H228" s="26" t="str">
        <f>IF(A228&lt;&gt;"",IF(Activités!Z238=TRUE,INDEX(codeperskat,MATCH(Activités!P238,libperskat,0)),IF(Activités!P238&lt;&gt;"",Activités!P238,"")),"")</f>
        <v/>
      </c>
      <c r="I228" s="26" t="str">
        <f>IF(A228&lt;&gt;"",IF(Activités!AA238=TRUE,INDEX(codeaav,MATCH(Activités!Q238,libaav,0)),IF(Activités!Q238&lt;&gt;"",Activités!Q238,"")),"")</f>
        <v/>
      </c>
      <c r="J228" s="26" t="str">
        <f>IF(A228&lt;&gt;"",IF(Activités!AB238=TRUE,INDEX(codedipqual,MATCH(Activités!R238,libdipqual,0)),IF(Activités!R238&lt;&gt;"",Activités!R238,"")),"")</f>
        <v/>
      </c>
      <c r="K228" s="26" t="str">
        <f>IF(A228&lt;&gt;"",IF(Activités!AC238=TRUE,INDEX(libcatidinst,MATCH(Activités!S238,libinst,0)),""),"")</f>
        <v/>
      </c>
      <c r="L228" s="26" t="str">
        <f>IF(A228&lt;&gt;"",IF(Activités!AC238=TRUE,INDEX(codeinst,MATCH(Activités!S238,libinst,0)),IF(Activités!S238&lt;&gt;"",Activités!S238,"")),"")</f>
        <v/>
      </c>
      <c r="M228" s="26" t="str">
        <f>IF(A228&lt;&gt;"",IF(Activités!T238&lt;&gt;"",Activités!T238,""),"")</f>
        <v/>
      </c>
      <c r="N228" s="26" t="str">
        <f>IF(A228&lt;&gt;"",IF(Activités!U238&lt;&gt;"",Activités!U238,""),"")</f>
        <v/>
      </c>
      <c r="O228" s="26" t="str">
        <f>IF(OR(A228="",ISBLANK(Activités!V238)),"",IF(NOT(ISNA(Activités!V238)),INDEX(codeschartkla,MATCH(Activités!V238,libschartkla,0)),Activités!V238))</f>
        <v/>
      </c>
      <c r="P228" s="26" t="str">
        <f>IF(OR(A228="",ISBLANK(Activités!W238)),"",Activités!W238)</f>
        <v/>
      </c>
    </row>
    <row r="229" spans="1:16">
      <c r="A229" s="26" t="str">
        <f>IF(Activités!$A239&lt;&gt;"",IF(Activités!C239&lt;&gt;"",IF(Activités!C239="LOC.ID",CONCATENATE("LOC.",Activités!AM$12),Activités!C239),""),"")</f>
        <v/>
      </c>
      <c r="B229" s="51" t="str">
        <f>IF(A229&lt;&gt;"",Activités!J239,"")</f>
        <v/>
      </c>
      <c r="C229" s="26" t="str">
        <f>IF(A229&lt;&gt;"",IF(Activités!E239=TRUE,INDEX(codesex,MATCH(Activités!D239,libsex,0)),Activités!D239),"")</f>
        <v/>
      </c>
      <c r="D229" s="116" t="str">
        <f>IF(A229&lt;&gt;"",Activités!F239,"")</f>
        <v/>
      </c>
      <c r="E229" s="26" t="str">
        <f>IF(A229&lt;&gt;"",IF(Activités!H239=TRUE,INDEX(codenat,MATCH(Activités!G239,libnat,0)),Activités!G239),"")</f>
        <v/>
      </c>
      <c r="F229" s="26" t="str">
        <f>IF(A229&lt;&gt;"",Activités!I239,"")</f>
        <v/>
      </c>
      <c r="G229" s="26" t="str">
        <f>IF(A229&lt;&gt;"",IF(Activités!O239&lt;&gt;"",Activités!O239,""),"")</f>
        <v/>
      </c>
      <c r="H229" s="26" t="str">
        <f>IF(A229&lt;&gt;"",IF(Activités!Z239=TRUE,INDEX(codeperskat,MATCH(Activités!P239,libperskat,0)),IF(Activités!P239&lt;&gt;"",Activités!P239,"")),"")</f>
        <v/>
      </c>
      <c r="I229" s="26" t="str">
        <f>IF(A229&lt;&gt;"",IF(Activités!AA239=TRUE,INDEX(codeaav,MATCH(Activités!Q239,libaav,0)),IF(Activités!Q239&lt;&gt;"",Activités!Q239,"")),"")</f>
        <v/>
      </c>
      <c r="J229" s="26" t="str">
        <f>IF(A229&lt;&gt;"",IF(Activités!AB239=TRUE,INDEX(codedipqual,MATCH(Activités!R239,libdipqual,0)),IF(Activités!R239&lt;&gt;"",Activités!R239,"")),"")</f>
        <v/>
      </c>
      <c r="K229" s="26" t="str">
        <f>IF(A229&lt;&gt;"",IF(Activités!AC239=TRUE,INDEX(libcatidinst,MATCH(Activités!S239,libinst,0)),""),"")</f>
        <v/>
      </c>
      <c r="L229" s="26" t="str">
        <f>IF(A229&lt;&gt;"",IF(Activités!AC239=TRUE,INDEX(codeinst,MATCH(Activités!S239,libinst,0)),IF(Activités!S239&lt;&gt;"",Activités!S239,"")),"")</f>
        <v/>
      </c>
      <c r="M229" s="26" t="str">
        <f>IF(A229&lt;&gt;"",IF(Activités!T239&lt;&gt;"",Activités!T239,""),"")</f>
        <v/>
      </c>
      <c r="N229" s="26" t="str">
        <f>IF(A229&lt;&gt;"",IF(Activités!U239&lt;&gt;"",Activités!U239,""),"")</f>
        <v/>
      </c>
      <c r="O229" s="26" t="str">
        <f>IF(OR(A229="",ISBLANK(Activités!V239)),"",IF(NOT(ISNA(Activités!V239)),INDEX(codeschartkla,MATCH(Activités!V239,libschartkla,0)),Activités!V239))</f>
        <v/>
      </c>
      <c r="P229" s="26" t="str">
        <f>IF(OR(A229="",ISBLANK(Activités!W239)),"",Activités!W239)</f>
        <v/>
      </c>
    </row>
    <row r="230" spans="1:16">
      <c r="A230" s="26" t="str">
        <f>IF(Activités!$A240&lt;&gt;"",IF(Activités!C240&lt;&gt;"",IF(Activités!C240="LOC.ID",CONCATENATE("LOC.",Activités!AM$12),Activités!C240),""),"")</f>
        <v/>
      </c>
      <c r="B230" s="51" t="str">
        <f>IF(A230&lt;&gt;"",Activités!J240,"")</f>
        <v/>
      </c>
      <c r="C230" s="26" t="str">
        <f>IF(A230&lt;&gt;"",IF(Activités!E240=TRUE,INDEX(codesex,MATCH(Activités!D240,libsex,0)),Activités!D240),"")</f>
        <v/>
      </c>
      <c r="D230" s="116" t="str">
        <f>IF(A230&lt;&gt;"",Activités!F240,"")</f>
        <v/>
      </c>
      <c r="E230" s="26" t="str">
        <f>IF(A230&lt;&gt;"",IF(Activités!H240=TRUE,INDEX(codenat,MATCH(Activités!G240,libnat,0)),Activités!G240),"")</f>
        <v/>
      </c>
      <c r="F230" s="26" t="str">
        <f>IF(A230&lt;&gt;"",Activités!I240,"")</f>
        <v/>
      </c>
      <c r="G230" s="26" t="str">
        <f>IF(A230&lt;&gt;"",IF(Activités!O240&lt;&gt;"",Activités!O240,""),"")</f>
        <v/>
      </c>
      <c r="H230" s="26" t="str">
        <f>IF(A230&lt;&gt;"",IF(Activités!Z240=TRUE,INDEX(codeperskat,MATCH(Activités!P240,libperskat,0)),IF(Activités!P240&lt;&gt;"",Activités!P240,"")),"")</f>
        <v/>
      </c>
      <c r="I230" s="26" t="str">
        <f>IF(A230&lt;&gt;"",IF(Activités!AA240=TRUE,INDEX(codeaav,MATCH(Activités!Q240,libaav,0)),IF(Activités!Q240&lt;&gt;"",Activités!Q240,"")),"")</f>
        <v/>
      </c>
      <c r="J230" s="26" t="str">
        <f>IF(A230&lt;&gt;"",IF(Activités!AB240=TRUE,INDEX(codedipqual,MATCH(Activités!R240,libdipqual,0)),IF(Activités!R240&lt;&gt;"",Activités!R240,"")),"")</f>
        <v/>
      </c>
      <c r="K230" s="26" t="str">
        <f>IF(A230&lt;&gt;"",IF(Activités!AC240=TRUE,INDEX(libcatidinst,MATCH(Activités!S240,libinst,0)),""),"")</f>
        <v/>
      </c>
      <c r="L230" s="26" t="str">
        <f>IF(A230&lt;&gt;"",IF(Activités!AC240=TRUE,INDEX(codeinst,MATCH(Activités!S240,libinst,0)),IF(Activités!S240&lt;&gt;"",Activités!S240,"")),"")</f>
        <v/>
      </c>
      <c r="M230" s="26" t="str">
        <f>IF(A230&lt;&gt;"",IF(Activités!T240&lt;&gt;"",Activités!T240,""),"")</f>
        <v/>
      </c>
      <c r="N230" s="26" t="str">
        <f>IF(A230&lt;&gt;"",IF(Activités!U240&lt;&gt;"",Activités!U240,""),"")</f>
        <v/>
      </c>
      <c r="O230" s="26" t="str">
        <f>IF(OR(A230="",ISBLANK(Activités!V240)),"",IF(NOT(ISNA(Activités!V240)),INDEX(codeschartkla,MATCH(Activités!V240,libschartkla,0)),Activités!V240))</f>
        <v/>
      </c>
      <c r="P230" s="26" t="str">
        <f>IF(OR(A230="",ISBLANK(Activités!W240)),"",Activités!W240)</f>
        <v/>
      </c>
    </row>
    <row r="231" spans="1:16">
      <c r="A231" s="26" t="str">
        <f>IF(Activités!$A241&lt;&gt;"",IF(Activités!C241&lt;&gt;"",IF(Activités!C241="LOC.ID",CONCATENATE("LOC.",Activités!AM$12),Activités!C241),""),"")</f>
        <v/>
      </c>
      <c r="B231" s="51" t="str">
        <f>IF(A231&lt;&gt;"",Activités!J241,"")</f>
        <v/>
      </c>
      <c r="C231" s="26" t="str">
        <f>IF(A231&lt;&gt;"",IF(Activités!E241=TRUE,INDEX(codesex,MATCH(Activités!D241,libsex,0)),Activités!D241),"")</f>
        <v/>
      </c>
      <c r="D231" s="116" t="str">
        <f>IF(A231&lt;&gt;"",Activités!F241,"")</f>
        <v/>
      </c>
      <c r="E231" s="26" t="str">
        <f>IF(A231&lt;&gt;"",IF(Activités!H241=TRUE,INDEX(codenat,MATCH(Activités!G241,libnat,0)),Activités!G241),"")</f>
        <v/>
      </c>
      <c r="F231" s="26" t="str">
        <f>IF(A231&lt;&gt;"",Activités!I241,"")</f>
        <v/>
      </c>
      <c r="G231" s="26" t="str">
        <f>IF(A231&lt;&gt;"",IF(Activités!O241&lt;&gt;"",Activités!O241,""),"")</f>
        <v/>
      </c>
      <c r="H231" s="26" t="str">
        <f>IF(A231&lt;&gt;"",IF(Activités!Z241=TRUE,INDEX(codeperskat,MATCH(Activités!P241,libperskat,0)),IF(Activités!P241&lt;&gt;"",Activités!P241,"")),"")</f>
        <v/>
      </c>
      <c r="I231" s="26" t="str">
        <f>IF(A231&lt;&gt;"",IF(Activités!AA241=TRUE,INDEX(codeaav,MATCH(Activités!Q241,libaav,0)),IF(Activités!Q241&lt;&gt;"",Activités!Q241,"")),"")</f>
        <v/>
      </c>
      <c r="J231" s="26" t="str">
        <f>IF(A231&lt;&gt;"",IF(Activités!AB241=TRUE,INDEX(codedipqual,MATCH(Activités!R241,libdipqual,0)),IF(Activités!R241&lt;&gt;"",Activités!R241,"")),"")</f>
        <v/>
      </c>
      <c r="K231" s="26" t="str">
        <f>IF(A231&lt;&gt;"",IF(Activités!AC241=TRUE,INDEX(libcatidinst,MATCH(Activités!S241,libinst,0)),""),"")</f>
        <v/>
      </c>
      <c r="L231" s="26" t="str">
        <f>IF(A231&lt;&gt;"",IF(Activités!AC241=TRUE,INDEX(codeinst,MATCH(Activités!S241,libinst,0)),IF(Activités!S241&lt;&gt;"",Activités!S241,"")),"")</f>
        <v/>
      </c>
      <c r="M231" s="26" t="str">
        <f>IF(A231&lt;&gt;"",IF(Activités!T241&lt;&gt;"",Activités!T241,""),"")</f>
        <v/>
      </c>
      <c r="N231" s="26" t="str">
        <f>IF(A231&lt;&gt;"",IF(Activités!U241&lt;&gt;"",Activités!U241,""),"")</f>
        <v/>
      </c>
      <c r="O231" s="26" t="str">
        <f>IF(OR(A231="",ISBLANK(Activités!V241)),"",IF(NOT(ISNA(Activités!V241)),INDEX(codeschartkla,MATCH(Activités!V241,libschartkla,0)),Activités!V241))</f>
        <v/>
      </c>
      <c r="P231" s="26" t="str">
        <f>IF(OR(A231="",ISBLANK(Activités!W241)),"",Activités!W241)</f>
        <v/>
      </c>
    </row>
    <row r="232" spans="1:16">
      <c r="A232" s="26" t="str">
        <f>IF(Activités!$A242&lt;&gt;"",IF(Activités!C242&lt;&gt;"",IF(Activités!C242="LOC.ID",CONCATENATE("LOC.",Activités!AM$12),Activités!C242),""),"")</f>
        <v/>
      </c>
      <c r="B232" s="51" t="str">
        <f>IF(A232&lt;&gt;"",Activités!J242,"")</f>
        <v/>
      </c>
      <c r="C232" s="26" t="str">
        <f>IF(A232&lt;&gt;"",IF(Activités!E242=TRUE,INDEX(codesex,MATCH(Activités!D242,libsex,0)),Activités!D242),"")</f>
        <v/>
      </c>
      <c r="D232" s="116" t="str">
        <f>IF(A232&lt;&gt;"",Activités!F242,"")</f>
        <v/>
      </c>
      <c r="E232" s="26" t="str">
        <f>IF(A232&lt;&gt;"",IF(Activités!H242=TRUE,INDEX(codenat,MATCH(Activités!G242,libnat,0)),Activités!G242),"")</f>
        <v/>
      </c>
      <c r="F232" s="26" t="str">
        <f>IF(A232&lt;&gt;"",Activités!I242,"")</f>
        <v/>
      </c>
      <c r="G232" s="26" t="str">
        <f>IF(A232&lt;&gt;"",IF(Activités!O242&lt;&gt;"",Activités!O242,""),"")</f>
        <v/>
      </c>
      <c r="H232" s="26" t="str">
        <f>IF(A232&lt;&gt;"",IF(Activités!Z242=TRUE,INDEX(codeperskat,MATCH(Activités!P242,libperskat,0)),IF(Activités!P242&lt;&gt;"",Activités!P242,"")),"")</f>
        <v/>
      </c>
      <c r="I232" s="26" t="str">
        <f>IF(A232&lt;&gt;"",IF(Activités!AA242=TRUE,INDEX(codeaav,MATCH(Activités!Q242,libaav,0)),IF(Activités!Q242&lt;&gt;"",Activités!Q242,"")),"")</f>
        <v/>
      </c>
      <c r="J232" s="26" t="str">
        <f>IF(A232&lt;&gt;"",IF(Activités!AB242=TRUE,INDEX(codedipqual,MATCH(Activités!R242,libdipqual,0)),IF(Activités!R242&lt;&gt;"",Activités!R242,"")),"")</f>
        <v/>
      </c>
      <c r="K232" s="26" t="str">
        <f>IF(A232&lt;&gt;"",IF(Activités!AC242=TRUE,INDEX(libcatidinst,MATCH(Activités!S242,libinst,0)),""),"")</f>
        <v/>
      </c>
      <c r="L232" s="26" t="str">
        <f>IF(A232&lt;&gt;"",IF(Activités!AC242=TRUE,INDEX(codeinst,MATCH(Activités!S242,libinst,0)),IF(Activités!S242&lt;&gt;"",Activités!S242,"")),"")</f>
        <v/>
      </c>
      <c r="M232" s="26" t="str">
        <f>IF(A232&lt;&gt;"",IF(Activités!T242&lt;&gt;"",Activités!T242,""),"")</f>
        <v/>
      </c>
      <c r="N232" s="26" t="str">
        <f>IF(A232&lt;&gt;"",IF(Activités!U242&lt;&gt;"",Activités!U242,""),"")</f>
        <v/>
      </c>
      <c r="O232" s="26" t="str">
        <f>IF(OR(A232="",ISBLANK(Activités!V242)),"",IF(NOT(ISNA(Activités!V242)),INDEX(codeschartkla,MATCH(Activités!V242,libschartkla,0)),Activités!V242))</f>
        <v/>
      </c>
      <c r="P232" s="26" t="str">
        <f>IF(OR(A232="",ISBLANK(Activités!W242)),"",Activités!W242)</f>
        <v/>
      </c>
    </row>
    <row r="233" spans="1:16">
      <c r="A233" s="26" t="str">
        <f>IF(Activités!$A243&lt;&gt;"",IF(Activités!C243&lt;&gt;"",IF(Activités!C243="LOC.ID",CONCATENATE("LOC.",Activités!AM$12),Activités!C243),""),"")</f>
        <v/>
      </c>
      <c r="B233" s="51" t="str">
        <f>IF(A233&lt;&gt;"",Activités!J243,"")</f>
        <v/>
      </c>
      <c r="C233" s="26" t="str">
        <f>IF(A233&lt;&gt;"",IF(Activités!E243=TRUE,INDEX(codesex,MATCH(Activités!D243,libsex,0)),Activités!D243),"")</f>
        <v/>
      </c>
      <c r="D233" s="116" t="str">
        <f>IF(A233&lt;&gt;"",Activités!F243,"")</f>
        <v/>
      </c>
      <c r="E233" s="26" t="str">
        <f>IF(A233&lt;&gt;"",IF(Activités!H243=TRUE,INDEX(codenat,MATCH(Activités!G243,libnat,0)),Activités!G243),"")</f>
        <v/>
      </c>
      <c r="F233" s="26" t="str">
        <f>IF(A233&lt;&gt;"",Activités!I243,"")</f>
        <v/>
      </c>
      <c r="G233" s="26" t="str">
        <f>IF(A233&lt;&gt;"",IF(Activités!O243&lt;&gt;"",Activités!O243,""),"")</f>
        <v/>
      </c>
      <c r="H233" s="26" t="str">
        <f>IF(A233&lt;&gt;"",IF(Activités!Z243=TRUE,INDEX(codeperskat,MATCH(Activités!P243,libperskat,0)),IF(Activités!P243&lt;&gt;"",Activités!P243,"")),"")</f>
        <v/>
      </c>
      <c r="I233" s="26" t="str">
        <f>IF(A233&lt;&gt;"",IF(Activités!AA243=TRUE,INDEX(codeaav,MATCH(Activités!Q243,libaav,0)),IF(Activités!Q243&lt;&gt;"",Activités!Q243,"")),"")</f>
        <v/>
      </c>
      <c r="J233" s="26" t="str">
        <f>IF(A233&lt;&gt;"",IF(Activités!AB243=TRUE,INDEX(codedipqual,MATCH(Activités!R243,libdipqual,0)),IF(Activités!R243&lt;&gt;"",Activités!R243,"")),"")</f>
        <v/>
      </c>
      <c r="K233" s="26" t="str">
        <f>IF(A233&lt;&gt;"",IF(Activités!AC243=TRUE,INDEX(libcatidinst,MATCH(Activités!S243,libinst,0)),""),"")</f>
        <v/>
      </c>
      <c r="L233" s="26" t="str">
        <f>IF(A233&lt;&gt;"",IF(Activités!AC243=TRUE,INDEX(codeinst,MATCH(Activités!S243,libinst,0)),IF(Activités!S243&lt;&gt;"",Activités!S243,"")),"")</f>
        <v/>
      </c>
      <c r="M233" s="26" t="str">
        <f>IF(A233&lt;&gt;"",IF(Activités!T243&lt;&gt;"",Activités!T243,""),"")</f>
        <v/>
      </c>
      <c r="N233" s="26" t="str">
        <f>IF(A233&lt;&gt;"",IF(Activités!U243&lt;&gt;"",Activités!U243,""),"")</f>
        <v/>
      </c>
      <c r="O233" s="26" t="str">
        <f>IF(OR(A233="",ISBLANK(Activités!V243)),"",IF(NOT(ISNA(Activités!V243)),INDEX(codeschartkla,MATCH(Activités!V243,libschartkla,0)),Activités!V243))</f>
        <v/>
      </c>
      <c r="P233" s="26" t="str">
        <f>IF(OR(A233="",ISBLANK(Activités!W243)),"",Activités!W243)</f>
        <v/>
      </c>
    </row>
    <row r="234" spans="1:16">
      <c r="A234" s="26" t="str">
        <f>IF(Activités!$A244&lt;&gt;"",IF(Activités!C244&lt;&gt;"",IF(Activités!C244="LOC.ID",CONCATENATE("LOC.",Activités!AM$12),Activités!C244),""),"")</f>
        <v/>
      </c>
      <c r="B234" s="51" t="str">
        <f>IF(A234&lt;&gt;"",Activités!J244,"")</f>
        <v/>
      </c>
      <c r="C234" s="26" t="str">
        <f>IF(A234&lt;&gt;"",IF(Activités!E244=TRUE,INDEX(codesex,MATCH(Activités!D244,libsex,0)),Activités!D244),"")</f>
        <v/>
      </c>
      <c r="D234" s="116" t="str">
        <f>IF(A234&lt;&gt;"",Activités!F244,"")</f>
        <v/>
      </c>
      <c r="E234" s="26" t="str">
        <f>IF(A234&lt;&gt;"",IF(Activités!H244=TRUE,INDEX(codenat,MATCH(Activités!G244,libnat,0)),Activités!G244),"")</f>
        <v/>
      </c>
      <c r="F234" s="26" t="str">
        <f>IF(A234&lt;&gt;"",Activités!I244,"")</f>
        <v/>
      </c>
      <c r="G234" s="26" t="str">
        <f>IF(A234&lt;&gt;"",IF(Activités!O244&lt;&gt;"",Activités!O244,""),"")</f>
        <v/>
      </c>
      <c r="H234" s="26" t="str">
        <f>IF(A234&lt;&gt;"",IF(Activités!Z244=TRUE,INDEX(codeperskat,MATCH(Activités!P244,libperskat,0)),IF(Activités!P244&lt;&gt;"",Activités!P244,"")),"")</f>
        <v/>
      </c>
      <c r="I234" s="26" t="str">
        <f>IF(A234&lt;&gt;"",IF(Activités!AA244=TRUE,INDEX(codeaav,MATCH(Activités!Q244,libaav,0)),IF(Activités!Q244&lt;&gt;"",Activités!Q244,"")),"")</f>
        <v/>
      </c>
      <c r="J234" s="26" t="str">
        <f>IF(A234&lt;&gt;"",IF(Activités!AB244=TRUE,INDEX(codedipqual,MATCH(Activités!R244,libdipqual,0)),IF(Activités!R244&lt;&gt;"",Activités!R244,"")),"")</f>
        <v/>
      </c>
      <c r="K234" s="26" t="str">
        <f>IF(A234&lt;&gt;"",IF(Activités!AC244=TRUE,INDEX(libcatidinst,MATCH(Activités!S244,libinst,0)),""),"")</f>
        <v/>
      </c>
      <c r="L234" s="26" t="str">
        <f>IF(A234&lt;&gt;"",IF(Activités!AC244=TRUE,INDEX(codeinst,MATCH(Activités!S244,libinst,0)),IF(Activités!S244&lt;&gt;"",Activités!S244,"")),"")</f>
        <v/>
      </c>
      <c r="M234" s="26" t="str">
        <f>IF(A234&lt;&gt;"",IF(Activités!T244&lt;&gt;"",Activités!T244,""),"")</f>
        <v/>
      </c>
      <c r="N234" s="26" t="str">
        <f>IF(A234&lt;&gt;"",IF(Activités!U244&lt;&gt;"",Activités!U244,""),"")</f>
        <v/>
      </c>
      <c r="O234" s="26" t="str">
        <f>IF(OR(A234="",ISBLANK(Activités!V244)),"",IF(NOT(ISNA(Activités!V244)),INDEX(codeschartkla,MATCH(Activités!V244,libschartkla,0)),Activités!V244))</f>
        <v/>
      </c>
      <c r="P234" s="26" t="str">
        <f>IF(OR(A234="",ISBLANK(Activités!W244)),"",Activités!W244)</f>
        <v/>
      </c>
    </row>
    <row r="235" spans="1:16">
      <c r="A235" s="26" t="str">
        <f>IF(Activités!$A245&lt;&gt;"",IF(Activités!C245&lt;&gt;"",IF(Activités!C245="LOC.ID",CONCATENATE("LOC.",Activités!AM$12),Activités!C245),""),"")</f>
        <v/>
      </c>
      <c r="B235" s="51" t="str">
        <f>IF(A235&lt;&gt;"",Activités!J245,"")</f>
        <v/>
      </c>
      <c r="C235" s="26" t="str">
        <f>IF(A235&lt;&gt;"",IF(Activités!E245=TRUE,INDEX(codesex,MATCH(Activités!D245,libsex,0)),Activités!D245),"")</f>
        <v/>
      </c>
      <c r="D235" s="116" t="str">
        <f>IF(A235&lt;&gt;"",Activités!F245,"")</f>
        <v/>
      </c>
      <c r="E235" s="26" t="str">
        <f>IF(A235&lt;&gt;"",IF(Activités!H245=TRUE,INDEX(codenat,MATCH(Activités!G245,libnat,0)),Activités!G245),"")</f>
        <v/>
      </c>
      <c r="F235" s="26" t="str">
        <f>IF(A235&lt;&gt;"",Activités!I245,"")</f>
        <v/>
      </c>
      <c r="G235" s="26" t="str">
        <f>IF(A235&lt;&gt;"",IF(Activités!O245&lt;&gt;"",Activités!O245,""),"")</f>
        <v/>
      </c>
      <c r="H235" s="26" t="str">
        <f>IF(A235&lt;&gt;"",IF(Activités!Z245=TRUE,INDEX(codeperskat,MATCH(Activités!P245,libperskat,0)),IF(Activités!P245&lt;&gt;"",Activités!P245,"")),"")</f>
        <v/>
      </c>
      <c r="I235" s="26" t="str">
        <f>IF(A235&lt;&gt;"",IF(Activités!AA245=TRUE,INDEX(codeaav,MATCH(Activités!Q245,libaav,0)),IF(Activités!Q245&lt;&gt;"",Activités!Q245,"")),"")</f>
        <v/>
      </c>
      <c r="J235" s="26" t="str">
        <f>IF(A235&lt;&gt;"",IF(Activités!AB245=TRUE,INDEX(codedipqual,MATCH(Activités!R245,libdipqual,0)),IF(Activités!R245&lt;&gt;"",Activités!R245,"")),"")</f>
        <v/>
      </c>
      <c r="K235" s="26" t="str">
        <f>IF(A235&lt;&gt;"",IF(Activités!AC245=TRUE,INDEX(libcatidinst,MATCH(Activités!S245,libinst,0)),""),"")</f>
        <v/>
      </c>
      <c r="L235" s="26" t="str">
        <f>IF(A235&lt;&gt;"",IF(Activités!AC245=TRUE,INDEX(codeinst,MATCH(Activités!S245,libinst,0)),IF(Activités!S245&lt;&gt;"",Activités!S245,"")),"")</f>
        <v/>
      </c>
      <c r="M235" s="26" t="str">
        <f>IF(A235&lt;&gt;"",IF(Activités!T245&lt;&gt;"",Activités!T245,""),"")</f>
        <v/>
      </c>
      <c r="N235" s="26" t="str">
        <f>IF(A235&lt;&gt;"",IF(Activités!U245&lt;&gt;"",Activités!U245,""),"")</f>
        <v/>
      </c>
      <c r="O235" s="26" t="str">
        <f>IF(OR(A235="",ISBLANK(Activités!V245)),"",IF(NOT(ISNA(Activités!V245)),INDEX(codeschartkla,MATCH(Activités!V245,libschartkla,0)),Activités!V245))</f>
        <v/>
      </c>
      <c r="P235" s="26" t="str">
        <f>IF(OR(A235="",ISBLANK(Activités!W245)),"",Activités!W245)</f>
        <v/>
      </c>
    </row>
    <row r="236" spans="1:16">
      <c r="A236" s="26" t="str">
        <f>IF(Activités!$A246&lt;&gt;"",IF(Activités!C246&lt;&gt;"",IF(Activités!C246="LOC.ID",CONCATENATE("LOC.",Activités!AM$12),Activités!C246),""),"")</f>
        <v/>
      </c>
      <c r="B236" s="51" t="str">
        <f>IF(A236&lt;&gt;"",Activités!J246,"")</f>
        <v/>
      </c>
      <c r="C236" s="26" t="str">
        <f>IF(A236&lt;&gt;"",IF(Activités!E246=TRUE,INDEX(codesex,MATCH(Activités!D246,libsex,0)),Activités!D246),"")</f>
        <v/>
      </c>
      <c r="D236" s="116" t="str">
        <f>IF(A236&lt;&gt;"",Activités!F246,"")</f>
        <v/>
      </c>
      <c r="E236" s="26" t="str">
        <f>IF(A236&lt;&gt;"",IF(Activités!H246=TRUE,INDEX(codenat,MATCH(Activités!G246,libnat,0)),Activités!G246),"")</f>
        <v/>
      </c>
      <c r="F236" s="26" t="str">
        <f>IF(A236&lt;&gt;"",Activités!I246,"")</f>
        <v/>
      </c>
      <c r="G236" s="26" t="str">
        <f>IF(A236&lt;&gt;"",IF(Activités!O246&lt;&gt;"",Activités!O246,""),"")</f>
        <v/>
      </c>
      <c r="H236" s="26" t="str">
        <f>IF(A236&lt;&gt;"",IF(Activités!Z246=TRUE,INDEX(codeperskat,MATCH(Activités!P246,libperskat,0)),IF(Activités!P246&lt;&gt;"",Activités!P246,"")),"")</f>
        <v/>
      </c>
      <c r="I236" s="26" t="str">
        <f>IF(A236&lt;&gt;"",IF(Activités!AA246=TRUE,INDEX(codeaav,MATCH(Activités!Q246,libaav,0)),IF(Activités!Q246&lt;&gt;"",Activités!Q246,"")),"")</f>
        <v/>
      </c>
      <c r="J236" s="26" t="str">
        <f>IF(A236&lt;&gt;"",IF(Activités!AB246=TRUE,INDEX(codedipqual,MATCH(Activités!R246,libdipqual,0)),IF(Activités!R246&lt;&gt;"",Activités!R246,"")),"")</f>
        <v/>
      </c>
      <c r="K236" s="26" t="str">
        <f>IF(A236&lt;&gt;"",IF(Activités!AC246=TRUE,INDEX(libcatidinst,MATCH(Activités!S246,libinst,0)),""),"")</f>
        <v/>
      </c>
      <c r="L236" s="26" t="str">
        <f>IF(A236&lt;&gt;"",IF(Activités!AC246=TRUE,INDEX(codeinst,MATCH(Activités!S246,libinst,0)),IF(Activités!S246&lt;&gt;"",Activités!S246,"")),"")</f>
        <v/>
      </c>
      <c r="M236" s="26" t="str">
        <f>IF(A236&lt;&gt;"",IF(Activités!T246&lt;&gt;"",Activités!T246,""),"")</f>
        <v/>
      </c>
      <c r="N236" s="26" t="str">
        <f>IF(A236&lt;&gt;"",IF(Activités!U246&lt;&gt;"",Activités!U246,""),"")</f>
        <v/>
      </c>
      <c r="O236" s="26" t="str">
        <f>IF(OR(A236="",ISBLANK(Activités!V246)),"",IF(NOT(ISNA(Activités!V246)),INDEX(codeschartkla,MATCH(Activités!V246,libschartkla,0)),Activités!V246))</f>
        <v/>
      </c>
      <c r="P236" s="26" t="str">
        <f>IF(OR(A236="",ISBLANK(Activités!W246)),"",Activités!W246)</f>
        <v/>
      </c>
    </row>
    <row r="237" spans="1:16">
      <c r="A237" s="26" t="str">
        <f>IF(Activités!$A247&lt;&gt;"",IF(Activités!C247&lt;&gt;"",IF(Activités!C247="LOC.ID",CONCATENATE("LOC.",Activités!AM$12),Activités!C247),""),"")</f>
        <v/>
      </c>
      <c r="B237" s="51" t="str">
        <f>IF(A237&lt;&gt;"",Activités!J247,"")</f>
        <v/>
      </c>
      <c r="C237" s="26" t="str">
        <f>IF(A237&lt;&gt;"",IF(Activités!E247=TRUE,INDEX(codesex,MATCH(Activités!D247,libsex,0)),Activités!D247),"")</f>
        <v/>
      </c>
      <c r="D237" s="116" t="str">
        <f>IF(A237&lt;&gt;"",Activités!F247,"")</f>
        <v/>
      </c>
      <c r="E237" s="26" t="str">
        <f>IF(A237&lt;&gt;"",IF(Activités!H247=TRUE,INDEX(codenat,MATCH(Activités!G247,libnat,0)),Activités!G247),"")</f>
        <v/>
      </c>
      <c r="F237" s="26" t="str">
        <f>IF(A237&lt;&gt;"",Activités!I247,"")</f>
        <v/>
      </c>
      <c r="G237" s="26" t="str">
        <f>IF(A237&lt;&gt;"",IF(Activités!O247&lt;&gt;"",Activités!O247,""),"")</f>
        <v/>
      </c>
      <c r="H237" s="26" t="str">
        <f>IF(A237&lt;&gt;"",IF(Activités!Z247=TRUE,INDEX(codeperskat,MATCH(Activités!P247,libperskat,0)),IF(Activités!P247&lt;&gt;"",Activités!P247,"")),"")</f>
        <v/>
      </c>
      <c r="I237" s="26" t="str">
        <f>IF(A237&lt;&gt;"",IF(Activités!AA247=TRUE,INDEX(codeaav,MATCH(Activités!Q247,libaav,0)),IF(Activités!Q247&lt;&gt;"",Activités!Q247,"")),"")</f>
        <v/>
      </c>
      <c r="J237" s="26" t="str">
        <f>IF(A237&lt;&gt;"",IF(Activités!AB247=TRUE,INDEX(codedipqual,MATCH(Activités!R247,libdipqual,0)),IF(Activités!R247&lt;&gt;"",Activités!R247,"")),"")</f>
        <v/>
      </c>
      <c r="K237" s="26" t="str">
        <f>IF(A237&lt;&gt;"",IF(Activités!AC247=TRUE,INDEX(libcatidinst,MATCH(Activités!S247,libinst,0)),""),"")</f>
        <v/>
      </c>
      <c r="L237" s="26" t="str">
        <f>IF(A237&lt;&gt;"",IF(Activités!AC247=TRUE,INDEX(codeinst,MATCH(Activités!S247,libinst,0)),IF(Activités!S247&lt;&gt;"",Activités!S247,"")),"")</f>
        <v/>
      </c>
      <c r="M237" s="26" t="str">
        <f>IF(A237&lt;&gt;"",IF(Activités!T247&lt;&gt;"",Activités!T247,""),"")</f>
        <v/>
      </c>
      <c r="N237" s="26" t="str">
        <f>IF(A237&lt;&gt;"",IF(Activités!U247&lt;&gt;"",Activités!U247,""),"")</f>
        <v/>
      </c>
      <c r="O237" s="26" t="str">
        <f>IF(OR(A237="",ISBLANK(Activités!V247)),"",IF(NOT(ISNA(Activités!V247)),INDEX(codeschartkla,MATCH(Activités!V247,libschartkla,0)),Activités!V247))</f>
        <v/>
      </c>
      <c r="P237" s="26" t="str">
        <f>IF(OR(A237="",ISBLANK(Activités!W247)),"",Activités!W247)</f>
        <v/>
      </c>
    </row>
    <row r="238" spans="1:16">
      <c r="A238" s="26" t="str">
        <f>IF(Activités!$A248&lt;&gt;"",IF(Activités!C248&lt;&gt;"",IF(Activités!C248="LOC.ID",CONCATENATE("LOC.",Activités!AM$12),Activités!C248),""),"")</f>
        <v/>
      </c>
      <c r="B238" s="51" t="str">
        <f>IF(A238&lt;&gt;"",Activités!J248,"")</f>
        <v/>
      </c>
      <c r="C238" s="26" t="str">
        <f>IF(A238&lt;&gt;"",IF(Activités!E248=TRUE,INDEX(codesex,MATCH(Activités!D248,libsex,0)),Activités!D248),"")</f>
        <v/>
      </c>
      <c r="D238" s="116" t="str">
        <f>IF(A238&lt;&gt;"",Activités!F248,"")</f>
        <v/>
      </c>
      <c r="E238" s="26" t="str">
        <f>IF(A238&lt;&gt;"",IF(Activités!H248=TRUE,INDEX(codenat,MATCH(Activités!G248,libnat,0)),Activités!G248),"")</f>
        <v/>
      </c>
      <c r="F238" s="26" t="str">
        <f>IF(A238&lt;&gt;"",Activités!I248,"")</f>
        <v/>
      </c>
      <c r="G238" s="26" t="str">
        <f>IF(A238&lt;&gt;"",IF(Activités!O248&lt;&gt;"",Activités!O248,""),"")</f>
        <v/>
      </c>
      <c r="H238" s="26" t="str">
        <f>IF(A238&lt;&gt;"",IF(Activités!Z248=TRUE,INDEX(codeperskat,MATCH(Activités!P248,libperskat,0)),IF(Activités!P248&lt;&gt;"",Activités!P248,"")),"")</f>
        <v/>
      </c>
      <c r="I238" s="26" t="str">
        <f>IF(A238&lt;&gt;"",IF(Activités!AA248=TRUE,INDEX(codeaav,MATCH(Activités!Q248,libaav,0)),IF(Activités!Q248&lt;&gt;"",Activités!Q248,"")),"")</f>
        <v/>
      </c>
      <c r="J238" s="26" t="str">
        <f>IF(A238&lt;&gt;"",IF(Activités!AB248=TRUE,INDEX(codedipqual,MATCH(Activités!R248,libdipqual,0)),IF(Activités!R248&lt;&gt;"",Activités!R248,"")),"")</f>
        <v/>
      </c>
      <c r="K238" s="26" t="str">
        <f>IF(A238&lt;&gt;"",IF(Activités!AC248=TRUE,INDEX(libcatidinst,MATCH(Activités!S248,libinst,0)),""),"")</f>
        <v/>
      </c>
      <c r="L238" s="26" t="str">
        <f>IF(A238&lt;&gt;"",IF(Activités!AC248=TRUE,INDEX(codeinst,MATCH(Activités!S248,libinst,0)),IF(Activités!S248&lt;&gt;"",Activités!S248,"")),"")</f>
        <v/>
      </c>
      <c r="M238" s="26" t="str">
        <f>IF(A238&lt;&gt;"",IF(Activités!T248&lt;&gt;"",Activités!T248,""),"")</f>
        <v/>
      </c>
      <c r="N238" s="26" t="str">
        <f>IF(A238&lt;&gt;"",IF(Activités!U248&lt;&gt;"",Activités!U248,""),"")</f>
        <v/>
      </c>
      <c r="O238" s="26" t="str">
        <f>IF(OR(A238="",ISBLANK(Activités!V248)),"",IF(NOT(ISNA(Activités!V248)),INDEX(codeschartkla,MATCH(Activités!V248,libschartkla,0)),Activités!V248))</f>
        <v/>
      </c>
      <c r="P238" s="26" t="str">
        <f>IF(OR(A238="",ISBLANK(Activités!W248)),"",Activités!W248)</f>
        <v/>
      </c>
    </row>
    <row r="239" spans="1:16">
      <c r="A239" s="26" t="str">
        <f>IF(Activités!$A249&lt;&gt;"",IF(Activités!C249&lt;&gt;"",IF(Activités!C249="LOC.ID",CONCATENATE("LOC.",Activités!AM$12),Activités!C249),""),"")</f>
        <v/>
      </c>
      <c r="B239" s="51" t="str">
        <f>IF(A239&lt;&gt;"",Activités!J249,"")</f>
        <v/>
      </c>
      <c r="C239" s="26" t="str">
        <f>IF(A239&lt;&gt;"",IF(Activités!E249=TRUE,INDEX(codesex,MATCH(Activités!D249,libsex,0)),Activités!D249),"")</f>
        <v/>
      </c>
      <c r="D239" s="116" t="str">
        <f>IF(A239&lt;&gt;"",Activités!F249,"")</f>
        <v/>
      </c>
      <c r="E239" s="26" t="str">
        <f>IF(A239&lt;&gt;"",IF(Activités!H249=TRUE,INDEX(codenat,MATCH(Activités!G249,libnat,0)),Activités!G249),"")</f>
        <v/>
      </c>
      <c r="F239" s="26" t="str">
        <f>IF(A239&lt;&gt;"",Activités!I249,"")</f>
        <v/>
      </c>
      <c r="G239" s="26" t="str">
        <f>IF(A239&lt;&gt;"",IF(Activités!O249&lt;&gt;"",Activités!O249,""),"")</f>
        <v/>
      </c>
      <c r="H239" s="26" t="str">
        <f>IF(A239&lt;&gt;"",IF(Activités!Z249=TRUE,INDEX(codeperskat,MATCH(Activités!P249,libperskat,0)),IF(Activités!P249&lt;&gt;"",Activités!P249,"")),"")</f>
        <v/>
      </c>
      <c r="I239" s="26" t="str">
        <f>IF(A239&lt;&gt;"",IF(Activités!AA249=TRUE,INDEX(codeaav,MATCH(Activités!Q249,libaav,0)),IF(Activités!Q249&lt;&gt;"",Activités!Q249,"")),"")</f>
        <v/>
      </c>
      <c r="J239" s="26" t="str">
        <f>IF(A239&lt;&gt;"",IF(Activités!AB249=TRUE,INDEX(codedipqual,MATCH(Activités!R249,libdipqual,0)),IF(Activités!R249&lt;&gt;"",Activités!R249,"")),"")</f>
        <v/>
      </c>
      <c r="K239" s="26" t="str">
        <f>IF(A239&lt;&gt;"",IF(Activités!AC249=TRUE,INDEX(libcatidinst,MATCH(Activités!S249,libinst,0)),""),"")</f>
        <v/>
      </c>
      <c r="L239" s="26" t="str">
        <f>IF(A239&lt;&gt;"",IF(Activités!AC249=TRUE,INDEX(codeinst,MATCH(Activités!S249,libinst,0)),IF(Activités!S249&lt;&gt;"",Activités!S249,"")),"")</f>
        <v/>
      </c>
      <c r="M239" s="26" t="str">
        <f>IF(A239&lt;&gt;"",IF(Activités!T249&lt;&gt;"",Activités!T249,""),"")</f>
        <v/>
      </c>
      <c r="N239" s="26" t="str">
        <f>IF(A239&lt;&gt;"",IF(Activités!U249&lt;&gt;"",Activités!U249,""),"")</f>
        <v/>
      </c>
      <c r="O239" s="26" t="str">
        <f>IF(OR(A239="",ISBLANK(Activités!V249)),"",IF(NOT(ISNA(Activités!V249)),INDEX(codeschartkla,MATCH(Activités!V249,libschartkla,0)),Activités!V249))</f>
        <v/>
      </c>
      <c r="P239" s="26" t="str">
        <f>IF(OR(A239="",ISBLANK(Activités!W249)),"",Activités!W249)</f>
        <v/>
      </c>
    </row>
    <row r="240" spans="1:16">
      <c r="A240" s="26" t="str">
        <f>IF(Activités!$A250&lt;&gt;"",IF(Activités!C250&lt;&gt;"",IF(Activités!C250="LOC.ID",CONCATENATE("LOC.",Activités!AM$12),Activités!C250),""),"")</f>
        <v/>
      </c>
      <c r="B240" s="51" t="str">
        <f>IF(A240&lt;&gt;"",Activités!J250,"")</f>
        <v/>
      </c>
      <c r="C240" s="26" t="str">
        <f>IF(A240&lt;&gt;"",IF(Activités!E250=TRUE,INDEX(codesex,MATCH(Activités!D250,libsex,0)),Activités!D250),"")</f>
        <v/>
      </c>
      <c r="D240" s="116" t="str">
        <f>IF(A240&lt;&gt;"",Activités!F250,"")</f>
        <v/>
      </c>
      <c r="E240" s="26" t="str">
        <f>IF(A240&lt;&gt;"",IF(Activités!H250=TRUE,INDEX(codenat,MATCH(Activités!G250,libnat,0)),Activités!G250),"")</f>
        <v/>
      </c>
      <c r="F240" s="26" t="str">
        <f>IF(A240&lt;&gt;"",Activités!I250,"")</f>
        <v/>
      </c>
      <c r="G240" s="26" t="str">
        <f>IF(A240&lt;&gt;"",IF(Activités!O250&lt;&gt;"",Activités!O250,""),"")</f>
        <v/>
      </c>
      <c r="H240" s="26" t="str">
        <f>IF(A240&lt;&gt;"",IF(Activités!Z250=TRUE,INDEX(codeperskat,MATCH(Activités!P250,libperskat,0)),IF(Activités!P250&lt;&gt;"",Activités!P250,"")),"")</f>
        <v/>
      </c>
      <c r="I240" s="26" t="str">
        <f>IF(A240&lt;&gt;"",IF(Activités!AA250=TRUE,INDEX(codeaav,MATCH(Activités!Q250,libaav,0)),IF(Activités!Q250&lt;&gt;"",Activités!Q250,"")),"")</f>
        <v/>
      </c>
      <c r="J240" s="26" t="str">
        <f>IF(A240&lt;&gt;"",IF(Activités!AB250=TRUE,INDEX(codedipqual,MATCH(Activités!R250,libdipqual,0)),IF(Activités!R250&lt;&gt;"",Activités!R250,"")),"")</f>
        <v/>
      </c>
      <c r="K240" s="26" t="str">
        <f>IF(A240&lt;&gt;"",IF(Activités!AC250=TRUE,INDEX(libcatidinst,MATCH(Activités!S250,libinst,0)),""),"")</f>
        <v/>
      </c>
      <c r="L240" s="26" t="str">
        <f>IF(A240&lt;&gt;"",IF(Activités!AC250=TRUE,INDEX(codeinst,MATCH(Activités!S250,libinst,0)),IF(Activités!S250&lt;&gt;"",Activités!S250,"")),"")</f>
        <v/>
      </c>
      <c r="M240" s="26" t="str">
        <f>IF(A240&lt;&gt;"",IF(Activités!T250&lt;&gt;"",Activités!T250,""),"")</f>
        <v/>
      </c>
      <c r="N240" s="26" t="str">
        <f>IF(A240&lt;&gt;"",IF(Activités!U250&lt;&gt;"",Activités!U250,""),"")</f>
        <v/>
      </c>
      <c r="O240" s="26" t="str">
        <f>IF(OR(A240="",ISBLANK(Activités!V250)),"",IF(NOT(ISNA(Activités!V250)),INDEX(codeschartkla,MATCH(Activités!V250,libschartkla,0)),Activités!V250))</f>
        <v/>
      </c>
      <c r="P240" s="26" t="str">
        <f>IF(OR(A240="",ISBLANK(Activités!W250)),"",Activités!W250)</f>
        <v/>
      </c>
    </row>
    <row r="241" spans="1:16">
      <c r="A241" s="26" t="str">
        <f>IF(Activités!$A251&lt;&gt;"",IF(Activités!C251&lt;&gt;"",IF(Activités!C251="LOC.ID",CONCATENATE("LOC.",Activités!AM$12),Activités!C251),""),"")</f>
        <v/>
      </c>
      <c r="B241" s="51" t="str">
        <f>IF(A241&lt;&gt;"",Activités!J251,"")</f>
        <v/>
      </c>
      <c r="C241" s="26" t="str">
        <f>IF(A241&lt;&gt;"",IF(Activités!E251=TRUE,INDEX(codesex,MATCH(Activités!D251,libsex,0)),Activités!D251),"")</f>
        <v/>
      </c>
      <c r="D241" s="116" t="str">
        <f>IF(A241&lt;&gt;"",Activités!F251,"")</f>
        <v/>
      </c>
      <c r="E241" s="26" t="str">
        <f>IF(A241&lt;&gt;"",IF(Activités!H251=TRUE,INDEX(codenat,MATCH(Activités!G251,libnat,0)),Activités!G251),"")</f>
        <v/>
      </c>
      <c r="F241" s="26" t="str">
        <f>IF(A241&lt;&gt;"",Activités!I251,"")</f>
        <v/>
      </c>
      <c r="G241" s="26" t="str">
        <f>IF(A241&lt;&gt;"",IF(Activités!O251&lt;&gt;"",Activités!O251,""),"")</f>
        <v/>
      </c>
      <c r="H241" s="26" t="str">
        <f>IF(A241&lt;&gt;"",IF(Activités!Z251=TRUE,INDEX(codeperskat,MATCH(Activités!P251,libperskat,0)),IF(Activités!P251&lt;&gt;"",Activités!P251,"")),"")</f>
        <v/>
      </c>
      <c r="I241" s="26" t="str">
        <f>IF(A241&lt;&gt;"",IF(Activités!AA251=TRUE,INDEX(codeaav,MATCH(Activités!Q251,libaav,0)),IF(Activités!Q251&lt;&gt;"",Activités!Q251,"")),"")</f>
        <v/>
      </c>
      <c r="J241" s="26" t="str">
        <f>IF(A241&lt;&gt;"",IF(Activités!AB251=TRUE,INDEX(codedipqual,MATCH(Activités!R251,libdipqual,0)),IF(Activités!R251&lt;&gt;"",Activités!R251,"")),"")</f>
        <v/>
      </c>
      <c r="K241" s="26" t="str">
        <f>IF(A241&lt;&gt;"",IF(Activités!AC251=TRUE,INDEX(libcatidinst,MATCH(Activités!S251,libinst,0)),""),"")</f>
        <v/>
      </c>
      <c r="L241" s="26" t="str">
        <f>IF(A241&lt;&gt;"",IF(Activités!AC251=TRUE,INDEX(codeinst,MATCH(Activités!S251,libinst,0)),IF(Activités!S251&lt;&gt;"",Activités!S251,"")),"")</f>
        <v/>
      </c>
      <c r="M241" s="26" t="str">
        <f>IF(A241&lt;&gt;"",IF(Activités!T251&lt;&gt;"",Activités!T251,""),"")</f>
        <v/>
      </c>
      <c r="N241" s="26" t="str">
        <f>IF(A241&lt;&gt;"",IF(Activités!U251&lt;&gt;"",Activités!U251,""),"")</f>
        <v/>
      </c>
      <c r="O241" s="26" t="str">
        <f>IF(OR(A241="",ISBLANK(Activités!V251)),"",IF(NOT(ISNA(Activités!V251)),INDEX(codeschartkla,MATCH(Activités!V251,libschartkla,0)),Activités!V251))</f>
        <v/>
      </c>
      <c r="P241" s="26" t="str">
        <f>IF(OR(A241="",ISBLANK(Activités!W251)),"",Activités!W251)</f>
        <v/>
      </c>
    </row>
    <row r="242" spans="1:16">
      <c r="A242" s="26" t="str">
        <f>IF(Activités!$A252&lt;&gt;"",IF(Activités!C252&lt;&gt;"",IF(Activités!C252="LOC.ID",CONCATENATE("LOC.",Activités!AM$12),Activités!C252),""),"")</f>
        <v/>
      </c>
      <c r="B242" s="51" t="str">
        <f>IF(A242&lt;&gt;"",Activités!J252,"")</f>
        <v/>
      </c>
      <c r="C242" s="26" t="str">
        <f>IF(A242&lt;&gt;"",IF(Activités!E252=TRUE,INDEX(codesex,MATCH(Activités!D252,libsex,0)),Activités!D252),"")</f>
        <v/>
      </c>
      <c r="D242" s="116" t="str">
        <f>IF(A242&lt;&gt;"",Activités!F252,"")</f>
        <v/>
      </c>
      <c r="E242" s="26" t="str">
        <f>IF(A242&lt;&gt;"",IF(Activités!H252=TRUE,INDEX(codenat,MATCH(Activités!G252,libnat,0)),Activités!G252),"")</f>
        <v/>
      </c>
      <c r="F242" s="26" t="str">
        <f>IF(A242&lt;&gt;"",Activités!I252,"")</f>
        <v/>
      </c>
      <c r="G242" s="26" t="str">
        <f>IF(A242&lt;&gt;"",IF(Activités!O252&lt;&gt;"",Activités!O252,""),"")</f>
        <v/>
      </c>
      <c r="H242" s="26" t="str">
        <f>IF(A242&lt;&gt;"",IF(Activités!Z252=TRUE,INDEX(codeperskat,MATCH(Activités!P252,libperskat,0)),IF(Activités!P252&lt;&gt;"",Activités!P252,"")),"")</f>
        <v/>
      </c>
      <c r="I242" s="26" t="str">
        <f>IF(A242&lt;&gt;"",IF(Activités!AA252=TRUE,INDEX(codeaav,MATCH(Activités!Q252,libaav,0)),IF(Activités!Q252&lt;&gt;"",Activités!Q252,"")),"")</f>
        <v/>
      </c>
      <c r="J242" s="26" t="str">
        <f>IF(A242&lt;&gt;"",IF(Activités!AB252=TRUE,INDEX(codedipqual,MATCH(Activités!R252,libdipqual,0)),IF(Activités!R252&lt;&gt;"",Activités!R252,"")),"")</f>
        <v/>
      </c>
      <c r="K242" s="26" t="str">
        <f>IF(A242&lt;&gt;"",IF(Activités!AC252=TRUE,INDEX(libcatidinst,MATCH(Activités!S252,libinst,0)),""),"")</f>
        <v/>
      </c>
      <c r="L242" s="26" t="str">
        <f>IF(A242&lt;&gt;"",IF(Activités!AC252=TRUE,INDEX(codeinst,MATCH(Activités!S252,libinst,0)),IF(Activités!S252&lt;&gt;"",Activités!S252,"")),"")</f>
        <v/>
      </c>
      <c r="M242" s="26" t="str">
        <f>IF(A242&lt;&gt;"",IF(Activités!T252&lt;&gt;"",Activités!T252,""),"")</f>
        <v/>
      </c>
      <c r="N242" s="26" t="str">
        <f>IF(A242&lt;&gt;"",IF(Activités!U252&lt;&gt;"",Activités!U252,""),"")</f>
        <v/>
      </c>
      <c r="O242" s="26" t="str">
        <f>IF(OR(A242="",ISBLANK(Activités!V252)),"",IF(NOT(ISNA(Activités!V252)),INDEX(codeschartkla,MATCH(Activités!V252,libschartkla,0)),Activités!V252))</f>
        <v/>
      </c>
      <c r="P242" s="26" t="str">
        <f>IF(OR(A242="",ISBLANK(Activités!W252)),"",Activités!W252)</f>
        <v/>
      </c>
    </row>
    <row r="243" spans="1:16">
      <c r="A243" s="26" t="str">
        <f>IF(Activités!$A253&lt;&gt;"",IF(Activités!C253&lt;&gt;"",IF(Activités!C253="LOC.ID",CONCATENATE("LOC.",Activités!AM$12),Activités!C253),""),"")</f>
        <v/>
      </c>
      <c r="B243" s="51" t="str">
        <f>IF(A243&lt;&gt;"",Activités!J253,"")</f>
        <v/>
      </c>
      <c r="C243" s="26" t="str">
        <f>IF(A243&lt;&gt;"",IF(Activités!E253=TRUE,INDEX(codesex,MATCH(Activités!D253,libsex,0)),Activités!D253),"")</f>
        <v/>
      </c>
      <c r="D243" s="116" t="str">
        <f>IF(A243&lt;&gt;"",Activités!F253,"")</f>
        <v/>
      </c>
      <c r="E243" s="26" t="str">
        <f>IF(A243&lt;&gt;"",IF(Activités!H253=TRUE,INDEX(codenat,MATCH(Activités!G253,libnat,0)),Activités!G253),"")</f>
        <v/>
      </c>
      <c r="F243" s="26" t="str">
        <f>IF(A243&lt;&gt;"",Activités!I253,"")</f>
        <v/>
      </c>
      <c r="G243" s="26" t="str">
        <f>IF(A243&lt;&gt;"",IF(Activités!O253&lt;&gt;"",Activités!O253,""),"")</f>
        <v/>
      </c>
      <c r="H243" s="26" t="str">
        <f>IF(A243&lt;&gt;"",IF(Activités!Z253=TRUE,INDEX(codeperskat,MATCH(Activités!P253,libperskat,0)),IF(Activités!P253&lt;&gt;"",Activités!P253,"")),"")</f>
        <v/>
      </c>
      <c r="I243" s="26" t="str">
        <f>IF(A243&lt;&gt;"",IF(Activités!AA253=TRUE,INDEX(codeaav,MATCH(Activités!Q253,libaav,0)),IF(Activités!Q253&lt;&gt;"",Activités!Q253,"")),"")</f>
        <v/>
      </c>
      <c r="J243" s="26" t="str">
        <f>IF(A243&lt;&gt;"",IF(Activités!AB253=TRUE,INDEX(codedipqual,MATCH(Activités!R253,libdipqual,0)),IF(Activités!R253&lt;&gt;"",Activités!R253,"")),"")</f>
        <v/>
      </c>
      <c r="K243" s="26" t="str">
        <f>IF(A243&lt;&gt;"",IF(Activités!AC253=TRUE,INDEX(libcatidinst,MATCH(Activités!S253,libinst,0)),""),"")</f>
        <v/>
      </c>
      <c r="L243" s="26" t="str">
        <f>IF(A243&lt;&gt;"",IF(Activités!AC253=TRUE,INDEX(codeinst,MATCH(Activités!S253,libinst,0)),IF(Activités!S253&lt;&gt;"",Activités!S253,"")),"")</f>
        <v/>
      </c>
      <c r="M243" s="26" t="str">
        <f>IF(A243&lt;&gt;"",IF(Activités!T253&lt;&gt;"",Activités!T253,""),"")</f>
        <v/>
      </c>
      <c r="N243" s="26" t="str">
        <f>IF(A243&lt;&gt;"",IF(Activités!U253&lt;&gt;"",Activités!U253,""),"")</f>
        <v/>
      </c>
      <c r="O243" s="26" t="str">
        <f>IF(OR(A243="",ISBLANK(Activités!V253)),"",IF(NOT(ISNA(Activités!V253)),INDEX(codeschartkla,MATCH(Activités!V253,libschartkla,0)),Activités!V253))</f>
        <v/>
      </c>
      <c r="P243" s="26" t="str">
        <f>IF(OR(A243="",ISBLANK(Activités!W253)),"",Activités!W253)</f>
        <v/>
      </c>
    </row>
    <row r="244" spans="1:16">
      <c r="A244" s="26" t="str">
        <f>IF(Activités!$A254&lt;&gt;"",IF(Activités!C254&lt;&gt;"",IF(Activités!C254="LOC.ID",CONCATENATE("LOC.",Activités!AM$12),Activités!C254),""),"")</f>
        <v/>
      </c>
      <c r="B244" s="51" t="str">
        <f>IF(A244&lt;&gt;"",Activités!J254,"")</f>
        <v/>
      </c>
      <c r="C244" s="26" t="str">
        <f>IF(A244&lt;&gt;"",IF(Activités!E254=TRUE,INDEX(codesex,MATCH(Activités!D254,libsex,0)),Activités!D254),"")</f>
        <v/>
      </c>
      <c r="D244" s="116" t="str">
        <f>IF(A244&lt;&gt;"",Activités!F254,"")</f>
        <v/>
      </c>
      <c r="E244" s="26" t="str">
        <f>IF(A244&lt;&gt;"",IF(Activités!H254=TRUE,INDEX(codenat,MATCH(Activités!G254,libnat,0)),Activités!G254),"")</f>
        <v/>
      </c>
      <c r="F244" s="26" t="str">
        <f>IF(A244&lt;&gt;"",Activités!I254,"")</f>
        <v/>
      </c>
      <c r="G244" s="26" t="str">
        <f>IF(A244&lt;&gt;"",IF(Activités!O254&lt;&gt;"",Activités!O254,""),"")</f>
        <v/>
      </c>
      <c r="H244" s="26" t="str">
        <f>IF(A244&lt;&gt;"",IF(Activités!Z254=TRUE,INDEX(codeperskat,MATCH(Activités!P254,libperskat,0)),IF(Activités!P254&lt;&gt;"",Activités!P254,"")),"")</f>
        <v/>
      </c>
      <c r="I244" s="26" t="str">
        <f>IF(A244&lt;&gt;"",IF(Activités!AA254=TRUE,INDEX(codeaav,MATCH(Activités!Q254,libaav,0)),IF(Activités!Q254&lt;&gt;"",Activités!Q254,"")),"")</f>
        <v/>
      </c>
      <c r="J244" s="26" t="str">
        <f>IF(A244&lt;&gt;"",IF(Activités!AB254=TRUE,INDEX(codedipqual,MATCH(Activités!R254,libdipqual,0)),IF(Activités!R254&lt;&gt;"",Activités!R254,"")),"")</f>
        <v/>
      </c>
      <c r="K244" s="26" t="str">
        <f>IF(A244&lt;&gt;"",IF(Activités!AC254=TRUE,INDEX(libcatidinst,MATCH(Activités!S254,libinst,0)),""),"")</f>
        <v/>
      </c>
      <c r="L244" s="26" t="str">
        <f>IF(A244&lt;&gt;"",IF(Activités!AC254=TRUE,INDEX(codeinst,MATCH(Activités!S254,libinst,0)),IF(Activités!S254&lt;&gt;"",Activités!S254,"")),"")</f>
        <v/>
      </c>
      <c r="M244" s="26" t="str">
        <f>IF(A244&lt;&gt;"",IF(Activités!T254&lt;&gt;"",Activités!T254,""),"")</f>
        <v/>
      </c>
      <c r="N244" s="26" t="str">
        <f>IF(A244&lt;&gt;"",IF(Activités!U254&lt;&gt;"",Activités!U254,""),"")</f>
        <v/>
      </c>
      <c r="O244" s="26" t="str">
        <f>IF(OR(A244="",ISBLANK(Activités!V254)),"",IF(NOT(ISNA(Activités!V254)),INDEX(codeschartkla,MATCH(Activités!V254,libschartkla,0)),Activités!V254))</f>
        <v/>
      </c>
      <c r="P244" s="26" t="str">
        <f>IF(OR(A244="",ISBLANK(Activités!W254)),"",Activités!W254)</f>
        <v/>
      </c>
    </row>
    <row r="245" spans="1:16">
      <c r="A245" s="26" t="str">
        <f>IF(Activités!$A255&lt;&gt;"",IF(Activités!C255&lt;&gt;"",IF(Activités!C255="LOC.ID",CONCATENATE("LOC.",Activités!AM$12),Activités!C255),""),"")</f>
        <v/>
      </c>
      <c r="B245" s="51" t="str">
        <f>IF(A245&lt;&gt;"",Activités!J255,"")</f>
        <v/>
      </c>
      <c r="C245" s="26" t="str">
        <f>IF(A245&lt;&gt;"",IF(Activités!E255=TRUE,INDEX(codesex,MATCH(Activités!D255,libsex,0)),Activités!D255),"")</f>
        <v/>
      </c>
      <c r="D245" s="116" t="str">
        <f>IF(A245&lt;&gt;"",Activités!F255,"")</f>
        <v/>
      </c>
      <c r="E245" s="26" t="str">
        <f>IF(A245&lt;&gt;"",IF(Activités!H255=TRUE,INDEX(codenat,MATCH(Activités!G255,libnat,0)),Activités!G255),"")</f>
        <v/>
      </c>
      <c r="F245" s="26" t="str">
        <f>IF(A245&lt;&gt;"",Activités!I255,"")</f>
        <v/>
      </c>
      <c r="G245" s="26" t="str">
        <f>IF(A245&lt;&gt;"",IF(Activités!O255&lt;&gt;"",Activités!O255,""),"")</f>
        <v/>
      </c>
      <c r="H245" s="26" t="str">
        <f>IF(A245&lt;&gt;"",IF(Activités!Z255=TRUE,INDEX(codeperskat,MATCH(Activités!P255,libperskat,0)),IF(Activités!P255&lt;&gt;"",Activités!P255,"")),"")</f>
        <v/>
      </c>
      <c r="I245" s="26" t="str">
        <f>IF(A245&lt;&gt;"",IF(Activités!AA255=TRUE,INDEX(codeaav,MATCH(Activités!Q255,libaav,0)),IF(Activités!Q255&lt;&gt;"",Activités!Q255,"")),"")</f>
        <v/>
      </c>
      <c r="J245" s="26" t="str">
        <f>IF(A245&lt;&gt;"",IF(Activités!AB255=TRUE,INDEX(codedipqual,MATCH(Activités!R255,libdipqual,0)),IF(Activités!R255&lt;&gt;"",Activités!R255,"")),"")</f>
        <v/>
      </c>
      <c r="K245" s="26" t="str">
        <f>IF(A245&lt;&gt;"",IF(Activités!AC255=TRUE,INDEX(libcatidinst,MATCH(Activités!S255,libinst,0)),""),"")</f>
        <v/>
      </c>
      <c r="L245" s="26" t="str">
        <f>IF(A245&lt;&gt;"",IF(Activités!AC255=TRUE,INDEX(codeinst,MATCH(Activités!S255,libinst,0)),IF(Activités!S255&lt;&gt;"",Activités!S255,"")),"")</f>
        <v/>
      </c>
      <c r="M245" s="26" t="str">
        <f>IF(A245&lt;&gt;"",IF(Activités!T255&lt;&gt;"",Activités!T255,""),"")</f>
        <v/>
      </c>
      <c r="N245" s="26" t="str">
        <f>IF(A245&lt;&gt;"",IF(Activités!U255&lt;&gt;"",Activités!U255,""),"")</f>
        <v/>
      </c>
      <c r="O245" s="26" t="str">
        <f>IF(OR(A245="",ISBLANK(Activités!V255)),"",IF(NOT(ISNA(Activités!V255)),INDEX(codeschartkla,MATCH(Activités!V255,libschartkla,0)),Activités!V255))</f>
        <v/>
      </c>
      <c r="P245" s="26" t="str">
        <f>IF(OR(A245="",ISBLANK(Activités!W255)),"",Activités!W255)</f>
        <v/>
      </c>
    </row>
    <row r="246" spans="1:16">
      <c r="A246" s="26" t="str">
        <f>IF(Activités!$A256&lt;&gt;"",IF(Activités!C256&lt;&gt;"",IF(Activités!C256="LOC.ID",CONCATENATE("LOC.",Activités!AM$12),Activités!C256),""),"")</f>
        <v/>
      </c>
      <c r="B246" s="51" t="str">
        <f>IF(A246&lt;&gt;"",Activités!J256,"")</f>
        <v/>
      </c>
      <c r="C246" s="26" t="str">
        <f>IF(A246&lt;&gt;"",IF(Activités!E256=TRUE,INDEX(codesex,MATCH(Activités!D256,libsex,0)),Activités!D256),"")</f>
        <v/>
      </c>
      <c r="D246" s="116" t="str">
        <f>IF(A246&lt;&gt;"",Activités!F256,"")</f>
        <v/>
      </c>
      <c r="E246" s="26" t="str">
        <f>IF(A246&lt;&gt;"",IF(Activités!H256=TRUE,INDEX(codenat,MATCH(Activités!G256,libnat,0)),Activités!G256),"")</f>
        <v/>
      </c>
      <c r="F246" s="26" t="str">
        <f>IF(A246&lt;&gt;"",Activités!I256,"")</f>
        <v/>
      </c>
      <c r="G246" s="26" t="str">
        <f>IF(A246&lt;&gt;"",IF(Activités!O256&lt;&gt;"",Activités!O256,""),"")</f>
        <v/>
      </c>
      <c r="H246" s="26" t="str">
        <f>IF(A246&lt;&gt;"",IF(Activités!Z256=TRUE,INDEX(codeperskat,MATCH(Activités!P256,libperskat,0)),IF(Activités!P256&lt;&gt;"",Activités!P256,"")),"")</f>
        <v/>
      </c>
      <c r="I246" s="26" t="str">
        <f>IF(A246&lt;&gt;"",IF(Activités!AA256=TRUE,INDEX(codeaav,MATCH(Activités!Q256,libaav,0)),IF(Activités!Q256&lt;&gt;"",Activités!Q256,"")),"")</f>
        <v/>
      </c>
      <c r="J246" s="26" t="str">
        <f>IF(A246&lt;&gt;"",IF(Activités!AB256=TRUE,INDEX(codedipqual,MATCH(Activités!R256,libdipqual,0)),IF(Activités!R256&lt;&gt;"",Activités!R256,"")),"")</f>
        <v/>
      </c>
      <c r="K246" s="26" t="str">
        <f>IF(A246&lt;&gt;"",IF(Activités!AC256=TRUE,INDEX(libcatidinst,MATCH(Activités!S256,libinst,0)),""),"")</f>
        <v/>
      </c>
      <c r="L246" s="26" t="str">
        <f>IF(A246&lt;&gt;"",IF(Activités!AC256=TRUE,INDEX(codeinst,MATCH(Activités!S256,libinst,0)),IF(Activités!S256&lt;&gt;"",Activités!S256,"")),"")</f>
        <v/>
      </c>
      <c r="M246" s="26" t="str">
        <f>IF(A246&lt;&gt;"",IF(Activités!T256&lt;&gt;"",Activités!T256,""),"")</f>
        <v/>
      </c>
      <c r="N246" s="26" t="str">
        <f>IF(A246&lt;&gt;"",IF(Activités!U256&lt;&gt;"",Activités!U256,""),"")</f>
        <v/>
      </c>
      <c r="O246" s="26" t="str">
        <f>IF(OR(A246="",ISBLANK(Activités!V256)),"",IF(NOT(ISNA(Activités!V256)),INDEX(codeschartkla,MATCH(Activités!V256,libschartkla,0)),Activités!V256))</f>
        <v/>
      </c>
      <c r="P246" s="26" t="str">
        <f>IF(OR(A246="",ISBLANK(Activités!W256)),"",Activités!W256)</f>
        <v/>
      </c>
    </row>
    <row r="247" spans="1:16">
      <c r="A247" s="26" t="str">
        <f>IF(Activités!$A257&lt;&gt;"",IF(Activités!C257&lt;&gt;"",IF(Activités!C257="LOC.ID",CONCATENATE("LOC.",Activités!AM$12),Activités!C257),""),"")</f>
        <v/>
      </c>
      <c r="B247" s="51" t="str">
        <f>IF(A247&lt;&gt;"",Activités!J257,"")</f>
        <v/>
      </c>
      <c r="C247" s="26" t="str">
        <f>IF(A247&lt;&gt;"",IF(Activités!E257=TRUE,INDEX(codesex,MATCH(Activités!D257,libsex,0)),Activités!D257),"")</f>
        <v/>
      </c>
      <c r="D247" s="116" t="str">
        <f>IF(A247&lt;&gt;"",Activités!F257,"")</f>
        <v/>
      </c>
      <c r="E247" s="26" t="str">
        <f>IF(A247&lt;&gt;"",IF(Activités!H257=TRUE,INDEX(codenat,MATCH(Activités!G257,libnat,0)),Activités!G257),"")</f>
        <v/>
      </c>
      <c r="F247" s="26" t="str">
        <f>IF(A247&lt;&gt;"",Activités!I257,"")</f>
        <v/>
      </c>
      <c r="G247" s="26" t="str">
        <f>IF(A247&lt;&gt;"",IF(Activités!O257&lt;&gt;"",Activités!O257,""),"")</f>
        <v/>
      </c>
      <c r="H247" s="26" t="str">
        <f>IF(A247&lt;&gt;"",IF(Activités!Z257=TRUE,INDEX(codeperskat,MATCH(Activités!P257,libperskat,0)),IF(Activités!P257&lt;&gt;"",Activités!P257,"")),"")</f>
        <v/>
      </c>
      <c r="I247" s="26" t="str">
        <f>IF(A247&lt;&gt;"",IF(Activités!AA257=TRUE,INDEX(codeaav,MATCH(Activités!Q257,libaav,0)),IF(Activités!Q257&lt;&gt;"",Activités!Q257,"")),"")</f>
        <v/>
      </c>
      <c r="J247" s="26" t="str">
        <f>IF(A247&lt;&gt;"",IF(Activités!AB257=TRUE,INDEX(codedipqual,MATCH(Activités!R257,libdipqual,0)),IF(Activités!R257&lt;&gt;"",Activités!R257,"")),"")</f>
        <v/>
      </c>
      <c r="K247" s="26" t="str">
        <f>IF(A247&lt;&gt;"",IF(Activités!AC257=TRUE,INDEX(libcatidinst,MATCH(Activités!S257,libinst,0)),""),"")</f>
        <v/>
      </c>
      <c r="L247" s="26" t="str">
        <f>IF(A247&lt;&gt;"",IF(Activités!AC257=TRUE,INDEX(codeinst,MATCH(Activités!S257,libinst,0)),IF(Activités!S257&lt;&gt;"",Activités!S257,"")),"")</f>
        <v/>
      </c>
      <c r="M247" s="26" t="str">
        <f>IF(A247&lt;&gt;"",IF(Activités!T257&lt;&gt;"",Activités!T257,""),"")</f>
        <v/>
      </c>
      <c r="N247" s="26" t="str">
        <f>IF(A247&lt;&gt;"",IF(Activités!U257&lt;&gt;"",Activités!U257,""),"")</f>
        <v/>
      </c>
      <c r="O247" s="26" t="str">
        <f>IF(OR(A247="",ISBLANK(Activités!V257)),"",IF(NOT(ISNA(Activités!V257)),INDEX(codeschartkla,MATCH(Activités!V257,libschartkla,0)),Activités!V257))</f>
        <v/>
      </c>
      <c r="P247" s="26" t="str">
        <f>IF(OR(A247="",ISBLANK(Activités!W257)),"",Activités!W257)</f>
        <v/>
      </c>
    </row>
    <row r="248" spans="1:16">
      <c r="A248" s="26" t="str">
        <f>IF(Activités!$A258&lt;&gt;"",IF(Activités!C258&lt;&gt;"",IF(Activités!C258="LOC.ID",CONCATENATE("LOC.",Activités!AM$12),Activités!C258),""),"")</f>
        <v/>
      </c>
      <c r="B248" s="51" t="str">
        <f>IF(A248&lt;&gt;"",Activités!J258,"")</f>
        <v/>
      </c>
      <c r="C248" s="26" t="str">
        <f>IF(A248&lt;&gt;"",IF(Activités!E258=TRUE,INDEX(codesex,MATCH(Activités!D258,libsex,0)),Activités!D258),"")</f>
        <v/>
      </c>
      <c r="D248" s="116" t="str">
        <f>IF(A248&lt;&gt;"",Activités!F258,"")</f>
        <v/>
      </c>
      <c r="E248" s="26" t="str">
        <f>IF(A248&lt;&gt;"",IF(Activités!H258=TRUE,INDEX(codenat,MATCH(Activités!G258,libnat,0)),Activités!G258),"")</f>
        <v/>
      </c>
      <c r="F248" s="26" t="str">
        <f>IF(A248&lt;&gt;"",Activités!I258,"")</f>
        <v/>
      </c>
      <c r="G248" s="26" t="str">
        <f>IF(A248&lt;&gt;"",IF(Activités!O258&lt;&gt;"",Activités!O258,""),"")</f>
        <v/>
      </c>
      <c r="H248" s="26" t="str">
        <f>IF(A248&lt;&gt;"",IF(Activités!Z258=TRUE,INDEX(codeperskat,MATCH(Activités!P258,libperskat,0)),IF(Activités!P258&lt;&gt;"",Activités!P258,"")),"")</f>
        <v/>
      </c>
      <c r="I248" s="26" t="str">
        <f>IF(A248&lt;&gt;"",IF(Activités!AA258=TRUE,INDEX(codeaav,MATCH(Activités!Q258,libaav,0)),IF(Activités!Q258&lt;&gt;"",Activités!Q258,"")),"")</f>
        <v/>
      </c>
      <c r="J248" s="26" t="str">
        <f>IF(A248&lt;&gt;"",IF(Activités!AB258=TRUE,INDEX(codedipqual,MATCH(Activités!R258,libdipqual,0)),IF(Activités!R258&lt;&gt;"",Activités!R258,"")),"")</f>
        <v/>
      </c>
      <c r="K248" s="26" t="str">
        <f>IF(A248&lt;&gt;"",IF(Activités!AC258=TRUE,INDEX(libcatidinst,MATCH(Activités!S258,libinst,0)),""),"")</f>
        <v/>
      </c>
      <c r="L248" s="26" t="str">
        <f>IF(A248&lt;&gt;"",IF(Activités!AC258=TRUE,INDEX(codeinst,MATCH(Activités!S258,libinst,0)),IF(Activités!S258&lt;&gt;"",Activités!S258,"")),"")</f>
        <v/>
      </c>
      <c r="M248" s="26" t="str">
        <f>IF(A248&lt;&gt;"",IF(Activités!T258&lt;&gt;"",Activités!T258,""),"")</f>
        <v/>
      </c>
      <c r="N248" s="26" t="str">
        <f>IF(A248&lt;&gt;"",IF(Activités!U258&lt;&gt;"",Activités!U258,""),"")</f>
        <v/>
      </c>
      <c r="O248" s="26" t="str">
        <f>IF(OR(A248="",ISBLANK(Activités!V258)),"",IF(NOT(ISNA(Activités!V258)),INDEX(codeschartkla,MATCH(Activités!V258,libschartkla,0)),Activités!V258))</f>
        <v/>
      </c>
      <c r="P248" s="26" t="str">
        <f>IF(OR(A248="",ISBLANK(Activités!W258)),"",Activités!W258)</f>
        <v/>
      </c>
    </row>
    <row r="249" spans="1:16">
      <c r="A249" s="26" t="str">
        <f>IF(Activités!$A259&lt;&gt;"",IF(Activités!C259&lt;&gt;"",IF(Activités!C259="LOC.ID",CONCATENATE("LOC.",Activités!AM$12),Activités!C259),""),"")</f>
        <v/>
      </c>
      <c r="B249" s="51" t="str">
        <f>IF(A249&lt;&gt;"",Activités!J259,"")</f>
        <v/>
      </c>
      <c r="C249" s="26" t="str">
        <f>IF(A249&lt;&gt;"",IF(Activités!E259=TRUE,INDEX(codesex,MATCH(Activités!D259,libsex,0)),Activités!D259),"")</f>
        <v/>
      </c>
      <c r="D249" s="116" t="str">
        <f>IF(A249&lt;&gt;"",Activités!F259,"")</f>
        <v/>
      </c>
      <c r="E249" s="26" t="str">
        <f>IF(A249&lt;&gt;"",IF(Activités!H259=TRUE,INDEX(codenat,MATCH(Activités!G259,libnat,0)),Activités!G259),"")</f>
        <v/>
      </c>
      <c r="F249" s="26" t="str">
        <f>IF(A249&lt;&gt;"",Activités!I259,"")</f>
        <v/>
      </c>
      <c r="G249" s="26" t="str">
        <f>IF(A249&lt;&gt;"",IF(Activités!O259&lt;&gt;"",Activités!O259,""),"")</f>
        <v/>
      </c>
      <c r="H249" s="26" t="str">
        <f>IF(A249&lt;&gt;"",IF(Activités!Z259=TRUE,INDEX(codeperskat,MATCH(Activités!P259,libperskat,0)),IF(Activités!P259&lt;&gt;"",Activités!P259,"")),"")</f>
        <v/>
      </c>
      <c r="I249" s="26" t="str">
        <f>IF(A249&lt;&gt;"",IF(Activités!AA259=TRUE,INDEX(codeaav,MATCH(Activités!Q259,libaav,0)),IF(Activités!Q259&lt;&gt;"",Activités!Q259,"")),"")</f>
        <v/>
      </c>
      <c r="J249" s="26" t="str">
        <f>IF(A249&lt;&gt;"",IF(Activités!AB259=TRUE,INDEX(codedipqual,MATCH(Activités!R259,libdipqual,0)),IF(Activités!R259&lt;&gt;"",Activités!R259,"")),"")</f>
        <v/>
      </c>
      <c r="K249" s="26" t="str">
        <f>IF(A249&lt;&gt;"",IF(Activités!AC259=TRUE,INDEX(libcatidinst,MATCH(Activités!S259,libinst,0)),""),"")</f>
        <v/>
      </c>
      <c r="L249" s="26" t="str">
        <f>IF(A249&lt;&gt;"",IF(Activités!AC259=TRUE,INDEX(codeinst,MATCH(Activités!S259,libinst,0)),IF(Activités!S259&lt;&gt;"",Activités!S259,"")),"")</f>
        <v/>
      </c>
      <c r="M249" s="26" t="str">
        <f>IF(A249&lt;&gt;"",IF(Activités!T259&lt;&gt;"",Activités!T259,""),"")</f>
        <v/>
      </c>
      <c r="N249" s="26" t="str">
        <f>IF(A249&lt;&gt;"",IF(Activités!U259&lt;&gt;"",Activités!U259,""),"")</f>
        <v/>
      </c>
      <c r="O249" s="26" t="str">
        <f>IF(OR(A249="",ISBLANK(Activités!V259)),"",IF(NOT(ISNA(Activités!V259)),INDEX(codeschartkla,MATCH(Activités!V259,libschartkla,0)),Activités!V259))</f>
        <v/>
      </c>
      <c r="P249" s="26" t="str">
        <f>IF(OR(A249="",ISBLANK(Activités!W259)),"",Activités!W259)</f>
        <v/>
      </c>
    </row>
    <row r="250" spans="1:16">
      <c r="A250" s="26" t="str">
        <f>IF(Activités!$A260&lt;&gt;"",IF(Activités!C260&lt;&gt;"",IF(Activités!C260="LOC.ID",CONCATENATE("LOC.",Activités!AM$12),Activités!C260),""),"")</f>
        <v/>
      </c>
      <c r="B250" s="51" t="str">
        <f>IF(A250&lt;&gt;"",Activités!J260,"")</f>
        <v/>
      </c>
      <c r="C250" s="26" t="str">
        <f>IF(A250&lt;&gt;"",IF(Activités!E260=TRUE,INDEX(codesex,MATCH(Activités!D260,libsex,0)),Activités!D260),"")</f>
        <v/>
      </c>
      <c r="D250" s="116" t="str">
        <f>IF(A250&lt;&gt;"",Activités!F260,"")</f>
        <v/>
      </c>
      <c r="E250" s="26" t="str">
        <f>IF(A250&lt;&gt;"",IF(Activités!H260=TRUE,INDEX(codenat,MATCH(Activités!G260,libnat,0)),Activités!G260),"")</f>
        <v/>
      </c>
      <c r="F250" s="26" t="str">
        <f>IF(A250&lt;&gt;"",Activités!I260,"")</f>
        <v/>
      </c>
      <c r="G250" s="26" t="str">
        <f>IF(A250&lt;&gt;"",IF(Activités!O260&lt;&gt;"",Activités!O260,""),"")</f>
        <v/>
      </c>
      <c r="H250" s="26" t="str">
        <f>IF(A250&lt;&gt;"",IF(Activités!Z260=TRUE,INDEX(codeperskat,MATCH(Activités!P260,libperskat,0)),IF(Activités!P260&lt;&gt;"",Activités!P260,"")),"")</f>
        <v/>
      </c>
      <c r="I250" s="26" t="str">
        <f>IF(A250&lt;&gt;"",IF(Activités!AA260=TRUE,INDEX(codeaav,MATCH(Activités!Q260,libaav,0)),IF(Activités!Q260&lt;&gt;"",Activités!Q260,"")),"")</f>
        <v/>
      </c>
      <c r="J250" s="26" t="str">
        <f>IF(A250&lt;&gt;"",IF(Activités!AB260=TRUE,INDEX(codedipqual,MATCH(Activités!R260,libdipqual,0)),IF(Activités!R260&lt;&gt;"",Activités!R260,"")),"")</f>
        <v/>
      </c>
      <c r="K250" s="26" t="str">
        <f>IF(A250&lt;&gt;"",IF(Activités!AC260=TRUE,INDEX(libcatidinst,MATCH(Activités!S260,libinst,0)),""),"")</f>
        <v/>
      </c>
      <c r="L250" s="26" t="str">
        <f>IF(A250&lt;&gt;"",IF(Activités!AC260=TRUE,INDEX(codeinst,MATCH(Activités!S260,libinst,0)),IF(Activités!S260&lt;&gt;"",Activités!S260,"")),"")</f>
        <v/>
      </c>
      <c r="M250" s="26" t="str">
        <f>IF(A250&lt;&gt;"",IF(Activités!T260&lt;&gt;"",Activités!T260,""),"")</f>
        <v/>
      </c>
      <c r="N250" s="26" t="str">
        <f>IF(A250&lt;&gt;"",IF(Activités!U260&lt;&gt;"",Activités!U260,""),"")</f>
        <v/>
      </c>
      <c r="O250" s="26" t="str">
        <f>IF(OR(A250="",ISBLANK(Activités!V260)),"",IF(NOT(ISNA(Activités!V260)),INDEX(codeschartkla,MATCH(Activités!V260,libschartkla,0)),Activités!V260))</f>
        <v/>
      </c>
      <c r="P250" s="26" t="str">
        <f>IF(OR(A250="",ISBLANK(Activités!W260)),"",Activités!W260)</f>
        <v/>
      </c>
    </row>
    <row r="251" spans="1:16">
      <c r="A251" s="26" t="str">
        <f>IF(Activités!$A261&lt;&gt;"",IF(Activités!C261&lt;&gt;"",IF(Activités!C261="LOC.ID",CONCATENATE("LOC.",Activités!AM$12),Activités!C261),""),"")</f>
        <v/>
      </c>
      <c r="B251" s="51" t="str">
        <f>IF(A251&lt;&gt;"",Activités!J261,"")</f>
        <v/>
      </c>
      <c r="C251" s="26" t="str">
        <f>IF(A251&lt;&gt;"",IF(Activités!E261=TRUE,INDEX(codesex,MATCH(Activités!D261,libsex,0)),Activités!D261),"")</f>
        <v/>
      </c>
      <c r="D251" s="116" t="str">
        <f>IF(A251&lt;&gt;"",Activités!F261,"")</f>
        <v/>
      </c>
      <c r="E251" s="26" t="str">
        <f>IF(A251&lt;&gt;"",IF(Activités!H261=TRUE,INDEX(codenat,MATCH(Activités!G261,libnat,0)),Activités!G261),"")</f>
        <v/>
      </c>
      <c r="F251" s="26" t="str">
        <f>IF(A251&lt;&gt;"",Activités!I261,"")</f>
        <v/>
      </c>
      <c r="G251" s="26" t="str">
        <f>IF(A251&lt;&gt;"",IF(Activités!O261&lt;&gt;"",Activités!O261,""),"")</f>
        <v/>
      </c>
      <c r="H251" s="26" t="str">
        <f>IF(A251&lt;&gt;"",IF(Activités!Z261=TRUE,INDEX(codeperskat,MATCH(Activités!P261,libperskat,0)),IF(Activités!P261&lt;&gt;"",Activités!P261,"")),"")</f>
        <v/>
      </c>
      <c r="I251" s="26" t="str">
        <f>IF(A251&lt;&gt;"",IF(Activités!AA261=TRUE,INDEX(codeaav,MATCH(Activités!Q261,libaav,0)),IF(Activités!Q261&lt;&gt;"",Activités!Q261,"")),"")</f>
        <v/>
      </c>
      <c r="J251" s="26" t="str">
        <f>IF(A251&lt;&gt;"",IF(Activités!AB261=TRUE,INDEX(codedipqual,MATCH(Activités!R261,libdipqual,0)),IF(Activités!R261&lt;&gt;"",Activités!R261,"")),"")</f>
        <v/>
      </c>
      <c r="K251" s="26" t="str">
        <f>IF(A251&lt;&gt;"",IF(Activités!AC261=TRUE,INDEX(libcatidinst,MATCH(Activités!S261,libinst,0)),""),"")</f>
        <v/>
      </c>
      <c r="L251" s="26" t="str">
        <f>IF(A251&lt;&gt;"",IF(Activités!AC261=TRUE,INDEX(codeinst,MATCH(Activités!S261,libinst,0)),IF(Activités!S261&lt;&gt;"",Activités!S261,"")),"")</f>
        <v/>
      </c>
      <c r="M251" s="26" t="str">
        <f>IF(A251&lt;&gt;"",IF(Activités!T261&lt;&gt;"",Activités!T261,""),"")</f>
        <v/>
      </c>
      <c r="N251" s="26" t="str">
        <f>IF(A251&lt;&gt;"",IF(Activités!U261&lt;&gt;"",Activités!U261,""),"")</f>
        <v/>
      </c>
      <c r="O251" s="26" t="str">
        <f>IF(OR(A251="",ISBLANK(Activités!V261)),"",IF(NOT(ISNA(Activités!V261)),INDEX(codeschartkla,MATCH(Activités!V261,libschartkla,0)),Activités!V261))</f>
        <v/>
      </c>
      <c r="P251" s="26" t="str">
        <f>IF(OR(A251="",ISBLANK(Activités!W261)),"",Activités!W261)</f>
        <v/>
      </c>
    </row>
    <row r="252" spans="1:16">
      <c r="A252" s="26" t="str">
        <f>IF(Activités!$A262&lt;&gt;"",IF(Activités!C262&lt;&gt;"",IF(Activités!C262="LOC.ID",CONCATENATE("LOC.",Activités!AM$12),Activités!C262),""),"")</f>
        <v/>
      </c>
      <c r="B252" s="51" t="str">
        <f>IF(A252&lt;&gt;"",Activités!J262,"")</f>
        <v/>
      </c>
      <c r="C252" s="26" t="str">
        <f>IF(A252&lt;&gt;"",IF(Activités!E262=TRUE,INDEX(codesex,MATCH(Activités!D262,libsex,0)),Activités!D262),"")</f>
        <v/>
      </c>
      <c r="D252" s="116" t="str">
        <f>IF(A252&lt;&gt;"",Activités!F262,"")</f>
        <v/>
      </c>
      <c r="E252" s="26" t="str">
        <f>IF(A252&lt;&gt;"",IF(Activités!H262=TRUE,INDEX(codenat,MATCH(Activités!G262,libnat,0)),Activités!G262),"")</f>
        <v/>
      </c>
      <c r="F252" s="26" t="str">
        <f>IF(A252&lt;&gt;"",Activités!I262,"")</f>
        <v/>
      </c>
      <c r="G252" s="26" t="str">
        <f>IF(A252&lt;&gt;"",IF(Activités!O262&lt;&gt;"",Activités!O262,""),"")</f>
        <v/>
      </c>
      <c r="H252" s="26" t="str">
        <f>IF(A252&lt;&gt;"",IF(Activités!Z262=TRUE,INDEX(codeperskat,MATCH(Activités!P262,libperskat,0)),IF(Activités!P262&lt;&gt;"",Activités!P262,"")),"")</f>
        <v/>
      </c>
      <c r="I252" s="26" t="str">
        <f>IF(A252&lt;&gt;"",IF(Activités!AA262=TRUE,INDEX(codeaav,MATCH(Activités!Q262,libaav,0)),IF(Activités!Q262&lt;&gt;"",Activités!Q262,"")),"")</f>
        <v/>
      </c>
      <c r="J252" s="26" t="str">
        <f>IF(A252&lt;&gt;"",IF(Activités!AB262=TRUE,INDEX(codedipqual,MATCH(Activités!R262,libdipqual,0)),IF(Activités!R262&lt;&gt;"",Activités!R262,"")),"")</f>
        <v/>
      </c>
      <c r="K252" s="26" t="str">
        <f>IF(A252&lt;&gt;"",IF(Activités!AC262=TRUE,INDEX(libcatidinst,MATCH(Activités!S262,libinst,0)),""),"")</f>
        <v/>
      </c>
      <c r="L252" s="26" t="str">
        <f>IF(A252&lt;&gt;"",IF(Activités!AC262=TRUE,INDEX(codeinst,MATCH(Activités!S262,libinst,0)),IF(Activités!S262&lt;&gt;"",Activités!S262,"")),"")</f>
        <v/>
      </c>
      <c r="M252" s="26" t="str">
        <f>IF(A252&lt;&gt;"",IF(Activités!T262&lt;&gt;"",Activités!T262,""),"")</f>
        <v/>
      </c>
      <c r="N252" s="26" t="str">
        <f>IF(A252&lt;&gt;"",IF(Activités!U262&lt;&gt;"",Activités!U262,""),"")</f>
        <v/>
      </c>
      <c r="O252" s="26" t="str">
        <f>IF(OR(A252="",ISBLANK(Activités!V262)),"",IF(NOT(ISNA(Activités!V262)),INDEX(codeschartkla,MATCH(Activités!V262,libschartkla,0)),Activités!V262))</f>
        <v/>
      </c>
      <c r="P252" s="26" t="str">
        <f>IF(OR(A252="",ISBLANK(Activités!W262)),"",Activités!W262)</f>
        <v/>
      </c>
    </row>
    <row r="253" spans="1:16">
      <c r="A253" s="26" t="str">
        <f>IF(Activités!$A263&lt;&gt;"",IF(Activités!C263&lt;&gt;"",IF(Activités!C263="LOC.ID",CONCATENATE("LOC.",Activités!AM$12),Activités!C263),""),"")</f>
        <v/>
      </c>
      <c r="B253" s="51" t="str">
        <f>IF(A253&lt;&gt;"",Activités!J263,"")</f>
        <v/>
      </c>
      <c r="C253" s="26" t="str">
        <f>IF(A253&lt;&gt;"",IF(Activités!E263=TRUE,INDEX(codesex,MATCH(Activités!D263,libsex,0)),Activités!D263),"")</f>
        <v/>
      </c>
      <c r="D253" s="116" t="str">
        <f>IF(A253&lt;&gt;"",Activités!F263,"")</f>
        <v/>
      </c>
      <c r="E253" s="26" t="str">
        <f>IF(A253&lt;&gt;"",IF(Activités!H263=TRUE,INDEX(codenat,MATCH(Activités!G263,libnat,0)),Activités!G263),"")</f>
        <v/>
      </c>
      <c r="F253" s="26" t="str">
        <f>IF(A253&lt;&gt;"",Activités!I263,"")</f>
        <v/>
      </c>
      <c r="G253" s="26" t="str">
        <f>IF(A253&lt;&gt;"",IF(Activités!O263&lt;&gt;"",Activités!O263,""),"")</f>
        <v/>
      </c>
      <c r="H253" s="26" t="str">
        <f>IF(A253&lt;&gt;"",IF(Activités!Z263=TRUE,INDEX(codeperskat,MATCH(Activités!P263,libperskat,0)),IF(Activités!P263&lt;&gt;"",Activités!P263,"")),"")</f>
        <v/>
      </c>
      <c r="I253" s="26" t="str">
        <f>IF(A253&lt;&gt;"",IF(Activités!AA263=TRUE,INDEX(codeaav,MATCH(Activités!Q263,libaav,0)),IF(Activités!Q263&lt;&gt;"",Activités!Q263,"")),"")</f>
        <v/>
      </c>
      <c r="J253" s="26" t="str">
        <f>IF(A253&lt;&gt;"",IF(Activités!AB263=TRUE,INDEX(codedipqual,MATCH(Activités!R263,libdipqual,0)),IF(Activités!R263&lt;&gt;"",Activités!R263,"")),"")</f>
        <v/>
      </c>
      <c r="K253" s="26" t="str">
        <f>IF(A253&lt;&gt;"",IF(Activités!AC263=TRUE,INDEX(libcatidinst,MATCH(Activités!S263,libinst,0)),""),"")</f>
        <v/>
      </c>
      <c r="L253" s="26" t="str">
        <f>IF(A253&lt;&gt;"",IF(Activités!AC263=TRUE,INDEX(codeinst,MATCH(Activités!S263,libinst,0)),IF(Activités!S263&lt;&gt;"",Activités!S263,"")),"")</f>
        <v/>
      </c>
      <c r="M253" s="26" t="str">
        <f>IF(A253&lt;&gt;"",IF(Activités!T263&lt;&gt;"",Activités!T263,""),"")</f>
        <v/>
      </c>
      <c r="N253" s="26" t="str">
        <f>IF(A253&lt;&gt;"",IF(Activités!U263&lt;&gt;"",Activités!U263,""),"")</f>
        <v/>
      </c>
      <c r="O253" s="26" t="str">
        <f>IF(OR(A253="",ISBLANK(Activités!V263)),"",IF(NOT(ISNA(Activités!V263)),INDEX(codeschartkla,MATCH(Activités!V263,libschartkla,0)),Activités!V263))</f>
        <v/>
      </c>
      <c r="P253" s="26" t="str">
        <f>IF(OR(A253="",ISBLANK(Activités!W263)),"",Activités!W263)</f>
        <v/>
      </c>
    </row>
    <row r="254" spans="1:16">
      <c r="A254" s="26" t="str">
        <f>IF(Activités!$A264&lt;&gt;"",IF(Activités!C264&lt;&gt;"",IF(Activités!C264="LOC.ID",CONCATENATE("LOC.",Activités!AM$12),Activités!C264),""),"")</f>
        <v/>
      </c>
      <c r="B254" s="51" t="str">
        <f>IF(A254&lt;&gt;"",Activités!J264,"")</f>
        <v/>
      </c>
      <c r="C254" s="26" t="str">
        <f>IF(A254&lt;&gt;"",IF(Activités!E264=TRUE,INDEX(codesex,MATCH(Activités!D264,libsex,0)),Activités!D264),"")</f>
        <v/>
      </c>
      <c r="D254" s="116" t="str">
        <f>IF(A254&lt;&gt;"",Activités!F264,"")</f>
        <v/>
      </c>
      <c r="E254" s="26" t="str">
        <f>IF(A254&lt;&gt;"",IF(Activités!H264=TRUE,INDEX(codenat,MATCH(Activités!G264,libnat,0)),Activités!G264),"")</f>
        <v/>
      </c>
      <c r="F254" s="26" t="str">
        <f>IF(A254&lt;&gt;"",Activités!I264,"")</f>
        <v/>
      </c>
      <c r="G254" s="26" t="str">
        <f>IF(A254&lt;&gt;"",IF(Activités!O264&lt;&gt;"",Activités!O264,""),"")</f>
        <v/>
      </c>
      <c r="H254" s="26" t="str">
        <f>IF(A254&lt;&gt;"",IF(Activités!Z264=TRUE,INDEX(codeperskat,MATCH(Activités!P264,libperskat,0)),IF(Activités!P264&lt;&gt;"",Activités!P264,"")),"")</f>
        <v/>
      </c>
      <c r="I254" s="26" t="str">
        <f>IF(A254&lt;&gt;"",IF(Activités!AA264=TRUE,INDEX(codeaav,MATCH(Activités!Q264,libaav,0)),IF(Activités!Q264&lt;&gt;"",Activités!Q264,"")),"")</f>
        <v/>
      </c>
      <c r="J254" s="26" t="str">
        <f>IF(A254&lt;&gt;"",IF(Activités!AB264=TRUE,INDEX(codedipqual,MATCH(Activités!R264,libdipqual,0)),IF(Activités!R264&lt;&gt;"",Activités!R264,"")),"")</f>
        <v/>
      </c>
      <c r="K254" s="26" t="str">
        <f>IF(A254&lt;&gt;"",IF(Activités!AC264=TRUE,INDEX(libcatidinst,MATCH(Activités!S264,libinst,0)),""),"")</f>
        <v/>
      </c>
      <c r="L254" s="26" t="str">
        <f>IF(A254&lt;&gt;"",IF(Activités!AC264=TRUE,INDEX(codeinst,MATCH(Activités!S264,libinst,0)),IF(Activités!S264&lt;&gt;"",Activités!S264,"")),"")</f>
        <v/>
      </c>
      <c r="M254" s="26" t="str">
        <f>IF(A254&lt;&gt;"",IF(Activités!T264&lt;&gt;"",Activités!T264,""),"")</f>
        <v/>
      </c>
      <c r="N254" s="26" t="str">
        <f>IF(A254&lt;&gt;"",IF(Activités!U264&lt;&gt;"",Activités!U264,""),"")</f>
        <v/>
      </c>
      <c r="O254" s="26" t="str">
        <f>IF(OR(A254="",ISBLANK(Activités!V264)),"",IF(NOT(ISNA(Activités!V264)),INDEX(codeschartkla,MATCH(Activités!V264,libschartkla,0)),Activités!V264))</f>
        <v/>
      </c>
      <c r="P254" s="26" t="str">
        <f>IF(OR(A254="",ISBLANK(Activités!W264)),"",Activités!W264)</f>
        <v/>
      </c>
    </row>
    <row r="255" spans="1:16">
      <c r="A255" s="26" t="str">
        <f>IF(Activités!$A265&lt;&gt;"",IF(Activités!C265&lt;&gt;"",IF(Activités!C265="LOC.ID",CONCATENATE("LOC.",Activités!AM$12),Activités!C265),""),"")</f>
        <v/>
      </c>
      <c r="B255" s="51" t="str">
        <f>IF(A255&lt;&gt;"",Activités!J265,"")</f>
        <v/>
      </c>
      <c r="C255" s="26" t="str">
        <f>IF(A255&lt;&gt;"",IF(Activités!E265=TRUE,INDEX(codesex,MATCH(Activités!D265,libsex,0)),Activités!D265),"")</f>
        <v/>
      </c>
      <c r="D255" s="116" t="str">
        <f>IF(A255&lt;&gt;"",Activités!F265,"")</f>
        <v/>
      </c>
      <c r="E255" s="26" t="str">
        <f>IF(A255&lt;&gt;"",IF(Activités!H265=TRUE,INDEX(codenat,MATCH(Activités!G265,libnat,0)),Activités!G265),"")</f>
        <v/>
      </c>
      <c r="F255" s="26" t="str">
        <f>IF(A255&lt;&gt;"",Activités!I265,"")</f>
        <v/>
      </c>
      <c r="G255" s="26" t="str">
        <f>IF(A255&lt;&gt;"",IF(Activités!O265&lt;&gt;"",Activités!O265,""),"")</f>
        <v/>
      </c>
      <c r="H255" s="26" t="str">
        <f>IF(A255&lt;&gt;"",IF(Activités!Z265=TRUE,INDEX(codeperskat,MATCH(Activités!P265,libperskat,0)),IF(Activités!P265&lt;&gt;"",Activités!P265,"")),"")</f>
        <v/>
      </c>
      <c r="I255" s="26" t="str">
        <f>IF(A255&lt;&gt;"",IF(Activités!AA265=TRUE,INDEX(codeaav,MATCH(Activités!Q265,libaav,0)),IF(Activités!Q265&lt;&gt;"",Activités!Q265,"")),"")</f>
        <v/>
      </c>
      <c r="J255" s="26" t="str">
        <f>IF(A255&lt;&gt;"",IF(Activités!AB265=TRUE,INDEX(codedipqual,MATCH(Activités!R265,libdipqual,0)),IF(Activités!R265&lt;&gt;"",Activités!R265,"")),"")</f>
        <v/>
      </c>
      <c r="K255" s="26" t="str">
        <f>IF(A255&lt;&gt;"",IF(Activités!AC265=TRUE,INDEX(libcatidinst,MATCH(Activités!S265,libinst,0)),""),"")</f>
        <v/>
      </c>
      <c r="L255" s="26" t="str">
        <f>IF(A255&lt;&gt;"",IF(Activités!AC265=TRUE,INDEX(codeinst,MATCH(Activités!S265,libinst,0)),IF(Activités!S265&lt;&gt;"",Activités!S265,"")),"")</f>
        <v/>
      </c>
      <c r="M255" s="26" t="str">
        <f>IF(A255&lt;&gt;"",IF(Activités!T265&lt;&gt;"",Activités!T265,""),"")</f>
        <v/>
      </c>
      <c r="N255" s="26" t="str">
        <f>IF(A255&lt;&gt;"",IF(Activités!U265&lt;&gt;"",Activités!U265,""),"")</f>
        <v/>
      </c>
      <c r="O255" s="26" t="str">
        <f>IF(OR(A255="",ISBLANK(Activités!V265)),"",IF(NOT(ISNA(Activités!V265)),INDEX(codeschartkla,MATCH(Activités!V265,libschartkla,0)),Activités!V265))</f>
        <v/>
      </c>
      <c r="P255" s="26" t="str">
        <f>IF(OR(A255="",ISBLANK(Activités!W265)),"",Activités!W265)</f>
        <v/>
      </c>
    </row>
    <row r="256" spans="1:16">
      <c r="A256" s="26" t="str">
        <f>IF(Activités!$A266&lt;&gt;"",IF(Activités!C266&lt;&gt;"",IF(Activités!C266="LOC.ID",CONCATENATE("LOC.",Activités!AM$12),Activités!C266),""),"")</f>
        <v/>
      </c>
      <c r="B256" s="51" t="str">
        <f>IF(A256&lt;&gt;"",Activités!J266,"")</f>
        <v/>
      </c>
      <c r="C256" s="26" t="str">
        <f>IF(A256&lt;&gt;"",IF(Activités!E266=TRUE,INDEX(codesex,MATCH(Activités!D266,libsex,0)),Activités!D266),"")</f>
        <v/>
      </c>
      <c r="D256" s="116" t="str">
        <f>IF(A256&lt;&gt;"",Activités!F266,"")</f>
        <v/>
      </c>
      <c r="E256" s="26" t="str">
        <f>IF(A256&lt;&gt;"",IF(Activités!H266=TRUE,INDEX(codenat,MATCH(Activités!G266,libnat,0)),Activités!G266),"")</f>
        <v/>
      </c>
      <c r="F256" s="26" t="str">
        <f>IF(A256&lt;&gt;"",Activités!I266,"")</f>
        <v/>
      </c>
      <c r="G256" s="26" t="str">
        <f>IF(A256&lt;&gt;"",IF(Activités!O266&lt;&gt;"",Activités!O266,""),"")</f>
        <v/>
      </c>
      <c r="H256" s="26" t="str">
        <f>IF(A256&lt;&gt;"",IF(Activités!Z266=TRUE,INDEX(codeperskat,MATCH(Activités!P266,libperskat,0)),IF(Activités!P266&lt;&gt;"",Activités!P266,"")),"")</f>
        <v/>
      </c>
      <c r="I256" s="26" t="str">
        <f>IF(A256&lt;&gt;"",IF(Activités!AA266=TRUE,INDEX(codeaav,MATCH(Activités!Q266,libaav,0)),IF(Activités!Q266&lt;&gt;"",Activités!Q266,"")),"")</f>
        <v/>
      </c>
      <c r="J256" s="26" t="str">
        <f>IF(A256&lt;&gt;"",IF(Activités!AB266=TRUE,INDEX(codedipqual,MATCH(Activités!R266,libdipqual,0)),IF(Activités!R266&lt;&gt;"",Activités!R266,"")),"")</f>
        <v/>
      </c>
      <c r="K256" s="26" t="str">
        <f>IF(A256&lt;&gt;"",IF(Activités!AC266=TRUE,INDEX(libcatidinst,MATCH(Activités!S266,libinst,0)),""),"")</f>
        <v/>
      </c>
      <c r="L256" s="26" t="str">
        <f>IF(A256&lt;&gt;"",IF(Activités!AC266=TRUE,INDEX(codeinst,MATCH(Activités!S266,libinst,0)),IF(Activités!S266&lt;&gt;"",Activités!S266,"")),"")</f>
        <v/>
      </c>
      <c r="M256" s="26" t="str">
        <f>IF(A256&lt;&gt;"",IF(Activités!T266&lt;&gt;"",Activités!T266,""),"")</f>
        <v/>
      </c>
      <c r="N256" s="26" t="str">
        <f>IF(A256&lt;&gt;"",IF(Activités!U266&lt;&gt;"",Activités!U266,""),"")</f>
        <v/>
      </c>
      <c r="O256" s="26" t="str">
        <f>IF(OR(A256="",ISBLANK(Activités!V266)),"",IF(NOT(ISNA(Activités!V266)),INDEX(codeschartkla,MATCH(Activités!V266,libschartkla,0)),Activités!V266))</f>
        <v/>
      </c>
      <c r="P256" s="26" t="str">
        <f>IF(OR(A256="",ISBLANK(Activités!W266)),"",Activités!W266)</f>
        <v/>
      </c>
    </row>
    <row r="257" spans="1:16">
      <c r="A257" s="26" t="str">
        <f>IF(Activités!$A267&lt;&gt;"",IF(Activités!C267&lt;&gt;"",IF(Activités!C267="LOC.ID",CONCATENATE("LOC.",Activités!AM$12),Activités!C267),""),"")</f>
        <v/>
      </c>
      <c r="B257" s="51" t="str">
        <f>IF(A257&lt;&gt;"",Activités!J267,"")</f>
        <v/>
      </c>
      <c r="C257" s="26" t="str">
        <f>IF(A257&lt;&gt;"",IF(Activités!E267=TRUE,INDEX(codesex,MATCH(Activités!D267,libsex,0)),Activités!D267),"")</f>
        <v/>
      </c>
      <c r="D257" s="116" t="str">
        <f>IF(A257&lt;&gt;"",Activités!F267,"")</f>
        <v/>
      </c>
      <c r="E257" s="26" t="str">
        <f>IF(A257&lt;&gt;"",IF(Activités!H267=TRUE,INDEX(codenat,MATCH(Activités!G267,libnat,0)),Activités!G267),"")</f>
        <v/>
      </c>
      <c r="F257" s="26" t="str">
        <f>IF(A257&lt;&gt;"",Activités!I267,"")</f>
        <v/>
      </c>
      <c r="G257" s="26" t="str">
        <f>IF(A257&lt;&gt;"",IF(Activités!O267&lt;&gt;"",Activités!O267,""),"")</f>
        <v/>
      </c>
      <c r="H257" s="26" t="str">
        <f>IF(A257&lt;&gt;"",IF(Activités!Z267=TRUE,INDEX(codeperskat,MATCH(Activités!P267,libperskat,0)),IF(Activités!P267&lt;&gt;"",Activités!P267,"")),"")</f>
        <v/>
      </c>
      <c r="I257" s="26" t="str">
        <f>IF(A257&lt;&gt;"",IF(Activités!AA267=TRUE,INDEX(codeaav,MATCH(Activités!Q267,libaav,0)),IF(Activités!Q267&lt;&gt;"",Activités!Q267,"")),"")</f>
        <v/>
      </c>
      <c r="J257" s="26" t="str">
        <f>IF(A257&lt;&gt;"",IF(Activités!AB267=TRUE,INDEX(codedipqual,MATCH(Activités!R267,libdipqual,0)),IF(Activités!R267&lt;&gt;"",Activités!R267,"")),"")</f>
        <v/>
      </c>
      <c r="K257" s="26" t="str">
        <f>IF(A257&lt;&gt;"",IF(Activités!AC267=TRUE,INDEX(libcatidinst,MATCH(Activités!S267,libinst,0)),""),"")</f>
        <v/>
      </c>
      <c r="L257" s="26" t="str">
        <f>IF(A257&lt;&gt;"",IF(Activités!AC267=TRUE,INDEX(codeinst,MATCH(Activités!S267,libinst,0)),IF(Activités!S267&lt;&gt;"",Activités!S267,"")),"")</f>
        <v/>
      </c>
      <c r="M257" s="26" t="str">
        <f>IF(A257&lt;&gt;"",IF(Activités!T267&lt;&gt;"",Activités!T267,""),"")</f>
        <v/>
      </c>
      <c r="N257" s="26" t="str">
        <f>IF(A257&lt;&gt;"",IF(Activités!U267&lt;&gt;"",Activités!U267,""),"")</f>
        <v/>
      </c>
      <c r="O257" s="26" t="str">
        <f>IF(OR(A257="",ISBLANK(Activités!V267)),"",IF(NOT(ISNA(Activités!V267)),INDEX(codeschartkla,MATCH(Activités!V267,libschartkla,0)),Activités!V267))</f>
        <v/>
      </c>
      <c r="P257" s="26" t="str">
        <f>IF(OR(A257="",ISBLANK(Activités!W267)),"",Activités!W267)</f>
        <v/>
      </c>
    </row>
    <row r="258" spans="1:16">
      <c r="A258" s="26" t="str">
        <f>IF(Activités!$A268&lt;&gt;"",IF(Activités!C268&lt;&gt;"",IF(Activités!C268="LOC.ID",CONCATENATE("LOC.",Activités!AM$12),Activités!C268),""),"")</f>
        <v/>
      </c>
      <c r="B258" s="51" t="str">
        <f>IF(A258&lt;&gt;"",Activités!J268,"")</f>
        <v/>
      </c>
      <c r="C258" s="26" t="str">
        <f>IF(A258&lt;&gt;"",IF(Activités!E268=TRUE,INDEX(codesex,MATCH(Activités!D268,libsex,0)),Activités!D268),"")</f>
        <v/>
      </c>
      <c r="D258" s="116" t="str">
        <f>IF(A258&lt;&gt;"",Activités!F268,"")</f>
        <v/>
      </c>
      <c r="E258" s="26" t="str">
        <f>IF(A258&lt;&gt;"",IF(Activités!H268=TRUE,INDEX(codenat,MATCH(Activités!G268,libnat,0)),Activités!G268),"")</f>
        <v/>
      </c>
      <c r="F258" s="26" t="str">
        <f>IF(A258&lt;&gt;"",Activités!I268,"")</f>
        <v/>
      </c>
      <c r="G258" s="26" t="str">
        <f>IF(A258&lt;&gt;"",IF(Activités!O268&lt;&gt;"",Activités!O268,""),"")</f>
        <v/>
      </c>
      <c r="H258" s="26" t="str">
        <f>IF(A258&lt;&gt;"",IF(Activités!Z268=TRUE,INDEX(codeperskat,MATCH(Activités!P268,libperskat,0)),IF(Activités!P268&lt;&gt;"",Activités!P268,"")),"")</f>
        <v/>
      </c>
      <c r="I258" s="26" t="str">
        <f>IF(A258&lt;&gt;"",IF(Activités!AA268=TRUE,INDEX(codeaav,MATCH(Activités!Q268,libaav,0)),IF(Activités!Q268&lt;&gt;"",Activités!Q268,"")),"")</f>
        <v/>
      </c>
      <c r="J258" s="26" t="str">
        <f>IF(A258&lt;&gt;"",IF(Activités!AB268=TRUE,INDEX(codedipqual,MATCH(Activités!R268,libdipqual,0)),IF(Activités!R268&lt;&gt;"",Activités!R268,"")),"")</f>
        <v/>
      </c>
      <c r="K258" s="26" t="str">
        <f>IF(A258&lt;&gt;"",IF(Activités!AC268=TRUE,INDEX(libcatidinst,MATCH(Activités!S268,libinst,0)),""),"")</f>
        <v/>
      </c>
      <c r="L258" s="26" t="str">
        <f>IF(A258&lt;&gt;"",IF(Activités!AC268=TRUE,INDEX(codeinst,MATCH(Activités!S268,libinst,0)),IF(Activités!S268&lt;&gt;"",Activités!S268,"")),"")</f>
        <v/>
      </c>
      <c r="M258" s="26" t="str">
        <f>IF(A258&lt;&gt;"",IF(Activités!T268&lt;&gt;"",Activités!T268,""),"")</f>
        <v/>
      </c>
      <c r="N258" s="26" t="str">
        <f>IF(A258&lt;&gt;"",IF(Activités!U268&lt;&gt;"",Activités!U268,""),"")</f>
        <v/>
      </c>
      <c r="O258" s="26" t="str">
        <f>IF(OR(A258="",ISBLANK(Activités!V268)),"",IF(NOT(ISNA(Activités!V268)),INDEX(codeschartkla,MATCH(Activités!V268,libschartkla,0)),Activités!V268))</f>
        <v/>
      </c>
      <c r="P258" s="26" t="str">
        <f>IF(OR(A258="",ISBLANK(Activités!W268)),"",Activités!W268)</f>
        <v/>
      </c>
    </row>
    <row r="259" spans="1:16">
      <c r="A259" s="26" t="str">
        <f>IF(Activités!$A269&lt;&gt;"",IF(Activités!C269&lt;&gt;"",IF(Activités!C269="LOC.ID",CONCATENATE("LOC.",Activités!AM$12),Activités!C269),""),"")</f>
        <v/>
      </c>
      <c r="B259" s="51" t="str">
        <f>IF(A259&lt;&gt;"",Activités!J269,"")</f>
        <v/>
      </c>
      <c r="C259" s="26" t="str">
        <f>IF(A259&lt;&gt;"",IF(Activités!E269=TRUE,INDEX(codesex,MATCH(Activités!D269,libsex,0)),Activités!D269),"")</f>
        <v/>
      </c>
      <c r="D259" s="116" t="str">
        <f>IF(A259&lt;&gt;"",Activités!F269,"")</f>
        <v/>
      </c>
      <c r="E259" s="26" t="str">
        <f>IF(A259&lt;&gt;"",IF(Activités!H269=TRUE,INDEX(codenat,MATCH(Activités!G269,libnat,0)),Activités!G269),"")</f>
        <v/>
      </c>
      <c r="F259" s="26" t="str">
        <f>IF(A259&lt;&gt;"",Activités!I269,"")</f>
        <v/>
      </c>
      <c r="G259" s="26" t="str">
        <f>IF(A259&lt;&gt;"",IF(Activités!O269&lt;&gt;"",Activités!O269,""),"")</f>
        <v/>
      </c>
      <c r="H259" s="26" t="str">
        <f>IF(A259&lt;&gt;"",IF(Activités!Z269=TRUE,INDEX(codeperskat,MATCH(Activités!P269,libperskat,0)),IF(Activités!P269&lt;&gt;"",Activités!P269,"")),"")</f>
        <v/>
      </c>
      <c r="I259" s="26" t="str">
        <f>IF(A259&lt;&gt;"",IF(Activités!AA269=TRUE,INDEX(codeaav,MATCH(Activités!Q269,libaav,0)),IF(Activités!Q269&lt;&gt;"",Activités!Q269,"")),"")</f>
        <v/>
      </c>
      <c r="J259" s="26" t="str">
        <f>IF(A259&lt;&gt;"",IF(Activités!AB269=TRUE,INDEX(codedipqual,MATCH(Activités!R269,libdipqual,0)),IF(Activités!R269&lt;&gt;"",Activités!R269,"")),"")</f>
        <v/>
      </c>
      <c r="K259" s="26" t="str">
        <f>IF(A259&lt;&gt;"",IF(Activités!AC269=TRUE,INDEX(libcatidinst,MATCH(Activités!S269,libinst,0)),""),"")</f>
        <v/>
      </c>
      <c r="L259" s="26" t="str">
        <f>IF(A259&lt;&gt;"",IF(Activités!AC269=TRUE,INDEX(codeinst,MATCH(Activités!S269,libinst,0)),IF(Activités!S269&lt;&gt;"",Activités!S269,"")),"")</f>
        <v/>
      </c>
      <c r="M259" s="26" t="str">
        <f>IF(A259&lt;&gt;"",IF(Activités!T269&lt;&gt;"",Activités!T269,""),"")</f>
        <v/>
      </c>
      <c r="N259" s="26" t="str">
        <f>IF(A259&lt;&gt;"",IF(Activités!U269&lt;&gt;"",Activités!U269,""),"")</f>
        <v/>
      </c>
      <c r="O259" s="26" t="str">
        <f>IF(OR(A259="",ISBLANK(Activités!V269)),"",IF(NOT(ISNA(Activités!V269)),INDEX(codeschartkla,MATCH(Activités!V269,libschartkla,0)),Activités!V269))</f>
        <v/>
      </c>
      <c r="P259" s="26" t="str">
        <f>IF(OR(A259="",ISBLANK(Activités!W269)),"",Activités!W269)</f>
        <v/>
      </c>
    </row>
    <row r="260" spans="1:16">
      <c r="A260" s="26" t="str">
        <f>IF(Activités!$A270&lt;&gt;"",IF(Activités!C270&lt;&gt;"",IF(Activités!C270="LOC.ID",CONCATENATE("LOC.",Activités!AM$12),Activités!C270),""),"")</f>
        <v/>
      </c>
      <c r="B260" s="51" t="str">
        <f>IF(A260&lt;&gt;"",Activités!J270,"")</f>
        <v/>
      </c>
      <c r="C260" s="26" t="str">
        <f>IF(A260&lt;&gt;"",IF(Activités!E270=TRUE,INDEX(codesex,MATCH(Activités!D270,libsex,0)),Activités!D270),"")</f>
        <v/>
      </c>
      <c r="D260" s="116" t="str">
        <f>IF(A260&lt;&gt;"",Activités!F270,"")</f>
        <v/>
      </c>
      <c r="E260" s="26" t="str">
        <f>IF(A260&lt;&gt;"",IF(Activités!H270=TRUE,INDEX(codenat,MATCH(Activités!G270,libnat,0)),Activités!G270),"")</f>
        <v/>
      </c>
      <c r="F260" s="26" t="str">
        <f>IF(A260&lt;&gt;"",Activités!I270,"")</f>
        <v/>
      </c>
      <c r="G260" s="26" t="str">
        <f>IF(A260&lt;&gt;"",IF(Activités!O270&lt;&gt;"",Activités!O270,""),"")</f>
        <v/>
      </c>
      <c r="H260" s="26" t="str">
        <f>IF(A260&lt;&gt;"",IF(Activités!Z270=TRUE,INDEX(codeperskat,MATCH(Activités!P270,libperskat,0)),IF(Activités!P270&lt;&gt;"",Activités!P270,"")),"")</f>
        <v/>
      </c>
      <c r="I260" s="26" t="str">
        <f>IF(A260&lt;&gt;"",IF(Activités!AA270=TRUE,INDEX(codeaav,MATCH(Activités!Q270,libaav,0)),IF(Activités!Q270&lt;&gt;"",Activités!Q270,"")),"")</f>
        <v/>
      </c>
      <c r="J260" s="26" t="str">
        <f>IF(A260&lt;&gt;"",IF(Activités!AB270=TRUE,INDEX(codedipqual,MATCH(Activités!R270,libdipqual,0)),IF(Activités!R270&lt;&gt;"",Activités!R270,"")),"")</f>
        <v/>
      </c>
      <c r="K260" s="26" t="str">
        <f>IF(A260&lt;&gt;"",IF(Activités!AC270=TRUE,INDEX(libcatidinst,MATCH(Activités!S270,libinst,0)),""),"")</f>
        <v/>
      </c>
      <c r="L260" s="26" t="str">
        <f>IF(A260&lt;&gt;"",IF(Activités!AC270=TRUE,INDEX(codeinst,MATCH(Activités!S270,libinst,0)),IF(Activités!S270&lt;&gt;"",Activités!S270,"")),"")</f>
        <v/>
      </c>
      <c r="M260" s="26" t="str">
        <f>IF(A260&lt;&gt;"",IF(Activités!T270&lt;&gt;"",Activités!T270,""),"")</f>
        <v/>
      </c>
      <c r="N260" s="26" t="str">
        <f>IF(A260&lt;&gt;"",IF(Activités!U270&lt;&gt;"",Activités!U270,""),"")</f>
        <v/>
      </c>
      <c r="O260" s="26" t="str">
        <f>IF(OR(A260="",ISBLANK(Activités!V270)),"",IF(NOT(ISNA(Activités!V270)),INDEX(codeschartkla,MATCH(Activités!V270,libschartkla,0)),Activités!V270))</f>
        <v/>
      </c>
      <c r="P260" s="26" t="str">
        <f>IF(OR(A260="",ISBLANK(Activités!W270)),"",Activités!W270)</f>
        <v/>
      </c>
    </row>
    <row r="261" spans="1:16">
      <c r="A261" s="26" t="str">
        <f>IF(Activités!$A271&lt;&gt;"",IF(Activités!C271&lt;&gt;"",IF(Activités!C271="LOC.ID",CONCATENATE("LOC.",Activités!AM$12),Activités!C271),""),"")</f>
        <v/>
      </c>
      <c r="B261" s="51" t="str">
        <f>IF(A261&lt;&gt;"",Activités!J271,"")</f>
        <v/>
      </c>
      <c r="C261" s="26" t="str">
        <f>IF(A261&lt;&gt;"",IF(Activités!E271=TRUE,INDEX(codesex,MATCH(Activités!D271,libsex,0)),Activités!D271),"")</f>
        <v/>
      </c>
      <c r="D261" s="116" t="str">
        <f>IF(A261&lt;&gt;"",Activités!F271,"")</f>
        <v/>
      </c>
      <c r="E261" s="26" t="str">
        <f>IF(A261&lt;&gt;"",IF(Activités!H271=TRUE,INDEX(codenat,MATCH(Activités!G271,libnat,0)),Activités!G271),"")</f>
        <v/>
      </c>
      <c r="F261" s="26" t="str">
        <f>IF(A261&lt;&gt;"",Activités!I271,"")</f>
        <v/>
      </c>
      <c r="G261" s="26" t="str">
        <f>IF(A261&lt;&gt;"",IF(Activités!O271&lt;&gt;"",Activités!O271,""),"")</f>
        <v/>
      </c>
      <c r="H261" s="26" t="str">
        <f>IF(A261&lt;&gt;"",IF(Activités!Z271=TRUE,INDEX(codeperskat,MATCH(Activités!P271,libperskat,0)),IF(Activités!P271&lt;&gt;"",Activités!P271,"")),"")</f>
        <v/>
      </c>
      <c r="I261" s="26" t="str">
        <f>IF(A261&lt;&gt;"",IF(Activités!AA271=TRUE,INDEX(codeaav,MATCH(Activités!Q271,libaav,0)),IF(Activités!Q271&lt;&gt;"",Activités!Q271,"")),"")</f>
        <v/>
      </c>
      <c r="J261" s="26" t="str">
        <f>IF(A261&lt;&gt;"",IF(Activités!AB271=TRUE,INDEX(codedipqual,MATCH(Activités!R271,libdipqual,0)),IF(Activités!R271&lt;&gt;"",Activités!R271,"")),"")</f>
        <v/>
      </c>
      <c r="K261" s="26" t="str">
        <f>IF(A261&lt;&gt;"",IF(Activités!AC271=TRUE,INDEX(libcatidinst,MATCH(Activités!S271,libinst,0)),""),"")</f>
        <v/>
      </c>
      <c r="L261" s="26" t="str">
        <f>IF(A261&lt;&gt;"",IF(Activités!AC271=TRUE,INDEX(codeinst,MATCH(Activités!S271,libinst,0)),IF(Activités!S271&lt;&gt;"",Activités!S271,"")),"")</f>
        <v/>
      </c>
      <c r="M261" s="26" t="str">
        <f>IF(A261&lt;&gt;"",IF(Activités!T271&lt;&gt;"",Activités!T271,""),"")</f>
        <v/>
      </c>
      <c r="N261" s="26" t="str">
        <f>IF(A261&lt;&gt;"",IF(Activités!U271&lt;&gt;"",Activités!U271,""),"")</f>
        <v/>
      </c>
      <c r="O261" s="26" t="str">
        <f>IF(OR(A261="",ISBLANK(Activités!V271)),"",IF(NOT(ISNA(Activités!V271)),INDEX(codeschartkla,MATCH(Activités!V271,libschartkla,0)),Activités!V271))</f>
        <v/>
      </c>
      <c r="P261" s="26" t="str">
        <f>IF(OR(A261="",ISBLANK(Activités!W271)),"",Activités!W271)</f>
        <v/>
      </c>
    </row>
    <row r="262" spans="1:16">
      <c r="A262" s="26" t="str">
        <f>IF(Activités!$A272&lt;&gt;"",IF(Activités!C272&lt;&gt;"",IF(Activités!C272="LOC.ID",CONCATENATE("LOC.",Activités!AM$12),Activités!C272),""),"")</f>
        <v/>
      </c>
      <c r="B262" s="51" t="str">
        <f>IF(A262&lt;&gt;"",Activités!J272,"")</f>
        <v/>
      </c>
      <c r="C262" s="26" t="str">
        <f>IF(A262&lt;&gt;"",IF(Activités!E272=TRUE,INDEX(codesex,MATCH(Activités!D272,libsex,0)),Activités!D272),"")</f>
        <v/>
      </c>
      <c r="D262" s="116" t="str">
        <f>IF(A262&lt;&gt;"",Activités!F272,"")</f>
        <v/>
      </c>
      <c r="E262" s="26" t="str">
        <f>IF(A262&lt;&gt;"",IF(Activités!H272=TRUE,INDEX(codenat,MATCH(Activités!G272,libnat,0)),Activités!G272),"")</f>
        <v/>
      </c>
      <c r="F262" s="26" t="str">
        <f>IF(A262&lt;&gt;"",Activités!I272,"")</f>
        <v/>
      </c>
      <c r="G262" s="26" t="str">
        <f>IF(A262&lt;&gt;"",IF(Activités!O272&lt;&gt;"",Activités!O272,""),"")</f>
        <v/>
      </c>
      <c r="H262" s="26" t="str">
        <f>IF(A262&lt;&gt;"",IF(Activités!Z272=TRUE,INDEX(codeperskat,MATCH(Activités!P272,libperskat,0)),IF(Activités!P272&lt;&gt;"",Activités!P272,"")),"")</f>
        <v/>
      </c>
      <c r="I262" s="26" t="str">
        <f>IF(A262&lt;&gt;"",IF(Activités!AA272=TRUE,INDEX(codeaav,MATCH(Activités!Q272,libaav,0)),IF(Activités!Q272&lt;&gt;"",Activités!Q272,"")),"")</f>
        <v/>
      </c>
      <c r="J262" s="26" t="str">
        <f>IF(A262&lt;&gt;"",IF(Activités!AB272=TRUE,INDEX(codedipqual,MATCH(Activités!R272,libdipqual,0)),IF(Activités!R272&lt;&gt;"",Activités!R272,"")),"")</f>
        <v/>
      </c>
      <c r="K262" s="26" t="str">
        <f>IF(A262&lt;&gt;"",IF(Activités!AC272=TRUE,INDEX(libcatidinst,MATCH(Activités!S272,libinst,0)),""),"")</f>
        <v/>
      </c>
      <c r="L262" s="26" t="str">
        <f>IF(A262&lt;&gt;"",IF(Activités!AC272=TRUE,INDEX(codeinst,MATCH(Activités!S272,libinst,0)),IF(Activités!S272&lt;&gt;"",Activités!S272,"")),"")</f>
        <v/>
      </c>
      <c r="M262" s="26" t="str">
        <f>IF(A262&lt;&gt;"",IF(Activités!T272&lt;&gt;"",Activités!T272,""),"")</f>
        <v/>
      </c>
      <c r="N262" s="26" t="str">
        <f>IF(A262&lt;&gt;"",IF(Activités!U272&lt;&gt;"",Activités!U272,""),"")</f>
        <v/>
      </c>
      <c r="O262" s="26" t="str">
        <f>IF(OR(A262="",ISBLANK(Activités!V272)),"",IF(NOT(ISNA(Activités!V272)),INDEX(codeschartkla,MATCH(Activités!V272,libschartkla,0)),Activités!V272))</f>
        <v/>
      </c>
      <c r="P262" s="26" t="str">
        <f>IF(OR(A262="",ISBLANK(Activités!W272)),"",Activités!W272)</f>
        <v/>
      </c>
    </row>
    <row r="263" spans="1:16">
      <c r="A263" s="26" t="str">
        <f>IF(Activités!$A273&lt;&gt;"",IF(Activités!C273&lt;&gt;"",IF(Activités!C273="LOC.ID",CONCATENATE("LOC.",Activités!AM$12),Activités!C273),""),"")</f>
        <v/>
      </c>
      <c r="B263" s="51" t="str">
        <f>IF(A263&lt;&gt;"",Activités!J273,"")</f>
        <v/>
      </c>
      <c r="C263" s="26" t="str">
        <f>IF(A263&lt;&gt;"",IF(Activités!E273=TRUE,INDEX(codesex,MATCH(Activités!D273,libsex,0)),Activités!D273),"")</f>
        <v/>
      </c>
      <c r="D263" s="116" t="str">
        <f>IF(A263&lt;&gt;"",Activités!F273,"")</f>
        <v/>
      </c>
      <c r="E263" s="26" t="str">
        <f>IF(A263&lt;&gt;"",IF(Activités!H273=TRUE,INDEX(codenat,MATCH(Activités!G273,libnat,0)),Activités!G273),"")</f>
        <v/>
      </c>
      <c r="F263" s="26" t="str">
        <f>IF(A263&lt;&gt;"",Activités!I273,"")</f>
        <v/>
      </c>
      <c r="G263" s="26" t="str">
        <f>IF(A263&lt;&gt;"",IF(Activités!O273&lt;&gt;"",Activités!O273,""),"")</f>
        <v/>
      </c>
      <c r="H263" s="26" t="str">
        <f>IF(A263&lt;&gt;"",IF(Activités!Z273=TRUE,INDEX(codeperskat,MATCH(Activités!P273,libperskat,0)),IF(Activités!P273&lt;&gt;"",Activités!P273,"")),"")</f>
        <v/>
      </c>
      <c r="I263" s="26" t="str">
        <f>IF(A263&lt;&gt;"",IF(Activités!AA273=TRUE,INDEX(codeaav,MATCH(Activités!Q273,libaav,0)),IF(Activités!Q273&lt;&gt;"",Activités!Q273,"")),"")</f>
        <v/>
      </c>
      <c r="J263" s="26" t="str">
        <f>IF(A263&lt;&gt;"",IF(Activités!AB273=TRUE,INDEX(codedipqual,MATCH(Activités!R273,libdipqual,0)),IF(Activités!R273&lt;&gt;"",Activités!R273,"")),"")</f>
        <v/>
      </c>
      <c r="K263" s="26" t="str">
        <f>IF(A263&lt;&gt;"",IF(Activités!AC273=TRUE,INDEX(libcatidinst,MATCH(Activités!S273,libinst,0)),""),"")</f>
        <v/>
      </c>
      <c r="L263" s="26" t="str">
        <f>IF(A263&lt;&gt;"",IF(Activités!AC273=TRUE,INDEX(codeinst,MATCH(Activités!S273,libinst,0)),IF(Activités!S273&lt;&gt;"",Activités!S273,"")),"")</f>
        <v/>
      </c>
      <c r="M263" s="26" t="str">
        <f>IF(A263&lt;&gt;"",IF(Activités!T273&lt;&gt;"",Activités!T273,""),"")</f>
        <v/>
      </c>
      <c r="N263" s="26" t="str">
        <f>IF(A263&lt;&gt;"",IF(Activités!U273&lt;&gt;"",Activités!U273,""),"")</f>
        <v/>
      </c>
      <c r="O263" s="26" t="str">
        <f>IF(OR(A263="",ISBLANK(Activités!V273)),"",IF(NOT(ISNA(Activités!V273)),INDEX(codeschartkla,MATCH(Activités!V273,libschartkla,0)),Activités!V273))</f>
        <v/>
      </c>
      <c r="P263" s="26" t="str">
        <f>IF(OR(A263="",ISBLANK(Activités!W273)),"",Activités!W273)</f>
        <v/>
      </c>
    </row>
    <row r="264" spans="1:16">
      <c r="A264" s="26" t="str">
        <f>IF(Activités!$A274&lt;&gt;"",IF(Activités!C274&lt;&gt;"",IF(Activités!C274="LOC.ID",CONCATENATE("LOC.",Activités!AM$12),Activités!C274),""),"")</f>
        <v/>
      </c>
      <c r="B264" s="51" t="str">
        <f>IF(A264&lt;&gt;"",Activités!J274,"")</f>
        <v/>
      </c>
      <c r="C264" s="26" t="str">
        <f>IF(A264&lt;&gt;"",IF(Activités!E274=TRUE,INDEX(codesex,MATCH(Activités!D274,libsex,0)),Activités!D274),"")</f>
        <v/>
      </c>
      <c r="D264" s="116" t="str">
        <f>IF(A264&lt;&gt;"",Activités!F274,"")</f>
        <v/>
      </c>
      <c r="E264" s="26" t="str">
        <f>IF(A264&lt;&gt;"",IF(Activités!H274=TRUE,INDEX(codenat,MATCH(Activités!G274,libnat,0)),Activités!G274),"")</f>
        <v/>
      </c>
      <c r="F264" s="26" t="str">
        <f>IF(A264&lt;&gt;"",Activités!I274,"")</f>
        <v/>
      </c>
      <c r="G264" s="26" t="str">
        <f>IF(A264&lt;&gt;"",IF(Activités!O274&lt;&gt;"",Activités!O274,""),"")</f>
        <v/>
      </c>
      <c r="H264" s="26" t="str">
        <f>IF(A264&lt;&gt;"",IF(Activités!Z274=TRUE,INDEX(codeperskat,MATCH(Activités!P274,libperskat,0)),IF(Activités!P274&lt;&gt;"",Activités!P274,"")),"")</f>
        <v/>
      </c>
      <c r="I264" s="26" t="str">
        <f>IF(A264&lt;&gt;"",IF(Activités!AA274=TRUE,INDEX(codeaav,MATCH(Activités!Q274,libaav,0)),IF(Activités!Q274&lt;&gt;"",Activités!Q274,"")),"")</f>
        <v/>
      </c>
      <c r="J264" s="26" t="str">
        <f>IF(A264&lt;&gt;"",IF(Activités!AB274=TRUE,INDEX(codedipqual,MATCH(Activités!R274,libdipqual,0)),IF(Activités!R274&lt;&gt;"",Activités!R274,"")),"")</f>
        <v/>
      </c>
      <c r="K264" s="26" t="str">
        <f>IF(A264&lt;&gt;"",IF(Activités!AC274=TRUE,INDEX(libcatidinst,MATCH(Activités!S274,libinst,0)),""),"")</f>
        <v/>
      </c>
      <c r="L264" s="26" t="str">
        <f>IF(A264&lt;&gt;"",IF(Activités!AC274=TRUE,INDEX(codeinst,MATCH(Activités!S274,libinst,0)),IF(Activités!S274&lt;&gt;"",Activités!S274,"")),"")</f>
        <v/>
      </c>
      <c r="M264" s="26" t="str">
        <f>IF(A264&lt;&gt;"",IF(Activités!T274&lt;&gt;"",Activités!T274,""),"")</f>
        <v/>
      </c>
      <c r="N264" s="26" t="str">
        <f>IF(A264&lt;&gt;"",IF(Activités!U274&lt;&gt;"",Activités!U274,""),"")</f>
        <v/>
      </c>
      <c r="O264" s="26" t="str">
        <f>IF(OR(A264="",ISBLANK(Activités!V274)),"",IF(NOT(ISNA(Activités!V274)),INDEX(codeschartkla,MATCH(Activités!V274,libschartkla,0)),Activités!V274))</f>
        <v/>
      </c>
      <c r="P264" s="26" t="str">
        <f>IF(OR(A264="",ISBLANK(Activités!W274)),"",Activités!W274)</f>
        <v/>
      </c>
    </row>
    <row r="265" spans="1:16">
      <c r="A265" s="26" t="str">
        <f>IF(Activités!$A275&lt;&gt;"",IF(Activités!C275&lt;&gt;"",IF(Activités!C275="LOC.ID",CONCATENATE("LOC.",Activités!AM$12),Activités!C275),""),"")</f>
        <v/>
      </c>
      <c r="B265" s="51" t="str">
        <f>IF(A265&lt;&gt;"",Activités!J275,"")</f>
        <v/>
      </c>
      <c r="C265" s="26" t="str">
        <f>IF(A265&lt;&gt;"",IF(Activités!E275=TRUE,INDEX(codesex,MATCH(Activités!D275,libsex,0)),Activités!D275),"")</f>
        <v/>
      </c>
      <c r="D265" s="116" t="str">
        <f>IF(A265&lt;&gt;"",Activités!F275,"")</f>
        <v/>
      </c>
      <c r="E265" s="26" t="str">
        <f>IF(A265&lt;&gt;"",IF(Activités!H275=TRUE,INDEX(codenat,MATCH(Activités!G275,libnat,0)),Activités!G275),"")</f>
        <v/>
      </c>
      <c r="F265" s="26" t="str">
        <f>IF(A265&lt;&gt;"",Activités!I275,"")</f>
        <v/>
      </c>
      <c r="G265" s="26" t="str">
        <f>IF(A265&lt;&gt;"",IF(Activités!O275&lt;&gt;"",Activités!O275,""),"")</f>
        <v/>
      </c>
      <c r="H265" s="26" t="str">
        <f>IF(A265&lt;&gt;"",IF(Activités!Z275=TRUE,INDEX(codeperskat,MATCH(Activités!P275,libperskat,0)),IF(Activités!P275&lt;&gt;"",Activités!P275,"")),"")</f>
        <v/>
      </c>
      <c r="I265" s="26" t="str">
        <f>IF(A265&lt;&gt;"",IF(Activités!AA275=TRUE,INDEX(codeaav,MATCH(Activités!Q275,libaav,0)),IF(Activités!Q275&lt;&gt;"",Activités!Q275,"")),"")</f>
        <v/>
      </c>
      <c r="J265" s="26" t="str">
        <f>IF(A265&lt;&gt;"",IF(Activités!AB275=TRUE,INDEX(codedipqual,MATCH(Activités!R275,libdipqual,0)),IF(Activités!R275&lt;&gt;"",Activités!R275,"")),"")</f>
        <v/>
      </c>
      <c r="K265" s="26" t="str">
        <f>IF(A265&lt;&gt;"",IF(Activités!AC275=TRUE,INDEX(libcatidinst,MATCH(Activités!S275,libinst,0)),""),"")</f>
        <v/>
      </c>
      <c r="L265" s="26" t="str">
        <f>IF(A265&lt;&gt;"",IF(Activités!AC275=TRUE,INDEX(codeinst,MATCH(Activités!S275,libinst,0)),IF(Activités!S275&lt;&gt;"",Activités!S275,"")),"")</f>
        <v/>
      </c>
      <c r="M265" s="26" t="str">
        <f>IF(A265&lt;&gt;"",IF(Activités!T275&lt;&gt;"",Activités!T275,""),"")</f>
        <v/>
      </c>
      <c r="N265" s="26" t="str">
        <f>IF(A265&lt;&gt;"",IF(Activités!U275&lt;&gt;"",Activités!U275,""),"")</f>
        <v/>
      </c>
      <c r="O265" s="26" t="str">
        <f>IF(OR(A265="",ISBLANK(Activités!V275)),"",IF(NOT(ISNA(Activités!V275)),INDEX(codeschartkla,MATCH(Activités!V275,libschartkla,0)),Activités!V275))</f>
        <v/>
      </c>
      <c r="P265" s="26" t="str">
        <f>IF(OR(A265="",ISBLANK(Activités!W275)),"",Activités!W275)</f>
        <v/>
      </c>
    </row>
    <row r="266" spans="1:16">
      <c r="A266" s="26" t="str">
        <f>IF(Activités!$A276&lt;&gt;"",IF(Activités!C276&lt;&gt;"",IF(Activités!C276="LOC.ID",CONCATENATE("LOC.",Activités!AM$12),Activités!C276),""),"")</f>
        <v/>
      </c>
      <c r="B266" s="51" t="str">
        <f>IF(A266&lt;&gt;"",Activités!J276,"")</f>
        <v/>
      </c>
      <c r="C266" s="26" t="str">
        <f>IF(A266&lt;&gt;"",IF(Activités!E276=TRUE,INDEX(codesex,MATCH(Activités!D276,libsex,0)),Activités!D276),"")</f>
        <v/>
      </c>
      <c r="D266" s="116" t="str">
        <f>IF(A266&lt;&gt;"",Activités!F276,"")</f>
        <v/>
      </c>
      <c r="E266" s="26" t="str">
        <f>IF(A266&lt;&gt;"",IF(Activités!H276=TRUE,INDEX(codenat,MATCH(Activités!G276,libnat,0)),Activités!G276),"")</f>
        <v/>
      </c>
      <c r="F266" s="26" t="str">
        <f>IF(A266&lt;&gt;"",Activités!I276,"")</f>
        <v/>
      </c>
      <c r="G266" s="26" t="str">
        <f>IF(A266&lt;&gt;"",IF(Activités!O276&lt;&gt;"",Activités!O276,""),"")</f>
        <v/>
      </c>
      <c r="H266" s="26" t="str">
        <f>IF(A266&lt;&gt;"",IF(Activités!Z276=TRUE,INDEX(codeperskat,MATCH(Activités!P276,libperskat,0)),IF(Activités!P276&lt;&gt;"",Activités!P276,"")),"")</f>
        <v/>
      </c>
      <c r="I266" s="26" t="str">
        <f>IF(A266&lt;&gt;"",IF(Activités!AA276=TRUE,INDEX(codeaav,MATCH(Activités!Q276,libaav,0)),IF(Activités!Q276&lt;&gt;"",Activités!Q276,"")),"")</f>
        <v/>
      </c>
      <c r="J266" s="26" t="str">
        <f>IF(A266&lt;&gt;"",IF(Activités!AB276=TRUE,INDEX(codedipqual,MATCH(Activités!R276,libdipqual,0)),IF(Activités!R276&lt;&gt;"",Activités!R276,"")),"")</f>
        <v/>
      </c>
      <c r="K266" s="26" t="str">
        <f>IF(A266&lt;&gt;"",IF(Activités!AC276=TRUE,INDEX(libcatidinst,MATCH(Activités!S276,libinst,0)),""),"")</f>
        <v/>
      </c>
      <c r="L266" s="26" t="str">
        <f>IF(A266&lt;&gt;"",IF(Activités!AC276=TRUE,INDEX(codeinst,MATCH(Activités!S276,libinst,0)),IF(Activités!S276&lt;&gt;"",Activités!S276,"")),"")</f>
        <v/>
      </c>
      <c r="M266" s="26" t="str">
        <f>IF(A266&lt;&gt;"",IF(Activités!T276&lt;&gt;"",Activités!T276,""),"")</f>
        <v/>
      </c>
      <c r="N266" s="26" t="str">
        <f>IF(A266&lt;&gt;"",IF(Activités!U276&lt;&gt;"",Activités!U276,""),"")</f>
        <v/>
      </c>
      <c r="O266" s="26" t="str">
        <f>IF(OR(A266="",ISBLANK(Activités!V276)),"",IF(NOT(ISNA(Activités!V276)),INDEX(codeschartkla,MATCH(Activités!V276,libschartkla,0)),Activités!V276))</f>
        <v/>
      </c>
      <c r="P266" s="26" t="str">
        <f>IF(OR(A266="",ISBLANK(Activités!W276)),"",Activités!W276)</f>
        <v/>
      </c>
    </row>
    <row r="267" spans="1:16">
      <c r="A267" s="26" t="str">
        <f>IF(Activités!$A277&lt;&gt;"",IF(Activités!C277&lt;&gt;"",IF(Activités!C277="LOC.ID",CONCATENATE("LOC.",Activités!AM$12),Activités!C277),""),"")</f>
        <v/>
      </c>
      <c r="B267" s="51" t="str">
        <f>IF(A267&lt;&gt;"",Activités!J277,"")</f>
        <v/>
      </c>
      <c r="C267" s="26" t="str">
        <f>IF(A267&lt;&gt;"",IF(Activités!E277=TRUE,INDEX(codesex,MATCH(Activités!D277,libsex,0)),Activités!D277),"")</f>
        <v/>
      </c>
      <c r="D267" s="116" t="str">
        <f>IF(A267&lt;&gt;"",Activités!F277,"")</f>
        <v/>
      </c>
      <c r="E267" s="26" t="str">
        <f>IF(A267&lt;&gt;"",IF(Activités!H277=TRUE,INDEX(codenat,MATCH(Activités!G277,libnat,0)),Activités!G277),"")</f>
        <v/>
      </c>
      <c r="F267" s="26" t="str">
        <f>IF(A267&lt;&gt;"",Activités!I277,"")</f>
        <v/>
      </c>
      <c r="G267" s="26" t="str">
        <f>IF(A267&lt;&gt;"",IF(Activités!O277&lt;&gt;"",Activités!O277,""),"")</f>
        <v/>
      </c>
      <c r="H267" s="26" t="str">
        <f>IF(A267&lt;&gt;"",IF(Activités!Z277=TRUE,INDEX(codeperskat,MATCH(Activités!P277,libperskat,0)),IF(Activités!P277&lt;&gt;"",Activités!P277,"")),"")</f>
        <v/>
      </c>
      <c r="I267" s="26" t="str">
        <f>IF(A267&lt;&gt;"",IF(Activités!AA277=TRUE,INDEX(codeaav,MATCH(Activités!Q277,libaav,0)),IF(Activités!Q277&lt;&gt;"",Activités!Q277,"")),"")</f>
        <v/>
      </c>
      <c r="J267" s="26" t="str">
        <f>IF(A267&lt;&gt;"",IF(Activités!AB277=TRUE,INDEX(codedipqual,MATCH(Activités!R277,libdipqual,0)),IF(Activités!R277&lt;&gt;"",Activités!R277,"")),"")</f>
        <v/>
      </c>
      <c r="K267" s="26" t="str">
        <f>IF(A267&lt;&gt;"",IF(Activités!AC277=TRUE,INDEX(libcatidinst,MATCH(Activités!S277,libinst,0)),""),"")</f>
        <v/>
      </c>
      <c r="L267" s="26" t="str">
        <f>IF(A267&lt;&gt;"",IF(Activités!AC277=TRUE,INDEX(codeinst,MATCH(Activités!S277,libinst,0)),IF(Activités!S277&lt;&gt;"",Activités!S277,"")),"")</f>
        <v/>
      </c>
      <c r="M267" s="26" t="str">
        <f>IF(A267&lt;&gt;"",IF(Activités!T277&lt;&gt;"",Activités!T277,""),"")</f>
        <v/>
      </c>
      <c r="N267" s="26" t="str">
        <f>IF(A267&lt;&gt;"",IF(Activités!U277&lt;&gt;"",Activités!U277,""),"")</f>
        <v/>
      </c>
      <c r="O267" s="26" t="str">
        <f>IF(OR(A267="",ISBLANK(Activités!V277)),"",IF(NOT(ISNA(Activités!V277)),INDEX(codeschartkla,MATCH(Activités!V277,libschartkla,0)),Activités!V277))</f>
        <v/>
      </c>
      <c r="P267" s="26" t="str">
        <f>IF(OR(A267="",ISBLANK(Activités!W277)),"",Activités!W277)</f>
        <v/>
      </c>
    </row>
    <row r="268" spans="1:16">
      <c r="A268" s="26" t="str">
        <f>IF(Activités!$A278&lt;&gt;"",IF(Activités!C278&lt;&gt;"",IF(Activités!C278="LOC.ID",CONCATENATE("LOC.",Activités!AM$12),Activités!C278),""),"")</f>
        <v/>
      </c>
      <c r="B268" s="51" t="str">
        <f>IF(A268&lt;&gt;"",Activités!J278,"")</f>
        <v/>
      </c>
      <c r="C268" s="26" t="str">
        <f>IF(A268&lt;&gt;"",IF(Activités!E278=TRUE,INDEX(codesex,MATCH(Activités!D278,libsex,0)),Activités!D278),"")</f>
        <v/>
      </c>
      <c r="D268" s="116" t="str">
        <f>IF(A268&lt;&gt;"",Activités!F278,"")</f>
        <v/>
      </c>
      <c r="E268" s="26" t="str">
        <f>IF(A268&lt;&gt;"",IF(Activités!H278=TRUE,INDEX(codenat,MATCH(Activités!G278,libnat,0)),Activités!G278),"")</f>
        <v/>
      </c>
      <c r="F268" s="26" t="str">
        <f>IF(A268&lt;&gt;"",Activités!I278,"")</f>
        <v/>
      </c>
      <c r="G268" s="26" t="str">
        <f>IF(A268&lt;&gt;"",IF(Activités!O278&lt;&gt;"",Activités!O278,""),"")</f>
        <v/>
      </c>
      <c r="H268" s="26" t="str">
        <f>IF(A268&lt;&gt;"",IF(Activités!Z278=TRUE,INDEX(codeperskat,MATCH(Activités!P278,libperskat,0)),IF(Activités!P278&lt;&gt;"",Activités!P278,"")),"")</f>
        <v/>
      </c>
      <c r="I268" s="26" t="str">
        <f>IF(A268&lt;&gt;"",IF(Activités!AA278=TRUE,INDEX(codeaav,MATCH(Activités!Q278,libaav,0)),IF(Activités!Q278&lt;&gt;"",Activités!Q278,"")),"")</f>
        <v/>
      </c>
      <c r="J268" s="26" t="str">
        <f>IF(A268&lt;&gt;"",IF(Activités!AB278=TRUE,INDEX(codedipqual,MATCH(Activités!R278,libdipqual,0)),IF(Activités!R278&lt;&gt;"",Activités!R278,"")),"")</f>
        <v/>
      </c>
      <c r="K268" s="26" t="str">
        <f>IF(A268&lt;&gt;"",IF(Activités!AC278=TRUE,INDEX(libcatidinst,MATCH(Activités!S278,libinst,0)),""),"")</f>
        <v/>
      </c>
      <c r="L268" s="26" t="str">
        <f>IF(A268&lt;&gt;"",IF(Activités!AC278=TRUE,INDEX(codeinst,MATCH(Activités!S278,libinst,0)),IF(Activités!S278&lt;&gt;"",Activités!S278,"")),"")</f>
        <v/>
      </c>
      <c r="M268" s="26" t="str">
        <f>IF(A268&lt;&gt;"",IF(Activités!T278&lt;&gt;"",Activités!T278,""),"")</f>
        <v/>
      </c>
      <c r="N268" s="26" t="str">
        <f>IF(A268&lt;&gt;"",IF(Activités!U278&lt;&gt;"",Activités!U278,""),"")</f>
        <v/>
      </c>
      <c r="O268" s="26" t="str">
        <f>IF(OR(A268="",ISBLANK(Activités!V278)),"",IF(NOT(ISNA(Activités!V278)),INDEX(codeschartkla,MATCH(Activités!V278,libschartkla,0)),Activités!V278))</f>
        <v/>
      </c>
      <c r="P268" s="26" t="str">
        <f>IF(OR(A268="",ISBLANK(Activités!W278)),"",Activités!W278)</f>
        <v/>
      </c>
    </row>
    <row r="269" spans="1:16">
      <c r="A269" s="26" t="str">
        <f>IF(Activités!$A279&lt;&gt;"",IF(Activités!C279&lt;&gt;"",IF(Activités!C279="LOC.ID",CONCATENATE("LOC.",Activités!AM$12),Activités!C279),""),"")</f>
        <v/>
      </c>
      <c r="B269" s="51" t="str">
        <f>IF(A269&lt;&gt;"",Activités!J279,"")</f>
        <v/>
      </c>
      <c r="C269" s="26" t="str">
        <f>IF(A269&lt;&gt;"",IF(Activités!E279=TRUE,INDEX(codesex,MATCH(Activités!D279,libsex,0)),Activités!D279),"")</f>
        <v/>
      </c>
      <c r="D269" s="116" t="str">
        <f>IF(A269&lt;&gt;"",Activités!F279,"")</f>
        <v/>
      </c>
      <c r="E269" s="26" t="str">
        <f>IF(A269&lt;&gt;"",IF(Activités!H279=TRUE,INDEX(codenat,MATCH(Activités!G279,libnat,0)),Activités!G279),"")</f>
        <v/>
      </c>
      <c r="F269" s="26" t="str">
        <f>IF(A269&lt;&gt;"",Activités!I279,"")</f>
        <v/>
      </c>
      <c r="G269" s="26" t="str">
        <f>IF(A269&lt;&gt;"",IF(Activités!O279&lt;&gt;"",Activités!O279,""),"")</f>
        <v/>
      </c>
      <c r="H269" s="26" t="str">
        <f>IF(A269&lt;&gt;"",IF(Activités!Z279=TRUE,INDEX(codeperskat,MATCH(Activités!P279,libperskat,0)),IF(Activités!P279&lt;&gt;"",Activités!P279,"")),"")</f>
        <v/>
      </c>
      <c r="I269" s="26" t="str">
        <f>IF(A269&lt;&gt;"",IF(Activités!AA279=TRUE,INDEX(codeaav,MATCH(Activités!Q279,libaav,0)),IF(Activités!Q279&lt;&gt;"",Activités!Q279,"")),"")</f>
        <v/>
      </c>
      <c r="J269" s="26" t="str">
        <f>IF(A269&lt;&gt;"",IF(Activités!AB279=TRUE,INDEX(codedipqual,MATCH(Activités!R279,libdipqual,0)),IF(Activités!R279&lt;&gt;"",Activités!R279,"")),"")</f>
        <v/>
      </c>
      <c r="K269" s="26" t="str">
        <f>IF(A269&lt;&gt;"",IF(Activités!AC279=TRUE,INDEX(libcatidinst,MATCH(Activités!S279,libinst,0)),""),"")</f>
        <v/>
      </c>
      <c r="L269" s="26" t="str">
        <f>IF(A269&lt;&gt;"",IF(Activités!AC279=TRUE,INDEX(codeinst,MATCH(Activités!S279,libinst,0)),IF(Activités!S279&lt;&gt;"",Activités!S279,"")),"")</f>
        <v/>
      </c>
      <c r="M269" s="26" t="str">
        <f>IF(A269&lt;&gt;"",IF(Activités!T279&lt;&gt;"",Activités!T279,""),"")</f>
        <v/>
      </c>
      <c r="N269" s="26" t="str">
        <f>IF(A269&lt;&gt;"",IF(Activités!U279&lt;&gt;"",Activités!U279,""),"")</f>
        <v/>
      </c>
      <c r="O269" s="26" t="str">
        <f>IF(OR(A269="",ISBLANK(Activités!V279)),"",IF(NOT(ISNA(Activités!V279)),INDEX(codeschartkla,MATCH(Activités!V279,libschartkla,0)),Activités!V279))</f>
        <v/>
      </c>
      <c r="P269" s="26" t="str">
        <f>IF(OR(A269="",ISBLANK(Activités!W279)),"",Activités!W279)</f>
        <v/>
      </c>
    </row>
    <row r="270" spans="1:16">
      <c r="A270" s="26" t="str">
        <f>IF(Activités!$A280&lt;&gt;"",IF(Activités!C280&lt;&gt;"",IF(Activités!C280="LOC.ID",CONCATENATE("LOC.",Activités!AM$12),Activités!C280),""),"")</f>
        <v/>
      </c>
      <c r="B270" s="51" t="str">
        <f>IF(A270&lt;&gt;"",Activités!J280,"")</f>
        <v/>
      </c>
      <c r="C270" s="26" t="str">
        <f>IF(A270&lt;&gt;"",IF(Activités!E280=TRUE,INDEX(codesex,MATCH(Activités!D280,libsex,0)),Activités!D280),"")</f>
        <v/>
      </c>
      <c r="D270" s="116" t="str">
        <f>IF(A270&lt;&gt;"",Activités!F280,"")</f>
        <v/>
      </c>
      <c r="E270" s="26" t="str">
        <f>IF(A270&lt;&gt;"",IF(Activités!H280=TRUE,INDEX(codenat,MATCH(Activités!G280,libnat,0)),Activités!G280),"")</f>
        <v/>
      </c>
      <c r="F270" s="26" t="str">
        <f>IF(A270&lt;&gt;"",Activités!I280,"")</f>
        <v/>
      </c>
      <c r="G270" s="26" t="str">
        <f>IF(A270&lt;&gt;"",IF(Activités!O280&lt;&gt;"",Activités!O280,""),"")</f>
        <v/>
      </c>
      <c r="H270" s="26" t="str">
        <f>IF(A270&lt;&gt;"",IF(Activités!Z280=TRUE,INDEX(codeperskat,MATCH(Activités!P280,libperskat,0)),IF(Activités!P280&lt;&gt;"",Activités!P280,"")),"")</f>
        <v/>
      </c>
      <c r="I270" s="26" t="str">
        <f>IF(A270&lt;&gt;"",IF(Activités!AA280=TRUE,INDEX(codeaav,MATCH(Activités!Q280,libaav,0)),IF(Activités!Q280&lt;&gt;"",Activités!Q280,"")),"")</f>
        <v/>
      </c>
      <c r="J270" s="26" t="str">
        <f>IF(A270&lt;&gt;"",IF(Activités!AB280=TRUE,INDEX(codedipqual,MATCH(Activités!R280,libdipqual,0)),IF(Activités!R280&lt;&gt;"",Activités!R280,"")),"")</f>
        <v/>
      </c>
      <c r="K270" s="26" t="str">
        <f>IF(A270&lt;&gt;"",IF(Activités!AC280=TRUE,INDEX(libcatidinst,MATCH(Activités!S280,libinst,0)),""),"")</f>
        <v/>
      </c>
      <c r="L270" s="26" t="str">
        <f>IF(A270&lt;&gt;"",IF(Activités!AC280=TRUE,INDEX(codeinst,MATCH(Activités!S280,libinst,0)),IF(Activités!S280&lt;&gt;"",Activités!S280,"")),"")</f>
        <v/>
      </c>
      <c r="M270" s="26" t="str">
        <f>IF(A270&lt;&gt;"",IF(Activités!T280&lt;&gt;"",Activités!T280,""),"")</f>
        <v/>
      </c>
      <c r="N270" s="26" t="str">
        <f>IF(A270&lt;&gt;"",IF(Activités!U280&lt;&gt;"",Activités!U280,""),"")</f>
        <v/>
      </c>
      <c r="O270" s="26" t="str">
        <f>IF(OR(A270="",ISBLANK(Activités!V280)),"",IF(NOT(ISNA(Activités!V280)),INDEX(codeschartkla,MATCH(Activités!V280,libschartkla,0)),Activités!V280))</f>
        <v/>
      </c>
      <c r="P270" s="26" t="str">
        <f>IF(OR(A270="",ISBLANK(Activités!W280)),"",Activités!W280)</f>
        <v/>
      </c>
    </row>
    <row r="271" spans="1:16">
      <c r="A271" s="26" t="str">
        <f>IF(Activités!$A281&lt;&gt;"",IF(Activités!C281&lt;&gt;"",IF(Activités!C281="LOC.ID",CONCATENATE("LOC.",Activités!AM$12),Activités!C281),""),"")</f>
        <v/>
      </c>
      <c r="B271" s="51" t="str">
        <f>IF(A271&lt;&gt;"",Activités!J281,"")</f>
        <v/>
      </c>
      <c r="C271" s="26" t="str">
        <f>IF(A271&lt;&gt;"",IF(Activités!E281=TRUE,INDEX(codesex,MATCH(Activités!D281,libsex,0)),Activités!D281),"")</f>
        <v/>
      </c>
      <c r="D271" s="116" t="str">
        <f>IF(A271&lt;&gt;"",Activités!F281,"")</f>
        <v/>
      </c>
      <c r="E271" s="26" t="str">
        <f>IF(A271&lt;&gt;"",IF(Activités!H281=TRUE,INDEX(codenat,MATCH(Activités!G281,libnat,0)),Activités!G281),"")</f>
        <v/>
      </c>
      <c r="F271" s="26" t="str">
        <f>IF(A271&lt;&gt;"",Activités!I281,"")</f>
        <v/>
      </c>
      <c r="G271" s="26" t="str">
        <f>IF(A271&lt;&gt;"",IF(Activités!O281&lt;&gt;"",Activités!O281,""),"")</f>
        <v/>
      </c>
      <c r="H271" s="26" t="str">
        <f>IF(A271&lt;&gt;"",IF(Activités!Z281=TRUE,INDEX(codeperskat,MATCH(Activités!P281,libperskat,0)),IF(Activités!P281&lt;&gt;"",Activités!P281,"")),"")</f>
        <v/>
      </c>
      <c r="I271" s="26" t="str">
        <f>IF(A271&lt;&gt;"",IF(Activités!AA281=TRUE,INDEX(codeaav,MATCH(Activités!Q281,libaav,0)),IF(Activités!Q281&lt;&gt;"",Activités!Q281,"")),"")</f>
        <v/>
      </c>
      <c r="J271" s="26" t="str">
        <f>IF(A271&lt;&gt;"",IF(Activités!AB281=TRUE,INDEX(codedipqual,MATCH(Activités!R281,libdipqual,0)),IF(Activités!R281&lt;&gt;"",Activités!R281,"")),"")</f>
        <v/>
      </c>
      <c r="K271" s="26" t="str">
        <f>IF(A271&lt;&gt;"",IF(Activités!AC281=TRUE,INDEX(libcatidinst,MATCH(Activités!S281,libinst,0)),""),"")</f>
        <v/>
      </c>
      <c r="L271" s="26" t="str">
        <f>IF(A271&lt;&gt;"",IF(Activités!AC281=TRUE,INDEX(codeinst,MATCH(Activités!S281,libinst,0)),IF(Activités!S281&lt;&gt;"",Activités!S281,"")),"")</f>
        <v/>
      </c>
      <c r="M271" s="26" t="str">
        <f>IF(A271&lt;&gt;"",IF(Activités!T281&lt;&gt;"",Activités!T281,""),"")</f>
        <v/>
      </c>
      <c r="N271" s="26" t="str">
        <f>IF(A271&lt;&gt;"",IF(Activités!U281&lt;&gt;"",Activités!U281,""),"")</f>
        <v/>
      </c>
      <c r="O271" s="26" t="str">
        <f>IF(OR(A271="",ISBLANK(Activités!V281)),"",IF(NOT(ISNA(Activités!V281)),INDEX(codeschartkla,MATCH(Activités!V281,libschartkla,0)),Activités!V281))</f>
        <v/>
      </c>
      <c r="P271" s="26" t="str">
        <f>IF(OR(A271="",ISBLANK(Activités!W281)),"",Activités!W281)</f>
        <v/>
      </c>
    </row>
    <row r="272" spans="1:16">
      <c r="A272" s="26" t="str">
        <f>IF(Activités!$A282&lt;&gt;"",IF(Activités!C282&lt;&gt;"",IF(Activités!C282="LOC.ID",CONCATENATE("LOC.",Activités!AM$12),Activités!C282),""),"")</f>
        <v/>
      </c>
      <c r="B272" s="51" t="str">
        <f>IF(A272&lt;&gt;"",Activités!J282,"")</f>
        <v/>
      </c>
      <c r="C272" s="26" t="str">
        <f>IF(A272&lt;&gt;"",IF(Activités!E282=TRUE,INDEX(codesex,MATCH(Activités!D282,libsex,0)),Activités!D282),"")</f>
        <v/>
      </c>
      <c r="D272" s="116" t="str">
        <f>IF(A272&lt;&gt;"",Activités!F282,"")</f>
        <v/>
      </c>
      <c r="E272" s="26" t="str">
        <f>IF(A272&lt;&gt;"",IF(Activités!H282=TRUE,INDEX(codenat,MATCH(Activités!G282,libnat,0)),Activités!G282),"")</f>
        <v/>
      </c>
      <c r="F272" s="26" t="str">
        <f>IF(A272&lt;&gt;"",Activités!I282,"")</f>
        <v/>
      </c>
      <c r="G272" s="26" t="str">
        <f>IF(A272&lt;&gt;"",IF(Activités!O282&lt;&gt;"",Activités!O282,""),"")</f>
        <v/>
      </c>
      <c r="H272" s="26" t="str">
        <f>IF(A272&lt;&gt;"",IF(Activités!Z282=TRUE,INDEX(codeperskat,MATCH(Activités!P282,libperskat,0)),IF(Activités!P282&lt;&gt;"",Activités!P282,"")),"")</f>
        <v/>
      </c>
      <c r="I272" s="26" t="str">
        <f>IF(A272&lt;&gt;"",IF(Activités!AA282=TRUE,INDEX(codeaav,MATCH(Activités!Q282,libaav,0)),IF(Activités!Q282&lt;&gt;"",Activités!Q282,"")),"")</f>
        <v/>
      </c>
      <c r="J272" s="26" t="str">
        <f>IF(A272&lt;&gt;"",IF(Activités!AB282=TRUE,INDEX(codedipqual,MATCH(Activités!R282,libdipqual,0)),IF(Activités!R282&lt;&gt;"",Activités!R282,"")),"")</f>
        <v/>
      </c>
      <c r="K272" s="26" t="str">
        <f>IF(A272&lt;&gt;"",IF(Activités!AC282=TRUE,INDEX(libcatidinst,MATCH(Activités!S282,libinst,0)),""),"")</f>
        <v/>
      </c>
      <c r="L272" s="26" t="str">
        <f>IF(A272&lt;&gt;"",IF(Activités!AC282=TRUE,INDEX(codeinst,MATCH(Activités!S282,libinst,0)),IF(Activités!S282&lt;&gt;"",Activités!S282,"")),"")</f>
        <v/>
      </c>
      <c r="M272" s="26" t="str">
        <f>IF(A272&lt;&gt;"",IF(Activités!T282&lt;&gt;"",Activités!T282,""),"")</f>
        <v/>
      </c>
      <c r="N272" s="26" t="str">
        <f>IF(A272&lt;&gt;"",IF(Activités!U282&lt;&gt;"",Activités!U282,""),"")</f>
        <v/>
      </c>
      <c r="O272" s="26" t="str">
        <f>IF(OR(A272="",ISBLANK(Activités!V282)),"",IF(NOT(ISNA(Activités!V282)),INDEX(codeschartkla,MATCH(Activités!V282,libschartkla,0)),Activités!V282))</f>
        <v/>
      </c>
      <c r="P272" s="26" t="str">
        <f>IF(OR(A272="",ISBLANK(Activités!W282)),"",Activités!W282)</f>
        <v/>
      </c>
    </row>
    <row r="273" spans="1:16">
      <c r="A273" s="26" t="str">
        <f>IF(Activités!$A283&lt;&gt;"",IF(Activités!C283&lt;&gt;"",IF(Activités!C283="LOC.ID",CONCATENATE("LOC.",Activités!AM$12),Activités!C283),""),"")</f>
        <v/>
      </c>
      <c r="B273" s="51" t="str">
        <f>IF(A273&lt;&gt;"",Activités!J283,"")</f>
        <v/>
      </c>
      <c r="C273" s="26" t="str">
        <f>IF(A273&lt;&gt;"",IF(Activités!E283=TRUE,INDEX(codesex,MATCH(Activités!D283,libsex,0)),Activités!D283),"")</f>
        <v/>
      </c>
      <c r="D273" s="116" t="str">
        <f>IF(A273&lt;&gt;"",Activités!F283,"")</f>
        <v/>
      </c>
      <c r="E273" s="26" t="str">
        <f>IF(A273&lt;&gt;"",IF(Activités!H283=TRUE,INDEX(codenat,MATCH(Activités!G283,libnat,0)),Activités!G283),"")</f>
        <v/>
      </c>
      <c r="F273" s="26" t="str">
        <f>IF(A273&lt;&gt;"",Activités!I283,"")</f>
        <v/>
      </c>
      <c r="G273" s="26" t="str">
        <f>IF(A273&lt;&gt;"",IF(Activités!O283&lt;&gt;"",Activités!O283,""),"")</f>
        <v/>
      </c>
      <c r="H273" s="26" t="str">
        <f>IF(A273&lt;&gt;"",IF(Activités!Z283=TRUE,INDEX(codeperskat,MATCH(Activités!P283,libperskat,0)),IF(Activités!P283&lt;&gt;"",Activités!P283,"")),"")</f>
        <v/>
      </c>
      <c r="I273" s="26" t="str">
        <f>IF(A273&lt;&gt;"",IF(Activités!AA283=TRUE,INDEX(codeaav,MATCH(Activités!Q283,libaav,0)),IF(Activités!Q283&lt;&gt;"",Activités!Q283,"")),"")</f>
        <v/>
      </c>
      <c r="J273" s="26" t="str">
        <f>IF(A273&lt;&gt;"",IF(Activités!AB283=TRUE,INDEX(codedipqual,MATCH(Activités!R283,libdipqual,0)),IF(Activités!R283&lt;&gt;"",Activités!R283,"")),"")</f>
        <v/>
      </c>
      <c r="K273" s="26" t="str">
        <f>IF(A273&lt;&gt;"",IF(Activités!AC283=TRUE,INDEX(libcatidinst,MATCH(Activités!S283,libinst,0)),""),"")</f>
        <v/>
      </c>
      <c r="L273" s="26" t="str">
        <f>IF(A273&lt;&gt;"",IF(Activités!AC283=TRUE,INDEX(codeinst,MATCH(Activités!S283,libinst,0)),IF(Activités!S283&lt;&gt;"",Activités!S283,"")),"")</f>
        <v/>
      </c>
      <c r="M273" s="26" t="str">
        <f>IF(A273&lt;&gt;"",IF(Activités!T283&lt;&gt;"",Activités!T283,""),"")</f>
        <v/>
      </c>
      <c r="N273" s="26" t="str">
        <f>IF(A273&lt;&gt;"",IF(Activités!U283&lt;&gt;"",Activités!U283,""),"")</f>
        <v/>
      </c>
      <c r="O273" s="26" t="str">
        <f>IF(OR(A273="",ISBLANK(Activités!V283)),"",IF(NOT(ISNA(Activités!V283)),INDEX(codeschartkla,MATCH(Activités!V283,libschartkla,0)),Activités!V283))</f>
        <v/>
      </c>
      <c r="P273" s="26" t="str">
        <f>IF(OR(A273="",ISBLANK(Activités!W283)),"",Activités!W283)</f>
        <v/>
      </c>
    </row>
    <row r="274" spans="1:16">
      <c r="A274" s="26" t="str">
        <f>IF(Activités!$A284&lt;&gt;"",IF(Activités!C284&lt;&gt;"",IF(Activités!C284="LOC.ID",CONCATENATE("LOC.",Activités!AM$12),Activités!C284),""),"")</f>
        <v/>
      </c>
      <c r="B274" s="51" t="str">
        <f>IF(A274&lt;&gt;"",Activités!J284,"")</f>
        <v/>
      </c>
      <c r="C274" s="26" t="str">
        <f>IF(A274&lt;&gt;"",IF(Activités!E284=TRUE,INDEX(codesex,MATCH(Activités!D284,libsex,0)),Activités!D284),"")</f>
        <v/>
      </c>
      <c r="D274" s="116" t="str">
        <f>IF(A274&lt;&gt;"",Activités!F284,"")</f>
        <v/>
      </c>
      <c r="E274" s="26" t="str">
        <f>IF(A274&lt;&gt;"",IF(Activités!H284=TRUE,INDEX(codenat,MATCH(Activités!G284,libnat,0)),Activités!G284),"")</f>
        <v/>
      </c>
      <c r="F274" s="26" t="str">
        <f>IF(A274&lt;&gt;"",Activités!I284,"")</f>
        <v/>
      </c>
      <c r="G274" s="26" t="str">
        <f>IF(A274&lt;&gt;"",IF(Activités!O284&lt;&gt;"",Activités!O284,""),"")</f>
        <v/>
      </c>
      <c r="H274" s="26" t="str">
        <f>IF(A274&lt;&gt;"",IF(Activités!Z284=TRUE,INDEX(codeperskat,MATCH(Activités!P284,libperskat,0)),IF(Activités!P284&lt;&gt;"",Activités!P284,"")),"")</f>
        <v/>
      </c>
      <c r="I274" s="26" t="str">
        <f>IF(A274&lt;&gt;"",IF(Activités!AA284=TRUE,INDEX(codeaav,MATCH(Activités!Q284,libaav,0)),IF(Activités!Q284&lt;&gt;"",Activités!Q284,"")),"")</f>
        <v/>
      </c>
      <c r="J274" s="26" t="str">
        <f>IF(A274&lt;&gt;"",IF(Activités!AB284=TRUE,INDEX(codedipqual,MATCH(Activités!R284,libdipqual,0)),IF(Activités!R284&lt;&gt;"",Activités!R284,"")),"")</f>
        <v/>
      </c>
      <c r="K274" s="26" t="str">
        <f>IF(A274&lt;&gt;"",IF(Activités!AC284=TRUE,INDEX(libcatidinst,MATCH(Activités!S284,libinst,0)),""),"")</f>
        <v/>
      </c>
      <c r="L274" s="26" t="str">
        <f>IF(A274&lt;&gt;"",IF(Activités!AC284=TRUE,INDEX(codeinst,MATCH(Activités!S284,libinst,0)),IF(Activités!S284&lt;&gt;"",Activités!S284,"")),"")</f>
        <v/>
      </c>
      <c r="M274" s="26" t="str">
        <f>IF(A274&lt;&gt;"",IF(Activités!T284&lt;&gt;"",Activités!T284,""),"")</f>
        <v/>
      </c>
      <c r="N274" s="26" t="str">
        <f>IF(A274&lt;&gt;"",IF(Activités!U284&lt;&gt;"",Activités!U284,""),"")</f>
        <v/>
      </c>
      <c r="O274" s="26" t="str">
        <f>IF(OR(A274="",ISBLANK(Activités!V284)),"",IF(NOT(ISNA(Activités!V284)),INDEX(codeschartkla,MATCH(Activités!V284,libschartkla,0)),Activités!V284))</f>
        <v/>
      </c>
      <c r="P274" s="26" t="str">
        <f>IF(OR(A274="",ISBLANK(Activités!W284)),"",Activités!W284)</f>
        <v/>
      </c>
    </row>
    <row r="275" spans="1:16">
      <c r="A275" s="26" t="str">
        <f>IF(Activités!$A285&lt;&gt;"",IF(Activités!C285&lt;&gt;"",IF(Activités!C285="LOC.ID",CONCATENATE("LOC.",Activités!AM$12),Activités!C285),""),"")</f>
        <v/>
      </c>
      <c r="B275" s="51" t="str">
        <f>IF(A275&lt;&gt;"",Activités!J285,"")</f>
        <v/>
      </c>
      <c r="C275" s="26" t="str">
        <f>IF(A275&lt;&gt;"",IF(Activités!E285=TRUE,INDEX(codesex,MATCH(Activités!D285,libsex,0)),Activités!D285),"")</f>
        <v/>
      </c>
      <c r="D275" s="116" t="str">
        <f>IF(A275&lt;&gt;"",Activités!F285,"")</f>
        <v/>
      </c>
      <c r="E275" s="26" t="str">
        <f>IF(A275&lt;&gt;"",IF(Activités!H285=TRUE,INDEX(codenat,MATCH(Activités!G285,libnat,0)),Activités!G285),"")</f>
        <v/>
      </c>
      <c r="F275" s="26" t="str">
        <f>IF(A275&lt;&gt;"",Activités!I285,"")</f>
        <v/>
      </c>
      <c r="G275" s="26" t="str">
        <f>IF(A275&lt;&gt;"",IF(Activités!O285&lt;&gt;"",Activités!O285,""),"")</f>
        <v/>
      </c>
      <c r="H275" s="26" t="str">
        <f>IF(A275&lt;&gt;"",IF(Activités!Z285=TRUE,INDEX(codeperskat,MATCH(Activités!P285,libperskat,0)),IF(Activités!P285&lt;&gt;"",Activités!P285,"")),"")</f>
        <v/>
      </c>
      <c r="I275" s="26" t="str">
        <f>IF(A275&lt;&gt;"",IF(Activités!AA285=TRUE,INDEX(codeaav,MATCH(Activités!Q285,libaav,0)),IF(Activités!Q285&lt;&gt;"",Activités!Q285,"")),"")</f>
        <v/>
      </c>
      <c r="J275" s="26" t="str">
        <f>IF(A275&lt;&gt;"",IF(Activités!AB285=TRUE,INDEX(codedipqual,MATCH(Activités!R285,libdipqual,0)),IF(Activités!R285&lt;&gt;"",Activités!R285,"")),"")</f>
        <v/>
      </c>
      <c r="K275" s="26" t="str">
        <f>IF(A275&lt;&gt;"",IF(Activités!AC285=TRUE,INDEX(libcatidinst,MATCH(Activités!S285,libinst,0)),""),"")</f>
        <v/>
      </c>
      <c r="L275" s="26" t="str">
        <f>IF(A275&lt;&gt;"",IF(Activités!AC285=TRUE,INDEX(codeinst,MATCH(Activités!S285,libinst,0)),IF(Activités!S285&lt;&gt;"",Activités!S285,"")),"")</f>
        <v/>
      </c>
      <c r="M275" s="26" t="str">
        <f>IF(A275&lt;&gt;"",IF(Activités!T285&lt;&gt;"",Activités!T285,""),"")</f>
        <v/>
      </c>
      <c r="N275" s="26" t="str">
        <f>IF(A275&lt;&gt;"",IF(Activités!U285&lt;&gt;"",Activités!U285,""),"")</f>
        <v/>
      </c>
      <c r="O275" s="26" t="str">
        <f>IF(OR(A275="",ISBLANK(Activités!V285)),"",IF(NOT(ISNA(Activités!V285)),INDEX(codeschartkla,MATCH(Activités!V285,libschartkla,0)),Activités!V285))</f>
        <v/>
      </c>
      <c r="P275" s="26" t="str">
        <f>IF(OR(A275="",ISBLANK(Activités!W285)),"",Activités!W285)</f>
        <v/>
      </c>
    </row>
    <row r="276" spans="1:16">
      <c r="A276" s="26" t="str">
        <f>IF(Activités!$A286&lt;&gt;"",IF(Activités!C286&lt;&gt;"",IF(Activités!C286="LOC.ID",CONCATENATE("LOC.",Activités!AM$12),Activités!C286),""),"")</f>
        <v/>
      </c>
      <c r="B276" s="51" t="str">
        <f>IF(A276&lt;&gt;"",Activités!J286,"")</f>
        <v/>
      </c>
      <c r="C276" s="26" t="str">
        <f>IF(A276&lt;&gt;"",IF(Activités!E286=TRUE,INDEX(codesex,MATCH(Activités!D286,libsex,0)),Activités!D286),"")</f>
        <v/>
      </c>
      <c r="D276" s="116" t="str">
        <f>IF(A276&lt;&gt;"",Activités!F286,"")</f>
        <v/>
      </c>
      <c r="E276" s="26" t="str">
        <f>IF(A276&lt;&gt;"",IF(Activités!H286=TRUE,INDEX(codenat,MATCH(Activités!G286,libnat,0)),Activités!G286),"")</f>
        <v/>
      </c>
      <c r="F276" s="26" t="str">
        <f>IF(A276&lt;&gt;"",Activités!I286,"")</f>
        <v/>
      </c>
      <c r="G276" s="26" t="str">
        <f>IF(A276&lt;&gt;"",IF(Activités!O286&lt;&gt;"",Activités!O286,""),"")</f>
        <v/>
      </c>
      <c r="H276" s="26" t="str">
        <f>IF(A276&lt;&gt;"",IF(Activités!Z286=TRUE,INDEX(codeperskat,MATCH(Activités!P286,libperskat,0)),IF(Activités!P286&lt;&gt;"",Activités!P286,"")),"")</f>
        <v/>
      </c>
      <c r="I276" s="26" t="str">
        <f>IF(A276&lt;&gt;"",IF(Activités!AA286=TRUE,INDEX(codeaav,MATCH(Activités!Q286,libaav,0)),IF(Activités!Q286&lt;&gt;"",Activités!Q286,"")),"")</f>
        <v/>
      </c>
      <c r="J276" s="26" t="str">
        <f>IF(A276&lt;&gt;"",IF(Activités!AB286=TRUE,INDEX(codedipqual,MATCH(Activités!R286,libdipqual,0)),IF(Activités!R286&lt;&gt;"",Activités!R286,"")),"")</f>
        <v/>
      </c>
      <c r="K276" s="26" t="str">
        <f>IF(A276&lt;&gt;"",IF(Activités!AC286=TRUE,INDEX(libcatidinst,MATCH(Activités!S286,libinst,0)),""),"")</f>
        <v/>
      </c>
      <c r="L276" s="26" t="str">
        <f>IF(A276&lt;&gt;"",IF(Activités!AC286=TRUE,INDEX(codeinst,MATCH(Activités!S286,libinst,0)),IF(Activités!S286&lt;&gt;"",Activités!S286,"")),"")</f>
        <v/>
      </c>
      <c r="M276" s="26" t="str">
        <f>IF(A276&lt;&gt;"",IF(Activités!T286&lt;&gt;"",Activités!T286,""),"")</f>
        <v/>
      </c>
      <c r="N276" s="26" t="str">
        <f>IF(A276&lt;&gt;"",IF(Activités!U286&lt;&gt;"",Activités!U286,""),"")</f>
        <v/>
      </c>
      <c r="O276" s="26" t="str">
        <f>IF(OR(A276="",ISBLANK(Activités!V286)),"",IF(NOT(ISNA(Activités!V286)),INDEX(codeschartkla,MATCH(Activités!V286,libschartkla,0)),Activités!V286))</f>
        <v/>
      </c>
      <c r="P276" s="26" t="str">
        <f>IF(OR(A276="",ISBLANK(Activités!W286)),"",Activités!W286)</f>
        <v/>
      </c>
    </row>
    <row r="277" spans="1:16">
      <c r="A277" s="26" t="str">
        <f>IF(Activités!$A287&lt;&gt;"",IF(Activités!C287&lt;&gt;"",IF(Activités!C287="LOC.ID",CONCATENATE("LOC.",Activités!AM$12),Activités!C287),""),"")</f>
        <v/>
      </c>
      <c r="B277" s="51" t="str">
        <f>IF(A277&lt;&gt;"",Activités!J287,"")</f>
        <v/>
      </c>
      <c r="C277" s="26" t="str">
        <f>IF(A277&lt;&gt;"",IF(Activités!E287=TRUE,INDEX(codesex,MATCH(Activités!D287,libsex,0)),Activités!D287),"")</f>
        <v/>
      </c>
      <c r="D277" s="116" t="str">
        <f>IF(A277&lt;&gt;"",Activités!F287,"")</f>
        <v/>
      </c>
      <c r="E277" s="26" t="str">
        <f>IF(A277&lt;&gt;"",IF(Activités!H287=TRUE,INDEX(codenat,MATCH(Activités!G287,libnat,0)),Activités!G287),"")</f>
        <v/>
      </c>
      <c r="F277" s="26" t="str">
        <f>IF(A277&lt;&gt;"",Activités!I287,"")</f>
        <v/>
      </c>
      <c r="G277" s="26" t="str">
        <f>IF(A277&lt;&gt;"",IF(Activités!O287&lt;&gt;"",Activités!O287,""),"")</f>
        <v/>
      </c>
      <c r="H277" s="26" t="str">
        <f>IF(A277&lt;&gt;"",IF(Activités!Z287=TRUE,INDEX(codeperskat,MATCH(Activités!P287,libperskat,0)),IF(Activités!P287&lt;&gt;"",Activités!P287,"")),"")</f>
        <v/>
      </c>
      <c r="I277" s="26" t="str">
        <f>IF(A277&lt;&gt;"",IF(Activités!AA287=TRUE,INDEX(codeaav,MATCH(Activités!Q287,libaav,0)),IF(Activités!Q287&lt;&gt;"",Activités!Q287,"")),"")</f>
        <v/>
      </c>
      <c r="J277" s="26" t="str">
        <f>IF(A277&lt;&gt;"",IF(Activités!AB287=TRUE,INDEX(codedipqual,MATCH(Activités!R287,libdipqual,0)),IF(Activités!R287&lt;&gt;"",Activités!R287,"")),"")</f>
        <v/>
      </c>
      <c r="K277" s="26" t="str">
        <f>IF(A277&lt;&gt;"",IF(Activités!AC287=TRUE,INDEX(libcatidinst,MATCH(Activités!S287,libinst,0)),""),"")</f>
        <v/>
      </c>
      <c r="L277" s="26" t="str">
        <f>IF(A277&lt;&gt;"",IF(Activités!AC287=TRUE,INDEX(codeinst,MATCH(Activités!S287,libinst,0)),IF(Activités!S287&lt;&gt;"",Activités!S287,"")),"")</f>
        <v/>
      </c>
      <c r="M277" s="26" t="str">
        <f>IF(A277&lt;&gt;"",IF(Activités!T287&lt;&gt;"",Activités!T287,""),"")</f>
        <v/>
      </c>
      <c r="N277" s="26" t="str">
        <f>IF(A277&lt;&gt;"",IF(Activités!U287&lt;&gt;"",Activités!U287,""),"")</f>
        <v/>
      </c>
      <c r="O277" s="26" t="str">
        <f>IF(OR(A277="",ISBLANK(Activités!V287)),"",IF(NOT(ISNA(Activités!V287)),INDEX(codeschartkla,MATCH(Activités!V287,libschartkla,0)),Activités!V287))</f>
        <v/>
      </c>
      <c r="P277" s="26" t="str">
        <f>IF(OR(A277="",ISBLANK(Activités!W287)),"",Activités!W287)</f>
        <v/>
      </c>
    </row>
    <row r="278" spans="1:16">
      <c r="A278" s="26" t="str">
        <f>IF(Activités!$A288&lt;&gt;"",IF(Activités!C288&lt;&gt;"",IF(Activités!C288="LOC.ID",CONCATENATE("LOC.",Activités!AM$12),Activités!C288),""),"")</f>
        <v/>
      </c>
      <c r="B278" s="51" t="str">
        <f>IF(A278&lt;&gt;"",Activités!J288,"")</f>
        <v/>
      </c>
      <c r="C278" s="26" t="str">
        <f>IF(A278&lt;&gt;"",IF(Activités!E288=TRUE,INDEX(codesex,MATCH(Activités!D288,libsex,0)),Activités!D288),"")</f>
        <v/>
      </c>
      <c r="D278" s="116" t="str">
        <f>IF(A278&lt;&gt;"",Activités!F288,"")</f>
        <v/>
      </c>
      <c r="E278" s="26" t="str">
        <f>IF(A278&lt;&gt;"",IF(Activités!H288=TRUE,INDEX(codenat,MATCH(Activités!G288,libnat,0)),Activités!G288),"")</f>
        <v/>
      </c>
      <c r="F278" s="26" t="str">
        <f>IF(A278&lt;&gt;"",Activités!I288,"")</f>
        <v/>
      </c>
      <c r="G278" s="26" t="str">
        <f>IF(A278&lt;&gt;"",IF(Activités!O288&lt;&gt;"",Activités!O288,""),"")</f>
        <v/>
      </c>
      <c r="H278" s="26" t="str">
        <f>IF(A278&lt;&gt;"",IF(Activités!Z288=TRUE,INDEX(codeperskat,MATCH(Activités!P288,libperskat,0)),IF(Activités!P288&lt;&gt;"",Activités!P288,"")),"")</f>
        <v/>
      </c>
      <c r="I278" s="26" t="str">
        <f>IF(A278&lt;&gt;"",IF(Activités!AA288=TRUE,INDEX(codeaav,MATCH(Activités!Q288,libaav,0)),IF(Activités!Q288&lt;&gt;"",Activités!Q288,"")),"")</f>
        <v/>
      </c>
      <c r="J278" s="26" t="str">
        <f>IF(A278&lt;&gt;"",IF(Activités!AB288=TRUE,INDEX(codedipqual,MATCH(Activités!R288,libdipqual,0)),IF(Activités!R288&lt;&gt;"",Activités!R288,"")),"")</f>
        <v/>
      </c>
      <c r="K278" s="26" t="str">
        <f>IF(A278&lt;&gt;"",IF(Activités!AC288=TRUE,INDEX(libcatidinst,MATCH(Activités!S288,libinst,0)),""),"")</f>
        <v/>
      </c>
      <c r="L278" s="26" t="str">
        <f>IF(A278&lt;&gt;"",IF(Activités!AC288=TRUE,INDEX(codeinst,MATCH(Activités!S288,libinst,0)),IF(Activités!S288&lt;&gt;"",Activités!S288,"")),"")</f>
        <v/>
      </c>
      <c r="M278" s="26" t="str">
        <f>IF(A278&lt;&gt;"",IF(Activités!T288&lt;&gt;"",Activités!T288,""),"")</f>
        <v/>
      </c>
      <c r="N278" s="26" t="str">
        <f>IF(A278&lt;&gt;"",IF(Activités!U288&lt;&gt;"",Activités!U288,""),"")</f>
        <v/>
      </c>
      <c r="O278" s="26" t="str">
        <f>IF(OR(A278="",ISBLANK(Activités!V288)),"",IF(NOT(ISNA(Activités!V288)),INDEX(codeschartkla,MATCH(Activités!V288,libschartkla,0)),Activités!V288))</f>
        <v/>
      </c>
      <c r="P278" s="26" t="str">
        <f>IF(OR(A278="",ISBLANK(Activités!W288)),"",Activités!W288)</f>
        <v/>
      </c>
    </row>
    <row r="279" spans="1:16">
      <c r="A279" s="26" t="str">
        <f>IF(Activités!$A289&lt;&gt;"",IF(Activités!C289&lt;&gt;"",IF(Activités!C289="LOC.ID",CONCATENATE("LOC.",Activités!AM$12),Activités!C289),""),"")</f>
        <v/>
      </c>
      <c r="B279" s="51" t="str">
        <f>IF(A279&lt;&gt;"",Activités!J289,"")</f>
        <v/>
      </c>
      <c r="C279" s="26" t="str">
        <f>IF(A279&lt;&gt;"",IF(Activités!E289=TRUE,INDEX(codesex,MATCH(Activités!D289,libsex,0)),Activités!D289),"")</f>
        <v/>
      </c>
      <c r="D279" s="116" t="str">
        <f>IF(A279&lt;&gt;"",Activités!F289,"")</f>
        <v/>
      </c>
      <c r="E279" s="26" t="str">
        <f>IF(A279&lt;&gt;"",IF(Activités!H289=TRUE,INDEX(codenat,MATCH(Activités!G289,libnat,0)),Activités!G289),"")</f>
        <v/>
      </c>
      <c r="F279" s="26" t="str">
        <f>IF(A279&lt;&gt;"",Activités!I289,"")</f>
        <v/>
      </c>
      <c r="G279" s="26" t="str">
        <f>IF(A279&lt;&gt;"",IF(Activités!O289&lt;&gt;"",Activités!O289,""),"")</f>
        <v/>
      </c>
      <c r="H279" s="26" t="str">
        <f>IF(A279&lt;&gt;"",IF(Activités!Z289=TRUE,INDEX(codeperskat,MATCH(Activités!P289,libperskat,0)),IF(Activités!P289&lt;&gt;"",Activités!P289,"")),"")</f>
        <v/>
      </c>
      <c r="I279" s="26" t="str">
        <f>IF(A279&lt;&gt;"",IF(Activités!AA289=TRUE,INDEX(codeaav,MATCH(Activités!Q289,libaav,0)),IF(Activités!Q289&lt;&gt;"",Activités!Q289,"")),"")</f>
        <v/>
      </c>
      <c r="J279" s="26" t="str">
        <f>IF(A279&lt;&gt;"",IF(Activités!AB289=TRUE,INDEX(codedipqual,MATCH(Activités!R289,libdipqual,0)),IF(Activités!R289&lt;&gt;"",Activités!R289,"")),"")</f>
        <v/>
      </c>
      <c r="K279" s="26" t="str">
        <f>IF(A279&lt;&gt;"",IF(Activités!AC289=TRUE,INDEX(libcatidinst,MATCH(Activités!S289,libinst,0)),""),"")</f>
        <v/>
      </c>
      <c r="L279" s="26" t="str">
        <f>IF(A279&lt;&gt;"",IF(Activités!AC289=TRUE,INDEX(codeinst,MATCH(Activités!S289,libinst,0)),IF(Activités!S289&lt;&gt;"",Activités!S289,"")),"")</f>
        <v/>
      </c>
      <c r="M279" s="26" t="str">
        <f>IF(A279&lt;&gt;"",IF(Activités!T289&lt;&gt;"",Activités!T289,""),"")</f>
        <v/>
      </c>
      <c r="N279" s="26" t="str">
        <f>IF(A279&lt;&gt;"",IF(Activités!U289&lt;&gt;"",Activités!U289,""),"")</f>
        <v/>
      </c>
      <c r="O279" s="26" t="str">
        <f>IF(OR(A279="",ISBLANK(Activités!V289)),"",IF(NOT(ISNA(Activités!V289)),INDEX(codeschartkla,MATCH(Activités!V289,libschartkla,0)),Activités!V289))</f>
        <v/>
      </c>
      <c r="P279" s="26" t="str">
        <f>IF(OR(A279="",ISBLANK(Activités!W289)),"",Activités!W289)</f>
        <v/>
      </c>
    </row>
    <row r="280" spans="1:16">
      <c r="A280" s="26" t="str">
        <f>IF(Activités!$A290&lt;&gt;"",IF(Activités!C290&lt;&gt;"",IF(Activités!C290="LOC.ID",CONCATENATE("LOC.",Activités!AM$12),Activités!C290),""),"")</f>
        <v/>
      </c>
      <c r="B280" s="51" t="str">
        <f>IF(A280&lt;&gt;"",Activités!J290,"")</f>
        <v/>
      </c>
      <c r="C280" s="26" t="str">
        <f>IF(A280&lt;&gt;"",IF(Activités!E290=TRUE,INDEX(codesex,MATCH(Activités!D290,libsex,0)),Activités!D290),"")</f>
        <v/>
      </c>
      <c r="D280" s="116" t="str">
        <f>IF(A280&lt;&gt;"",Activités!F290,"")</f>
        <v/>
      </c>
      <c r="E280" s="26" t="str">
        <f>IF(A280&lt;&gt;"",IF(Activités!H290=TRUE,INDEX(codenat,MATCH(Activités!G290,libnat,0)),Activités!G290),"")</f>
        <v/>
      </c>
      <c r="F280" s="26" t="str">
        <f>IF(A280&lt;&gt;"",Activités!I290,"")</f>
        <v/>
      </c>
      <c r="G280" s="26" t="str">
        <f>IF(A280&lt;&gt;"",IF(Activités!O290&lt;&gt;"",Activités!O290,""),"")</f>
        <v/>
      </c>
      <c r="H280" s="26" t="str">
        <f>IF(A280&lt;&gt;"",IF(Activités!Z290=TRUE,INDEX(codeperskat,MATCH(Activités!P290,libperskat,0)),IF(Activités!P290&lt;&gt;"",Activités!P290,"")),"")</f>
        <v/>
      </c>
      <c r="I280" s="26" t="str">
        <f>IF(A280&lt;&gt;"",IF(Activités!AA290=TRUE,INDEX(codeaav,MATCH(Activités!Q290,libaav,0)),IF(Activités!Q290&lt;&gt;"",Activités!Q290,"")),"")</f>
        <v/>
      </c>
      <c r="J280" s="26" t="str">
        <f>IF(A280&lt;&gt;"",IF(Activités!AB290=TRUE,INDEX(codedipqual,MATCH(Activités!R290,libdipqual,0)),IF(Activités!R290&lt;&gt;"",Activités!R290,"")),"")</f>
        <v/>
      </c>
      <c r="K280" s="26" t="str">
        <f>IF(A280&lt;&gt;"",IF(Activités!AC290=TRUE,INDEX(libcatidinst,MATCH(Activités!S290,libinst,0)),""),"")</f>
        <v/>
      </c>
      <c r="L280" s="26" t="str">
        <f>IF(A280&lt;&gt;"",IF(Activités!AC290=TRUE,INDEX(codeinst,MATCH(Activités!S290,libinst,0)),IF(Activités!S290&lt;&gt;"",Activités!S290,"")),"")</f>
        <v/>
      </c>
      <c r="M280" s="26" t="str">
        <f>IF(A280&lt;&gt;"",IF(Activités!T290&lt;&gt;"",Activités!T290,""),"")</f>
        <v/>
      </c>
      <c r="N280" s="26" t="str">
        <f>IF(A280&lt;&gt;"",IF(Activités!U290&lt;&gt;"",Activités!U290,""),"")</f>
        <v/>
      </c>
      <c r="O280" s="26" t="str">
        <f>IF(OR(A280="",ISBLANK(Activités!V290)),"",IF(NOT(ISNA(Activités!V290)),INDEX(codeschartkla,MATCH(Activités!V290,libschartkla,0)),Activités!V290))</f>
        <v/>
      </c>
      <c r="P280" s="26" t="str">
        <f>IF(OR(A280="",ISBLANK(Activités!W290)),"",Activités!W290)</f>
        <v/>
      </c>
    </row>
    <row r="281" spans="1:16">
      <c r="A281" s="26" t="str">
        <f>IF(Activités!$A291&lt;&gt;"",IF(Activités!C291&lt;&gt;"",IF(Activités!C291="LOC.ID",CONCATENATE("LOC.",Activités!AM$12),Activités!C291),""),"")</f>
        <v/>
      </c>
      <c r="B281" s="51" t="str">
        <f>IF(A281&lt;&gt;"",Activités!J291,"")</f>
        <v/>
      </c>
      <c r="C281" s="26" t="str">
        <f>IF(A281&lt;&gt;"",IF(Activités!E291=TRUE,INDEX(codesex,MATCH(Activités!D291,libsex,0)),Activités!D291),"")</f>
        <v/>
      </c>
      <c r="D281" s="116" t="str">
        <f>IF(A281&lt;&gt;"",Activités!F291,"")</f>
        <v/>
      </c>
      <c r="E281" s="26" t="str">
        <f>IF(A281&lt;&gt;"",IF(Activités!H291=TRUE,INDEX(codenat,MATCH(Activités!G291,libnat,0)),Activités!G291),"")</f>
        <v/>
      </c>
      <c r="F281" s="26" t="str">
        <f>IF(A281&lt;&gt;"",Activités!I291,"")</f>
        <v/>
      </c>
      <c r="G281" s="26" t="str">
        <f>IF(A281&lt;&gt;"",IF(Activités!O291&lt;&gt;"",Activités!O291,""),"")</f>
        <v/>
      </c>
      <c r="H281" s="26" t="str">
        <f>IF(A281&lt;&gt;"",IF(Activités!Z291=TRUE,INDEX(codeperskat,MATCH(Activités!P291,libperskat,0)),IF(Activités!P291&lt;&gt;"",Activités!P291,"")),"")</f>
        <v/>
      </c>
      <c r="I281" s="26" t="str">
        <f>IF(A281&lt;&gt;"",IF(Activités!AA291=TRUE,INDEX(codeaav,MATCH(Activités!Q291,libaav,0)),IF(Activités!Q291&lt;&gt;"",Activités!Q291,"")),"")</f>
        <v/>
      </c>
      <c r="J281" s="26" t="str">
        <f>IF(A281&lt;&gt;"",IF(Activités!AB291=TRUE,INDEX(codedipqual,MATCH(Activités!R291,libdipqual,0)),IF(Activités!R291&lt;&gt;"",Activités!R291,"")),"")</f>
        <v/>
      </c>
      <c r="K281" s="26" t="str">
        <f>IF(A281&lt;&gt;"",IF(Activités!AC291=TRUE,INDEX(libcatidinst,MATCH(Activités!S291,libinst,0)),""),"")</f>
        <v/>
      </c>
      <c r="L281" s="26" t="str">
        <f>IF(A281&lt;&gt;"",IF(Activités!AC291=TRUE,INDEX(codeinst,MATCH(Activités!S291,libinst,0)),IF(Activités!S291&lt;&gt;"",Activités!S291,"")),"")</f>
        <v/>
      </c>
      <c r="M281" s="26" t="str">
        <f>IF(A281&lt;&gt;"",IF(Activités!T291&lt;&gt;"",Activités!T291,""),"")</f>
        <v/>
      </c>
      <c r="N281" s="26" t="str">
        <f>IF(A281&lt;&gt;"",IF(Activités!U291&lt;&gt;"",Activités!U291,""),"")</f>
        <v/>
      </c>
      <c r="O281" s="26" t="str">
        <f>IF(OR(A281="",ISBLANK(Activités!V291)),"",IF(NOT(ISNA(Activités!V291)),INDEX(codeschartkla,MATCH(Activités!V291,libschartkla,0)),Activités!V291))</f>
        <v/>
      </c>
      <c r="P281" s="26" t="str">
        <f>IF(OR(A281="",ISBLANK(Activités!W291)),"",Activités!W291)</f>
        <v/>
      </c>
    </row>
    <row r="282" spans="1:16">
      <c r="A282" s="26" t="str">
        <f>IF(Activités!$A292&lt;&gt;"",IF(Activités!C292&lt;&gt;"",IF(Activités!C292="LOC.ID",CONCATENATE("LOC.",Activités!AM$12),Activités!C292),""),"")</f>
        <v/>
      </c>
      <c r="B282" s="51" t="str">
        <f>IF(A282&lt;&gt;"",Activités!J292,"")</f>
        <v/>
      </c>
      <c r="C282" s="26" t="str">
        <f>IF(A282&lt;&gt;"",IF(Activités!E292=TRUE,INDEX(codesex,MATCH(Activités!D292,libsex,0)),Activités!D292),"")</f>
        <v/>
      </c>
      <c r="D282" s="116" t="str">
        <f>IF(A282&lt;&gt;"",Activités!F292,"")</f>
        <v/>
      </c>
      <c r="E282" s="26" t="str">
        <f>IF(A282&lt;&gt;"",IF(Activités!H292=TRUE,INDEX(codenat,MATCH(Activités!G292,libnat,0)),Activités!G292),"")</f>
        <v/>
      </c>
      <c r="F282" s="26" t="str">
        <f>IF(A282&lt;&gt;"",Activités!I292,"")</f>
        <v/>
      </c>
      <c r="G282" s="26" t="str">
        <f>IF(A282&lt;&gt;"",IF(Activités!O292&lt;&gt;"",Activités!O292,""),"")</f>
        <v/>
      </c>
      <c r="H282" s="26" t="str">
        <f>IF(A282&lt;&gt;"",IF(Activités!Z292=TRUE,INDEX(codeperskat,MATCH(Activités!P292,libperskat,0)),IF(Activités!P292&lt;&gt;"",Activités!P292,"")),"")</f>
        <v/>
      </c>
      <c r="I282" s="26" t="str">
        <f>IF(A282&lt;&gt;"",IF(Activités!AA292=TRUE,INDEX(codeaav,MATCH(Activités!Q292,libaav,0)),IF(Activités!Q292&lt;&gt;"",Activités!Q292,"")),"")</f>
        <v/>
      </c>
      <c r="J282" s="26" t="str">
        <f>IF(A282&lt;&gt;"",IF(Activités!AB292=TRUE,INDEX(codedipqual,MATCH(Activités!R292,libdipqual,0)),IF(Activités!R292&lt;&gt;"",Activités!R292,"")),"")</f>
        <v/>
      </c>
      <c r="K282" s="26" t="str">
        <f>IF(A282&lt;&gt;"",IF(Activités!AC292=TRUE,INDEX(libcatidinst,MATCH(Activités!S292,libinst,0)),""),"")</f>
        <v/>
      </c>
      <c r="L282" s="26" t="str">
        <f>IF(A282&lt;&gt;"",IF(Activités!AC292=TRUE,INDEX(codeinst,MATCH(Activités!S292,libinst,0)),IF(Activités!S292&lt;&gt;"",Activités!S292,"")),"")</f>
        <v/>
      </c>
      <c r="M282" s="26" t="str">
        <f>IF(A282&lt;&gt;"",IF(Activités!T292&lt;&gt;"",Activités!T292,""),"")</f>
        <v/>
      </c>
      <c r="N282" s="26" t="str">
        <f>IF(A282&lt;&gt;"",IF(Activités!U292&lt;&gt;"",Activités!U292,""),"")</f>
        <v/>
      </c>
      <c r="O282" s="26" t="str">
        <f>IF(OR(A282="",ISBLANK(Activités!V292)),"",IF(NOT(ISNA(Activités!V292)),INDEX(codeschartkla,MATCH(Activités!V292,libschartkla,0)),Activités!V292))</f>
        <v/>
      </c>
      <c r="P282" s="26" t="str">
        <f>IF(OR(A282="",ISBLANK(Activités!W292)),"",Activités!W292)</f>
        <v/>
      </c>
    </row>
    <row r="283" spans="1:16">
      <c r="A283" s="26" t="str">
        <f>IF(Activités!$A293&lt;&gt;"",IF(Activités!C293&lt;&gt;"",IF(Activités!C293="LOC.ID",CONCATENATE("LOC.",Activités!AM$12),Activités!C293),""),"")</f>
        <v/>
      </c>
      <c r="B283" s="51" t="str">
        <f>IF(A283&lt;&gt;"",Activités!J293,"")</f>
        <v/>
      </c>
      <c r="C283" s="26" t="str">
        <f>IF(A283&lt;&gt;"",IF(Activités!E293=TRUE,INDEX(codesex,MATCH(Activités!D293,libsex,0)),Activités!D293),"")</f>
        <v/>
      </c>
      <c r="D283" s="116" t="str">
        <f>IF(A283&lt;&gt;"",Activités!F293,"")</f>
        <v/>
      </c>
      <c r="E283" s="26" t="str">
        <f>IF(A283&lt;&gt;"",IF(Activités!H293=TRUE,INDEX(codenat,MATCH(Activités!G293,libnat,0)),Activités!G293),"")</f>
        <v/>
      </c>
      <c r="F283" s="26" t="str">
        <f>IF(A283&lt;&gt;"",Activités!I293,"")</f>
        <v/>
      </c>
      <c r="G283" s="26" t="str">
        <f>IF(A283&lt;&gt;"",IF(Activités!O293&lt;&gt;"",Activités!O293,""),"")</f>
        <v/>
      </c>
      <c r="H283" s="26" t="str">
        <f>IF(A283&lt;&gt;"",IF(Activités!Z293=TRUE,INDEX(codeperskat,MATCH(Activités!P293,libperskat,0)),IF(Activités!P293&lt;&gt;"",Activités!P293,"")),"")</f>
        <v/>
      </c>
      <c r="I283" s="26" t="str">
        <f>IF(A283&lt;&gt;"",IF(Activités!AA293=TRUE,INDEX(codeaav,MATCH(Activités!Q293,libaav,0)),IF(Activités!Q293&lt;&gt;"",Activités!Q293,"")),"")</f>
        <v/>
      </c>
      <c r="J283" s="26" t="str">
        <f>IF(A283&lt;&gt;"",IF(Activités!AB293=TRUE,INDEX(codedipqual,MATCH(Activités!R293,libdipqual,0)),IF(Activités!R293&lt;&gt;"",Activités!R293,"")),"")</f>
        <v/>
      </c>
      <c r="K283" s="26" t="str">
        <f>IF(A283&lt;&gt;"",IF(Activités!AC293=TRUE,INDEX(libcatidinst,MATCH(Activités!S293,libinst,0)),""),"")</f>
        <v/>
      </c>
      <c r="L283" s="26" t="str">
        <f>IF(A283&lt;&gt;"",IF(Activités!AC293=TRUE,INDEX(codeinst,MATCH(Activités!S293,libinst,0)),IF(Activités!S293&lt;&gt;"",Activités!S293,"")),"")</f>
        <v/>
      </c>
      <c r="M283" s="26" t="str">
        <f>IF(A283&lt;&gt;"",IF(Activités!T293&lt;&gt;"",Activités!T293,""),"")</f>
        <v/>
      </c>
      <c r="N283" s="26" t="str">
        <f>IF(A283&lt;&gt;"",IF(Activités!U293&lt;&gt;"",Activités!U293,""),"")</f>
        <v/>
      </c>
      <c r="O283" s="26" t="str">
        <f>IF(OR(A283="",ISBLANK(Activités!V293)),"",IF(NOT(ISNA(Activités!V293)),INDEX(codeschartkla,MATCH(Activités!V293,libschartkla,0)),Activités!V293))</f>
        <v/>
      </c>
      <c r="P283" s="26" t="str">
        <f>IF(OR(A283="",ISBLANK(Activités!W293)),"",Activités!W293)</f>
        <v/>
      </c>
    </row>
    <row r="284" spans="1:16">
      <c r="A284" s="26" t="str">
        <f>IF(Activités!$A294&lt;&gt;"",IF(Activités!C294&lt;&gt;"",IF(Activités!C294="LOC.ID",CONCATENATE("LOC.",Activités!AM$12),Activités!C294),""),"")</f>
        <v/>
      </c>
      <c r="B284" s="51" t="str">
        <f>IF(A284&lt;&gt;"",Activités!J294,"")</f>
        <v/>
      </c>
      <c r="C284" s="26" t="str">
        <f>IF(A284&lt;&gt;"",IF(Activités!E294=TRUE,INDEX(codesex,MATCH(Activités!D294,libsex,0)),Activités!D294),"")</f>
        <v/>
      </c>
      <c r="D284" s="116" t="str">
        <f>IF(A284&lt;&gt;"",Activités!F294,"")</f>
        <v/>
      </c>
      <c r="E284" s="26" t="str">
        <f>IF(A284&lt;&gt;"",IF(Activités!H294=TRUE,INDEX(codenat,MATCH(Activités!G294,libnat,0)),Activités!G294),"")</f>
        <v/>
      </c>
      <c r="F284" s="26" t="str">
        <f>IF(A284&lt;&gt;"",Activités!I294,"")</f>
        <v/>
      </c>
      <c r="G284" s="26" t="str">
        <f>IF(A284&lt;&gt;"",IF(Activités!O294&lt;&gt;"",Activités!O294,""),"")</f>
        <v/>
      </c>
      <c r="H284" s="26" t="str">
        <f>IF(A284&lt;&gt;"",IF(Activités!Z294=TRUE,INDEX(codeperskat,MATCH(Activités!P294,libperskat,0)),IF(Activités!P294&lt;&gt;"",Activités!P294,"")),"")</f>
        <v/>
      </c>
      <c r="I284" s="26" t="str">
        <f>IF(A284&lt;&gt;"",IF(Activités!AA294=TRUE,INDEX(codeaav,MATCH(Activités!Q294,libaav,0)),IF(Activités!Q294&lt;&gt;"",Activités!Q294,"")),"")</f>
        <v/>
      </c>
      <c r="J284" s="26" t="str">
        <f>IF(A284&lt;&gt;"",IF(Activités!AB294=TRUE,INDEX(codedipqual,MATCH(Activités!R294,libdipqual,0)),IF(Activités!R294&lt;&gt;"",Activités!R294,"")),"")</f>
        <v/>
      </c>
      <c r="K284" s="26" t="str">
        <f>IF(A284&lt;&gt;"",IF(Activités!AC294=TRUE,INDEX(libcatidinst,MATCH(Activités!S294,libinst,0)),""),"")</f>
        <v/>
      </c>
      <c r="L284" s="26" t="str">
        <f>IF(A284&lt;&gt;"",IF(Activités!AC294=TRUE,INDEX(codeinst,MATCH(Activités!S294,libinst,0)),IF(Activités!S294&lt;&gt;"",Activités!S294,"")),"")</f>
        <v/>
      </c>
      <c r="M284" s="26" t="str">
        <f>IF(A284&lt;&gt;"",IF(Activités!T294&lt;&gt;"",Activités!T294,""),"")</f>
        <v/>
      </c>
      <c r="N284" s="26" t="str">
        <f>IF(A284&lt;&gt;"",IF(Activités!U294&lt;&gt;"",Activités!U294,""),"")</f>
        <v/>
      </c>
      <c r="O284" s="26" t="str">
        <f>IF(OR(A284="",ISBLANK(Activités!V294)),"",IF(NOT(ISNA(Activités!V294)),INDEX(codeschartkla,MATCH(Activités!V294,libschartkla,0)),Activités!V294))</f>
        <v/>
      </c>
      <c r="P284" s="26" t="str">
        <f>IF(OR(A284="",ISBLANK(Activités!W294)),"",Activités!W294)</f>
        <v/>
      </c>
    </row>
    <row r="285" spans="1:16">
      <c r="A285" s="26" t="str">
        <f>IF(Activités!$A295&lt;&gt;"",IF(Activités!C295&lt;&gt;"",IF(Activités!C295="LOC.ID",CONCATENATE("LOC.",Activités!AM$12),Activités!C295),""),"")</f>
        <v/>
      </c>
      <c r="B285" s="51" t="str">
        <f>IF(A285&lt;&gt;"",Activités!J295,"")</f>
        <v/>
      </c>
      <c r="C285" s="26" t="str">
        <f>IF(A285&lt;&gt;"",IF(Activités!E295=TRUE,INDEX(codesex,MATCH(Activités!D295,libsex,0)),Activités!D295),"")</f>
        <v/>
      </c>
      <c r="D285" s="116" t="str">
        <f>IF(A285&lt;&gt;"",Activités!F295,"")</f>
        <v/>
      </c>
      <c r="E285" s="26" t="str">
        <f>IF(A285&lt;&gt;"",IF(Activités!H295=TRUE,INDEX(codenat,MATCH(Activités!G295,libnat,0)),Activités!G295),"")</f>
        <v/>
      </c>
      <c r="F285" s="26" t="str">
        <f>IF(A285&lt;&gt;"",Activités!I295,"")</f>
        <v/>
      </c>
      <c r="G285" s="26" t="str">
        <f>IF(A285&lt;&gt;"",IF(Activités!O295&lt;&gt;"",Activités!O295,""),"")</f>
        <v/>
      </c>
      <c r="H285" s="26" t="str">
        <f>IF(A285&lt;&gt;"",IF(Activités!Z295=TRUE,INDEX(codeperskat,MATCH(Activités!P295,libperskat,0)),IF(Activités!P295&lt;&gt;"",Activités!P295,"")),"")</f>
        <v/>
      </c>
      <c r="I285" s="26" t="str">
        <f>IF(A285&lt;&gt;"",IF(Activités!AA295=TRUE,INDEX(codeaav,MATCH(Activités!Q295,libaav,0)),IF(Activités!Q295&lt;&gt;"",Activités!Q295,"")),"")</f>
        <v/>
      </c>
      <c r="J285" s="26" t="str">
        <f>IF(A285&lt;&gt;"",IF(Activités!AB295=TRUE,INDEX(codedipqual,MATCH(Activités!R295,libdipqual,0)),IF(Activités!R295&lt;&gt;"",Activités!R295,"")),"")</f>
        <v/>
      </c>
      <c r="K285" s="26" t="str">
        <f>IF(A285&lt;&gt;"",IF(Activités!AC295=TRUE,INDEX(libcatidinst,MATCH(Activités!S295,libinst,0)),""),"")</f>
        <v/>
      </c>
      <c r="L285" s="26" t="str">
        <f>IF(A285&lt;&gt;"",IF(Activités!AC295=TRUE,INDEX(codeinst,MATCH(Activités!S295,libinst,0)),IF(Activités!S295&lt;&gt;"",Activités!S295,"")),"")</f>
        <v/>
      </c>
      <c r="M285" s="26" t="str">
        <f>IF(A285&lt;&gt;"",IF(Activités!T295&lt;&gt;"",Activités!T295,""),"")</f>
        <v/>
      </c>
      <c r="N285" s="26" t="str">
        <f>IF(A285&lt;&gt;"",IF(Activités!U295&lt;&gt;"",Activités!U295,""),"")</f>
        <v/>
      </c>
      <c r="O285" s="26" t="str">
        <f>IF(OR(A285="",ISBLANK(Activités!V295)),"",IF(NOT(ISNA(Activités!V295)),INDEX(codeschartkla,MATCH(Activités!V295,libschartkla,0)),Activités!V295))</f>
        <v/>
      </c>
      <c r="P285" s="26" t="str">
        <f>IF(OR(A285="",ISBLANK(Activités!W295)),"",Activités!W295)</f>
        <v/>
      </c>
    </row>
    <row r="286" spans="1:16">
      <c r="A286" s="26" t="str">
        <f>IF(Activités!$A296&lt;&gt;"",IF(Activités!C296&lt;&gt;"",IF(Activités!C296="LOC.ID",CONCATENATE("LOC.",Activités!AM$12),Activités!C296),""),"")</f>
        <v/>
      </c>
      <c r="B286" s="51" t="str">
        <f>IF(A286&lt;&gt;"",Activités!J296,"")</f>
        <v/>
      </c>
      <c r="C286" s="26" t="str">
        <f>IF(A286&lt;&gt;"",IF(Activités!E296=TRUE,INDEX(codesex,MATCH(Activités!D296,libsex,0)),Activités!D296),"")</f>
        <v/>
      </c>
      <c r="D286" s="116" t="str">
        <f>IF(A286&lt;&gt;"",Activités!F296,"")</f>
        <v/>
      </c>
      <c r="E286" s="26" t="str">
        <f>IF(A286&lt;&gt;"",IF(Activités!H296=TRUE,INDEX(codenat,MATCH(Activités!G296,libnat,0)),Activités!G296),"")</f>
        <v/>
      </c>
      <c r="F286" s="26" t="str">
        <f>IF(A286&lt;&gt;"",Activités!I296,"")</f>
        <v/>
      </c>
      <c r="G286" s="26" t="str">
        <f>IF(A286&lt;&gt;"",IF(Activités!O296&lt;&gt;"",Activités!O296,""),"")</f>
        <v/>
      </c>
      <c r="H286" s="26" t="str">
        <f>IF(A286&lt;&gt;"",IF(Activités!Z296=TRUE,INDEX(codeperskat,MATCH(Activités!P296,libperskat,0)),IF(Activités!P296&lt;&gt;"",Activités!P296,"")),"")</f>
        <v/>
      </c>
      <c r="I286" s="26" t="str">
        <f>IF(A286&lt;&gt;"",IF(Activités!AA296=TRUE,INDEX(codeaav,MATCH(Activités!Q296,libaav,0)),IF(Activités!Q296&lt;&gt;"",Activités!Q296,"")),"")</f>
        <v/>
      </c>
      <c r="J286" s="26" t="str">
        <f>IF(A286&lt;&gt;"",IF(Activités!AB296=TRUE,INDEX(codedipqual,MATCH(Activités!R296,libdipqual,0)),IF(Activités!R296&lt;&gt;"",Activités!R296,"")),"")</f>
        <v/>
      </c>
      <c r="K286" s="26" t="str">
        <f>IF(A286&lt;&gt;"",IF(Activités!AC296=TRUE,INDEX(libcatidinst,MATCH(Activités!S296,libinst,0)),""),"")</f>
        <v/>
      </c>
      <c r="L286" s="26" t="str">
        <f>IF(A286&lt;&gt;"",IF(Activités!AC296=TRUE,INDEX(codeinst,MATCH(Activités!S296,libinst,0)),IF(Activités!S296&lt;&gt;"",Activités!S296,"")),"")</f>
        <v/>
      </c>
      <c r="M286" s="26" t="str">
        <f>IF(A286&lt;&gt;"",IF(Activités!T296&lt;&gt;"",Activités!T296,""),"")</f>
        <v/>
      </c>
      <c r="N286" s="26" t="str">
        <f>IF(A286&lt;&gt;"",IF(Activités!U296&lt;&gt;"",Activités!U296,""),"")</f>
        <v/>
      </c>
      <c r="O286" s="26" t="str">
        <f>IF(OR(A286="",ISBLANK(Activités!V296)),"",IF(NOT(ISNA(Activités!V296)),INDEX(codeschartkla,MATCH(Activités!V296,libschartkla,0)),Activités!V296))</f>
        <v/>
      </c>
      <c r="P286" s="26" t="str">
        <f>IF(OR(A286="",ISBLANK(Activités!W296)),"",Activités!W296)</f>
        <v/>
      </c>
    </row>
    <row r="287" spans="1:16">
      <c r="A287" s="26" t="str">
        <f>IF(Activités!$A297&lt;&gt;"",IF(Activités!C297&lt;&gt;"",IF(Activités!C297="LOC.ID",CONCATENATE("LOC.",Activités!AM$12),Activités!C297),""),"")</f>
        <v/>
      </c>
      <c r="B287" s="51" t="str">
        <f>IF(A287&lt;&gt;"",Activités!J297,"")</f>
        <v/>
      </c>
      <c r="C287" s="26" t="str">
        <f>IF(A287&lt;&gt;"",IF(Activités!E297=TRUE,INDEX(codesex,MATCH(Activités!D297,libsex,0)),Activités!D297),"")</f>
        <v/>
      </c>
      <c r="D287" s="116" t="str">
        <f>IF(A287&lt;&gt;"",Activités!F297,"")</f>
        <v/>
      </c>
      <c r="E287" s="26" t="str">
        <f>IF(A287&lt;&gt;"",IF(Activités!H297=TRUE,INDEX(codenat,MATCH(Activités!G297,libnat,0)),Activités!G297),"")</f>
        <v/>
      </c>
      <c r="F287" s="26" t="str">
        <f>IF(A287&lt;&gt;"",Activités!I297,"")</f>
        <v/>
      </c>
      <c r="G287" s="26" t="str">
        <f>IF(A287&lt;&gt;"",IF(Activités!O297&lt;&gt;"",Activités!O297,""),"")</f>
        <v/>
      </c>
      <c r="H287" s="26" t="str">
        <f>IF(A287&lt;&gt;"",IF(Activités!Z297=TRUE,INDEX(codeperskat,MATCH(Activités!P297,libperskat,0)),IF(Activités!P297&lt;&gt;"",Activités!P297,"")),"")</f>
        <v/>
      </c>
      <c r="I287" s="26" t="str">
        <f>IF(A287&lt;&gt;"",IF(Activités!AA297=TRUE,INDEX(codeaav,MATCH(Activités!Q297,libaav,0)),IF(Activités!Q297&lt;&gt;"",Activités!Q297,"")),"")</f>
        <v/>
      </c>
      <c r="J287" s="26" t="str">
        <f>IF(A287&lt;&gt;"",IF(Activités!AB297=TRUE,INDEX(codedipqual,MATCH(Activités!R297,libdipqual,0)),IF(Activités!R297&lt;&gt;"",Activités!R297,"")),"")</f>
        <v/>
      </c>
      <c r="K287" s="26" t="str">
        <f>IF(A287&lt;&gt;"",IF(Activités!AC297=TRUE,INDEX(libcatidinst,MATCH(Activités!S297,libinst,0)),""),"")</f>
        <v/>
      </c>
      <c r="L287" s="26" t="str">
        <f>IF(A287&lt;&gt;"",IF(Activités!AC297=TRUE,INDEX(codeinst,MATCH(Activités!S297,libinst,0)),IF(Activités!S297&lt;&gt;"",Activités!S297,"")),"")</f>
        <v/>
      </c>
      <c r="M287" s="26" t="str">
        <f>IF(A287&lt;&gt;"",IF(Activités!T297&lt;&gt;"",Activités!T297,""),"")</f>
        <v/>
      </c>
      <c r="N287" s="26" t="str">
        <f>IF(A287&lt;&gt;"",IF(Activités!U297&lt;&gt;"",Activités!U297,""),"")</f>
        <v/>
      </c>
      <c r="O287" s="26" t="str">
        <f>IF(OR(A287="",ISBLANK(Activités!V297)),"",IF(NOT(ISNA(Activités!V297)),INDEX(codeschartkla,MATCH(Activités!V297,libschartkla,0)),Activités!V297))</f>
        <v/>
      </c>
      <c r="P287" s="26" t="str">
        <f>IF(OR(A287="",ISBLANK(Activités!W297)),"",Activités!W297)</f>
        <v/>
      </c>
    </row>
    <row r="288" spans="1:16">
      <c r="A288" s="26" t="str">
        <f>IF(Activités!$A298&lt;&gt;"",IF(Activités!C298&lt;&gt;"",IF(Activités!C298="LOC.ID",CONCATENATE("LOC.",Activités!AM$12),Activités!C298),""),"")</f>
        <v/>
      </c>
      <c r="B288" s="51" t="str">
        <f>IF(A288&lt;&gt;"",Activités!J298,"")</f>
        <v/>
      </c>
      <c r="C288" s="26" t="str">
        <f>IF(A288&lt;&gt;"",IF(Activités!E298=TRUE,INDEX(codesex,MATCH(Activités!D298,libsex,0)),Activités!D298),"")</f>
        <v/>
      </c>
      <c r="D288" s="116" t="str">
        <f>IF(A288&lt;&gt;"",Activités!F298,"")</f>
        <v/>
      </c>
      <c r="E288" s="26" t="str">
        <f>IF(A288&lt;&gt;"",IF(Activités!H298=TRUE,INDEX(codenat,MATCH(Activités!G298,libnat,0)),Activités!G298),"")</f>
        <v/>
      </c>
      <c r="F288" s="26" t="str">
        <f>IF(A288&lt;&gt;"",Activités!I298,"")</f>
        <v/>
      </c>
      <c r="G288" s="26" t="str">
        <f>IF(A288&lt;&gt;"",IF(Activités!O298&lt;&gt;"",Activités!O298,""),"")</f>
        <v/>
      </c>
      <c r="H288" s="26" t="str">
        <f>IF(A288&lt;&gt;"",IF(Activités!Z298=TRUE,INDEX(codeperskat,MATCH(Activités!P298,libperskat,0)),IF(Activités!P298&lt;&gt;"",Activités!P298,"")),"")</f>
        <v/>
      </c>
      <c r="I288" s="26" t="str">
        <f>IF(A288&lt;&gt;"",IF(Activités!AA298=TRUE,INDEX(codeaav,MATCH(Activités!Q298,libaav,0)),IF(Activités!Q298&lt;&gt;"",Activités!Q298,"")),"")</f>
        <v/>
      </c>
      <c r="J288" s="26" t="str">
        <f>IF(A288&lt;&gt;"",IF(Activités!AB298=TRUE,INDEX(codedipqual,MATCH(Activités!R298,libdipqual,0)),IF(Activités!R298&lt;&gt;"",Activités!R298,"")),"")</f>
        <v/>
      </c>
      <c r="K288" s="26" t="str">
        <f>IF(A288&lt;&gt;"",IF(Activités!AC298=TRUE,INDEX(libcatidinst,MATCH(Activités!S298,libinst,0)),""),"")</f>
        <v/>
      </c>
      <c r="L288" s="26" t="str">
        <f>IF(A288&lt;&gt;"",IF(Activités!AC298=TRUE,INDEX(codeinst,MATCH(Activités!S298,libinst,0)),IF(Activités!S298&lt;&gt;"",Activités!S298,"")),"")</f>
        <v/>
      </c>
      <c r="M288" s="26" t="str">
        <f>IF(A288&lt;&gt;"",IF(Activités!T298&lt;&gt;"",Activités!T298,""),"")</f>
        <v/>
      </c>
      <c r="N288" s="26" t="str">
        <f>IF(A288&lt;&gt;"",IF(Activités!U298&lt;&gt;"",Activités!U298,""),"")</f>
        <v/>
      </c>
      <c r="O288" s="26" t="str">
        <f>IF(OR(A288="",ISBLANK(Activités!V298)),"",IF(NOT(ISNA(Activités!V298)),INDEX(codeschartkla,MATCH(Activités!V298,libschartkla,0)),Activités!V298))</f>
        <v/>
      </c>
      <c r="P288" s="26" t="str">
        <f>IF(OR(A288="",ISBLANK(Activités!W298)),"",Activités!W298)</f>
        <v/>
      </c>
    </row>
    <row r="289" spans="1:16">
      <c r="A289" s="26" t="str">
        <f>IF(Activités!$A299&lt;&gt;"",IF(Activités!C299&lt;&gt;"",IF(Activités!C299="LOC.ID",CONCATENATE("LOC.",Activités!AM$12),Activités!C299),""),"")</f>
        <v/>
      </c>
      <c r="B289" s="51" t="str">
        <f>IF(A289&lt;&gt;"",Activités!J299,"")</f>
        <v/>
      </c>
      <c r="C289" s="26" t="str">
        <f>IF(A289&lt;&gt;"",IF(Activités!E299=TRUE,INDEX(codesex,MATCH(Activités!D299,libsex,0)),Activités!D299),"")</f>
        <v/>
      </c>
      <c r="D289" s="116" t="str">
        <f>IF(A289&lt;&gt;"",Activités!F299,"")</f>
        <v/>
      </c>
      <c r="E289" s="26" t="str">
        <f>IF(A289&lt;&gt;"",IF(Activités!H299=TRUE,INDEX(codenat,MATCH(Activités!G299,libnat,0)),Activités!G299),"")</f>
        <v/>
      </c>
      <c r="F289" s="26" t="str">
        <f>IF(A289&lt;&gt;"",Activités!I299,"")</f>
        <v/>
      </c>
      <c r="G289" s="26" t="str">
        <f>IF(A289&lt;&gt;"",IF(Activités!O299&lt;&gt;"",Activités!O299,""),"")</f>
        <v/>
      </c>
      <c r="H289" s="26" t="str">
        <f>IF(A289&lt;&gt;"",IF(Activités!Z299=TRUE,INDEX(codeperskat,MATCH(Activités!P299,libperskat,0)),IF(Activités!P299&lt;&gt;"",Activités!P299,"")),"")</f>
        <v/>
      </c>
      <c r="I289" s="26" t="str">
        <f>IF(A289&lt;&gt;"",IF(Activités!AA299=TRUE,INDEX(codeaav,MATCH(Activités!Q299,libaav,0)),IF(Activités!Q299&lt;&gt;"",Activités!Q299,"")),"")</f>
        <v/>
      </c>
      <c r="J289" s="26" t="str">
        <f>IF(A289&lt;&gt;"",IF(Activités!AB299=TRUE,INDEX(codedipqual,MATCH(Activités!R299,libdipqual,0)),IF(Activités!R299&lt;&gt;"",Activités!R299,"")),"")</f>
        <v/>
      </c>
      <c r="K289" s="26" t="str">
        <f>IF(A289&lt;&gt;"",IF(Activités!AC299=TRUE,INDEX(libcatidinst,MATCH(Activités!S299,libinst,0)),""),"")</f>
        <v/>
      </c>
      <c r="L289" s="26" t="str">
        <f>IF(A289&lt;&gt;"",IF(Activités!AC299=TRUE,INDEX(codeinst,MATCH(Activités!S299,libinst,0)),IF(Activités!S299&lt;&gt;"",Activités!S299,"")),"")</f>
        <v/>
      </c>
      <c r="M289" s="26" t="str">
        <f>IF(A289&lt;&gt;"",IF(Activités!T299&lt;&gt;"",Activités!T299,""),"")</f>
        <v/>
      </c>
      <c r="N289" s="26" t="str">
        <f>IF(A289&lt;&gt;"",IF(Activités!U299&lt;&gt;"",Activités!U299,""),"")</f>
        <v/>
      </c>
      <c r="O289" s="26" t="str">
        <f>IF(OR(A289="",ISBLANK(Activités!V299)),"",IF(NOT(ISNA(Activités!V299)),INDEX(codeschartkla,MATCH(Activités!V299,libschartkla,0)),Activités!V299))</f>
        <v/>
      </c>
      <c r="P289" s="26" t="str">
        <f>IF(OR(A289="",ISBLANK(Activités!W299)),"",Activités!W299)</f>
        <v/>
      </c>
    </row>
    <row r="290" spans="1:16">
      <c r="A290" s="26" t="str">
        <f>IF(Activités!$A300&lt;&gt;"",IF(Activités!C300&lt;&gt;"",IF(Activités!C300="LOC.ID",CONCATENATE("LOC.",Activités!AM$12),Activités!C300),""),"")</f>
        <v/>
      </c>
      <c r="B290" s="51" t="str">
        <f>IF(A290&lt;&gt;"",Activités!J300,"")</f>
        <v/>
      </c>
      <c r="C290" s="26" t="str">
        <f>IF(A290&lt;&gt;"",IF(Activités!E300=TRUE,INDEX(codesex,MATCH(Activités!D300,libsex,0)),Activités!D300),"")</f>
        <v/>
      </c>
      <c r="D290" s="116" t="str">
        <f>IF(A290&lt;&gt;"",Activités!F300,"")</f>
        <v/>
      </c>
      <c r="E290" s="26" t="str">
        <f>IF(A290&lt;&gt;"",IF(Activités!H300=TRUE,INDEX(codenat,MATCH(Activités!G300,libnat,0)),Activités!G300),"")</f>
        <v/>
      </c>
      <c r="F290" s="26" t="str">
        <f>IF(A290&lt;&gt;"",Activités!I300,"")</f>
        <v/>
      </c>
      <c r="G290" s="26" t="str">
        <f>IF(A290&lt;&gt;"",IF(Activités!O300&lt;&gt;"",Activités!O300,""),"")</f>
        <v/>
      </c>
      <c r="H290" s="26" t="str">
        <f>IF(A290&lt;&gt;"",IF(Activités!Z300=TRUE,INDEX(codeperskat,MATCH(Activités!P300,libperskat,0)),IF(Activités!P300&lt;&gt;"",Activités!P300,"")),"")</f>
        <v/>
      </c>
      <c r="I290" s="26" t="str">
        <f>IF(A290&lt;&gt;"",IF(Activités!AA300=TRUE,INDEX(codeaav,MATCH(Activités!Q300,libaav,0)),IF(Activités!Q300&lt;&gt;"",Activités!Q300,"")),"")</f>
        <v/>
      </c>
      <c r="J290" s="26" t="str">
        <f>IF(A290&lt;&gt;"",IF(Activités!AB300=TRUE,INDEX(codedipqual,MATCH(Activités!R300,libdipqual,0)),IF(Activités!R300&lt;&gt;"",Activités!R300,"")),"")</f>
        <v/>
      </c>
      <c r="K290" s="26" t="str">
        <f>IF(A290&lt;&gt;"",IF(Activités!AC300=TRUE,INDEX(libcatidinst,MATCH(Activités!S300,libinst,0)),""),"")</f>
        <v/>
      </c>
      <c r="L290" s="26" t="str">
        <f>IF(A290&lt;&gt;"",IF(Activités!AC300=TRUE,INDEX(codeinst,MATCH(Activités!S300,libinst,0)),IF(Activités!S300&lt;&gt;"",Activités!S300,"")),"")</f>
        <v/>
      </c>
      <c r="M290" s="26" t="str">
        <f>IF(A290&lt;&gt;"",IF(Activités!T300&lt;&gt;"",Activités!T300,""),"")</f>
        <v/>
      </c>
      <c r="N290" s="26" t="str">
        <f>IF(A290&lt;&gt;"",IF(Activités!U300&lt;&gt;"",Activités!U300,""),"")</f>
        <v/>
      </c>
      <c r="O290" s="26" t="str">
        <f>IF(OR(A290="",ISBLANK(Activités!V300)),"",IF(NOT(ISNA(Activités!V300)),INDEX(codeschartkla,MATCH(Activités!V300,libschartkla,0)),Activités!V300))</f>
        <v/>
      </c>
      <c r="P290" s="26" t="str">
        <f>IF(OR(A290="",ISBLANK(Activités!W300)),"",Activités!W300)</f>
        <v/>
      </c>
    </row>
    <row r="291" spans="1:16">
      <c r="A291" s="26" t="str">
        <f>IF(Activités!$A301&lt;&gt;"",IF(Activités!C301&lt;&gt;"",IF(Activités!C301="LOC.ID",CONCATENATE("LOC.",Activités!AM$12),Activités!C301),""),"")</f>
        <v/>
      </c>
      <c r="B291" s="51" t="str">
        <f>IF(A291&lt;&gt;"",Activités!J301,"")</f>
        <v/>
      </c>
      <c r="C291" s="26" t="str">
        <f>IF(A291&lt;&gt;"",IF(Activités!E301=TRUE,INDEX(codesex,MATCH(Activités!D301,libsex,0)),Activités!D301),"")</f>
        <v/>
      </c>
      <c r="D291" s="116" t="str">
        <f>IF(A291&lt;&gt;"",Activités!F301,"")</f>
        <v/>
      </c>
      <c r="E291" s="26" t="str">
        <f>IF(A291&lt;&gt;"",IF(Activités!H301=TRUE,INDEX(codenat,MATCH(Activités!G301,libnat,0)),Activités!G301),"")</f>
        <v/>
      </c>
      <c r="F291" s="26" t="str">
        <f>IF(A291&lt;&gt;"",Activités!I301,"")</f>
        <v/>
      </c>
      <c r="G291" s="26" t="str">
        <f>IF(A291&lt;&gt;"",IF(Activités!O301&lt;&gt;"",Activités!O301,""),"")</f>
        <v/>
      </c>
      <c r="H291" s="26" t="str">
        <f>IF(A291&lt;&gt;"",IF(Activités!Z301=TRUE,INDEX(codeperskat,MATCH(Activités!P301,libperskat,0)),IF(Activités!P301&lt;&gt;"",Activités!P301,"")),"")</f>
        <v/>
      </c>
      <c r="I291" s="26" t="str">
        <f>IF(A291&lt;&gt;"",IF(Activités!AA301=TRUE,INDEX(codeaav,MATCH(Activités!Q301,libaav,0)),IF(Activités!Q301&lt;&gt;"",Activités!Q301,"")),"")</f>
        <v/>
      </c>
      <c r="J291" s="26" t="str">
        <f>IF(A291&lt;&gt;"",IF(Activités!AB301=TRUE,INDEX(codedipqual,MATCH(Activités!R301,libdipqual,0)),IF(Activités!R301&lt;&gt;"",Activités!R301,"")),"")</f>
        <v/>
      </c>
      <c r="K291" s="26" t="str">
        <f>IF(A291&lt;&gt;"",IF(Activités!AC301=TRUE,INDEX(libcatidinst,MATCH(Activités!S301,libinst,0)),""),"")</f>
        <v/>
      </c>
      <c r="L291" s="26" t="str">
        <f>IF(A291&lt;&gt;"",IF(Activités!AC301=TRUE,INDEX(codeinst,MATCH(Activités!S301,libinst,0)),IF(Activités!S301&lt;&gt;"",Activités!S301,"")),"")</f>
        <v/>
      </c>
      <c r="M291" s="26" t="str">
        <f>IF(A291&lt;&gt;"",IF(Activités!T301&lt;&gt;"",Activités!T301,""),"")</f>
        <v/>
      </c>
      <c r="N291" s="26" t="str">
        <f>IF(A291&lt;&gt;"",IF(Activités!U301&lt;&gt;"",Activités!U301,""),"")</f>
        <v/>
      </c>
      <c r="O291" s="26" t="str">
        <f>IF(OR(A291="",ISBLANK(Activités!V301)),"",IF(NOT(ISNA(Activités!V301)),INDEX(codeschartkla,MATCH(Activités!V301,libschartkla,0)),Activités!V301))</f>
        <v/>
      </c>
      <c r="P291" s="26" t="str">
        <f>IF(OR(A291="",ISBLANK(Activités!W301)),"",Activités!W301)</f>
        <v/>
      </c>
    </row>
    <row r="292" spans="1:16">
      <c r="A292" s="26" t="str">
        <f>IF(Activités!$A302&lt;&gt;"",IF(Activités!C302&lt;&gt;"",IF(Activités!C302="LOC.ID",CONCATENATE("LOC.",Activités!AM$12),Activités!C302),""),"")</f>
        <v/>
      </c>
      <c r="B292" s="51" t="str">
        <f>IF(A292&lt;&gt;"",Activités!J302,"")</f>
        <v/>
      </c>
      <c r="C292" s="26" t="str">
        <f>IF(A292&lt;&gt;"",IF(Activités!E302=TRUE,INDEX(codesex,MATCH(Activités!D302,libsex,0)),Activités!D302),"")</f>
        <v/>
      </c>
      <c r="D292" s="116" t="str">
        <f>IF(A292&lt;&gt;"",Activités!F302,"")</f>
        <v/>
      </c>
      <c r="E292" s="26" t="str">
        <f>IF(A292&lt;&gt;"",IF(Activités!H302=TRUE,INDEX(codenat,MATCH(Activités!G302,libnat,0)),Activités!G302),"")</f>
        <v/>
      </c>
      <c r="F292" s="26" t="str">
        <f>IF(A292&lt;&gt;"",Activités!I302,"")</f>
        <v/>
      </c>
      <c r="G292" s="26" t="str">
        <f>IF(A292&lt;&gt;"",IF(Activités!O302&lt;&gt;"",Activités!O302,""),"")</f>
        <v/>
      </c>
      <c r="H292" s="26" t="str">
        <f>IF(A292&lt;&gt;"",IF(Activités!Z302=TRUE,INDEX(codeperskat,MATCH(Activités!P302,libperskat,0)),IF(Activités!P302&lt;&gt;"",Activités!P302,"")),"")</f>
        <v/>
      </c>
      <c r="I292" s="26" t="str">
        <f>IF(A292&lt;&gt;"",IF(Activités!AA302=TRUE,INDEX(codeaav,MATCH(Activités!Q302,libaav,0)),IF(Activités!Q302&lt;&gt;"",Activités!Q302,"")),"")</f>
        <v/>
      </c>
      <c r="J292" s="26" t="str">
        <f>IF(A292&lt;&gt;"",IF(Activités!AB302=TRUE,INDEX(codedipqual,MATCH(Activités!R302,libdipqual,0)),IF(Activités!R302&lt;&gt;"",Activités!R302,"")),"")</f>
        <v/>
      </c>
      <c r="K292" s="26" t="str">
        <f>IF(A292&lt;&gt;"",IF(Activités!AC302=TRUE,INDEX(libcatidinst,MATCH(Activités!S302,libinst,0)),""),"")</f>
        <v/>
      </c>
      <c r="L292" s="26" t="str">
        <f>IF(A292&lt;&gt;"",IF(Activités!AC302=TRUE,INDEX(codeinst,MATCH(Activités!S302,libinst,0)),IF(Activités!S302&lt;&gt;"",Activités!S302,"")),"")</f>
        <v/>
      </c>
      <c r="M292" s="26" t="str">
        <f>IF(A292&lt;&gt;"",IF(Activités!T302&lt;&gt;"",Activités!T302,""),"")</f>
        <v/>
      </c>
      <c r="N292" s="26" t="str">
        <f>IF(A292&lt;&gt;"",IF(Activités!U302&lt;&gt;"",Activités!U302,""),"")</f>
        <v/>
      </c>
      <c r="O292" s="26" t="str">
        <f>IF(OR(A292="",ISBLANK(Activités!V302)),"",IF(NOT(ISNA(Activités!V302)),INDEX(codeschartkla,MATCH(Activités!V302,libschartkla,0)),Activités!V302))</f>
        <v/>
      </c>
      <c r="P292" s="26" t="str">
        <f>IF(OR(A292="",ISBLANK(Activités!W302)),"",Activités!W302)</f>
        <v/>
      </c>
    </row>
    <row r="293" spans="1:16">
      <c r="A293" s="26" t="str">
        <f>IF(Activités!$A303&lt;&gt;"",IF(Activités!C303&lt;&gt;"",IF(Activités!C303="LOC.ID",CONCATENATE("LOC.",Activités!AM$12),Activités!C303),""),"")</f>
        <v/>
      </c>
      <c r="B293" s="51" t="str">
        <f>IF(A293&lt;&gt;"",Activités!J303,"")</f>
        <v/>
      </c>
      <c r="C293" s="26" t="str">
        <f>IF(A293&lt;&gt;"",IF(Activités!E303=TRUE,INDEX(codesex,MATCH(Activités!D303,libsex,0)),Activités!D303),"")</f>
        <v/>
      </c>
      <c r="D293" s="116" t="str">
        <f>IF(A293&lt;&gt;"",Activités!F303,"")</f>
        <v/>
      </c>
      <c r="E293" s="26" t="str">
        <f>IF(A293&lt;&gt;"",IF(Activités!H303=TRUE,INDEX(codenat,MATCH(Activités!G303,libnat,0)),Activités!G303),"")</f>
        <v/>
      </c>
      <c r="F293" s="26" t="str">
        <f>IF(A293&lt;&gt;"",Activités!I303,"")</f>
        <v/>
      </c>
      <c r="G293" s="26" t="str">
        <f>IF(A293&lt;&gt;"",IF(Activités!O303&lt;&gt;"",Activités!O303,""),"")</f>
        <v/>
      </c>
      <c r="H293" s="26" t="str">
        <f>IF(A293&lt;&gt;"",IF(Activités!Z303=TRUE,INDEX(codeperskat,MATCH(Activités!P303,libperskat,0)),IF(Activités!P303&lt;&gt;"",Activités!P303,"")),"")</f>
        <v/>
      </c>
      <c r="I293" s="26" t="str">
        <f>IF(A293&lt;&gt;"",IF(Activités!AA303=TRUE,INDEX(codeaav,MATCH(Activités!Q303,libaav,0)),IF(Activités!Q303&lt;&gt;"",Activités!Q303,"")),"")</f>
        <v/>
      </c>
      <c r="J293" s="26" t="str">
        <f>IF(A293&lt;&gt;"",IF(Activités!AB303=TRUE,INDEX(codedipqual,MATCH(Activités!R303,libdipqual,0)),IF(Activités!R303&lt;&gt;"",Activités!R303,"")),"")</f>
        <v/>
      </c>
      <c r="K293" s="26" t="str">
        <f>IF(A293&lt;&gt;"",IF(Activités!AC303=TRUE,INDEX(libcatidinst,MATCH(Activités!S303,libinst,0)),""),"")</f>
        <v/>
      </c>
      <c r="L293" s="26" t="str">
        <f>IF(A293&lt;&gt;"",IF(Activités!AC303=TRUE,INDEX(codeinst,MATCH(Activités!S303,libinst,0)),IF(Activités!S303&lt;&gt;"",Activités!S303,"")),"")</f>
        <v/>
      </c>
      <c r="M293" s="26" t="str">
        <f>IF(A293&lt;&gt;"",IF(Activités!T303&lt;&gt;"",Activités!T303,""),"")</f>
        <v/>
      </c>
      <c r="N293" s="26" t="str">
        <f>IF(A293&lt;&gt;"",IF(Activités!U303&lt;&gt;"",Activités!U303,""),"")</f>
        <v/>
      </c>
      <c r="O293" s="26" t="str">
        <f>IF(OR(A293="",ISBLANK(Activités!V303)),"",IF(NOT(ISNA(Activités!V303)),INDEX(codeschartkla,MATCH(Activités!V303,libschartkla,0)),Activités!V303))</f>
        <v/>
      </c>
      <c r="P293" s="26" t="str">
        <f>IF(OR(A293="",ISBLANK(Activités!W303)),"",Activités!W303)</f>
        <v/>
      </c>
    </row>
    <row r="294" spans="1:16">
      <c r="A294" s="26" t="str">
        <f>IF(Activités!$A304&lt;&gt;"",IF(Activités!C304&lt;&gt;"",IF(Activités!C304="LOC.ID",CONCATENATE("LOC.",Activités!AM$12),Activités!C304),""),"")</f>
        <v/>
      </c>
      <c r="B294" s="51" t="str">
        <f>IF(A294&lt;&gt;"",Activités!J304,"")</f>
        <v/>
      </c>
      <c r="C294" s="26" t="str">
        <f>IF(A294&lt;&gt;"",IF(Activités!E304=TRUE,INDEX(codesex,MATCH(Activités!D304,libsex,0)),Activités!D304),"")</f>
        <v/>
      </c>
      <c r="D294" s="116" t="str">
        <f>IF(A294&lt;&gt;"",Activités!F304,"")</f>
        <v/>
      </c>
      <c r="E294" s="26" t="str">
        <f>IF(A294&lt;&gt;"",IF(Activités!H304=TRUE,INDEX(codenat,MATCH(Activités!G304,libnat,0)),Activités!G304),"")</f>
        <v/>
      </c>
      <c r="F294" s="26" t="str">
        <f>IF(A294&lt;&gt;"",Activités!I304,"")</f>
        <v/>
      </c>
      <c r="G294" s="26" t="str">
        <f>IF(A294&lt;&gt;"",IF(Activités!O304&lt;&gt;"",Activités!O304,""),"")</f>
        <v/>
      </c>
      <c r="H294" s="26" t="str">
        <f>IF(A294&lt;&gt;"",IF(Activités!Z304=TRUE,INDEX(codeperskat,MATCH(Activités!P304,libperskat,0)),IF(Activités!P304&lt;&gt;"",Activités!P304,"")),"")</f>
        <v/>
      </c>
      <c r="I294" s="26" t="str">
        <f>IF(A294&lt;&gt;"",IF(Activités!AA304=TRUE,INDEX(codeaav,MATCH(Activités!Q304,libaav,0)),IF(Activités!Q304&lt;&gt;"",Activités!Q304,"")),"")</f>
        <v/>
      </c>
      <c r="J294" s="26" t="str">
        <f>IF(A294&lt;&gt;"",IF(Activités!AB304=TRUE,INDEX(codedipqual,MATCH(Activités!R304,libdipqual,0)),IF(Activités!R304&lt;&gt;"",Activités!R304,"")),"")</f>
        <v/>
      </c>
      <c r="K294" s="26" t="str">
        <f>IF(A294&lt;&gt;"",IF(Activités!AC304=TRUE,INDEX(libcatidinst,MATCH(Activités!S304,libinst,0)),""),"")</f>
        <v/>
      </c>
      <c r="L294" s="26" t="str">
        <f>IF(A294&lt;&gt;"",IF(Activités!AC304=TRUE,INDEX(codeinst,MATCH(Activités!S304,libinst,0)),IF(Activités!S304&lt;&gt;"",Activités!S304,"")),"")</f>
        <v/>
      </c>
      <c r="M294" s="26" t="str">
        <f>IF(A294&lt;&gt;"",IF(Activités!T304&lt;&gt;"",Activités!T304,""),"")</f>
        <v/>
      </c>
      <c r="N294" s="26" t="str">
        <f>IF(A294&lt;&gt;"",IF(Activités!U304&lt;&gt;"",Activités!U304,""),"")</f>
        <v/>
      </c>
      <c r="O294" s="26" t="str">
        <f>IF(OR(A294="",ISBLANK(Activités!V304)),"",IF(NOT(ISNA(Activités!V304)),INDEX(codeschartkla,MATCH(Activités!V304,libschartkla,0)),Activités!V304))</f>
        <v/>
      </c>
      <c r="P294" s="26" t="str">
        <f>IF(OR(A294="",ISBLANK(Activités!W304)),"",Activités!W304)</f>
        <v/>
      </c>
    </row>
    <row r="295" spans="1:16">
      <c r="A295" s="26" t="str">
        <f>IF(Activités!$A305&lt;&gt;"",IF(Activités!C305&lt;&gt;"",IF(Activités!C305="LOC.ID",CONCATENATE("LOC.",Activités!AM$12),Activités!C305),""),"")</f>
        <v/>
      </c>
      <c r="B295" s="51" t="str">
        <f>IF(A295&lt;&gt;"",Activités!J305,"")</f>
        <v/>
      </c>
      <c r="C295" s="26" t="str">
        <f>IF(A295&lt;&gt;"",IF(Activités!E305=TRUE,INDEX(codesex,MATCH(Activités!D305,libsex,0)),Activités!D305),"")</f>
        <v/>
      </c>
      <c r="D295" s="116" t="str">
        <f>IF(A295&lt;&gt;"",Activités!F305,"")</f>
        <v/>
      </c>
      <c r="E295" s="26" t="str">
        <f>IF(A295&lt;&gt;"",IF(Activités!H305=TRUE,INDEX(codenat,MATCH(Activités!G305,libnat,0)),Activités!G305),"")</f>
        <v/>
      </c>
      <c r="F295" s="26" t="str">
        <f>IF(A295&lt;&gt;"",Activités!I305,"")</f>
        <v/>
      </c>
      <c r="G295" s="26" t="str">
        <f>IF(A295&lt;&gt;"",IF(Activités!O305&lt;&gt;"",Activités!O305,""),"")</f>
        <v/>
      </c>
      <c r="H295" s="26" t="str">
        <f>IF(A295&lt;&gt;"",IF(Activités!Z305=TRUE,INDEX(codeperskat,MATCH(Activités!P305,libperskat,0)),IF(Activités!P305&lt;&gt;"",Activités!P305,"")),"")</f>
        <v/>
      </c>
      <c r="I295" s="26" t="str">
        <f>IF(A295&lt;&gt;"",IF(Activités!AA305=TRUE,INDEX(codeaav,MATCH(Activités!Q305,libaav,0)),IF(Activités!Q305&lt;&gt;"",Activités!Q305,"")),"")</f>
        <v/>
      </c>
      <c r="J295" s="26" t="str">
        <f>IF(A295&lt;&gt;"",IF(Activités!AB305=TRUE,INDEX(codedipqual,MATCH(Activités!R305,libdipqual,0)),IF(Activités!R305&lt;&gt;"",Activités!R305,"")),"")</f>
        <v/>
      </c>
      <c r="K295" s="26" t="str">
        <f>IF(A295&lt;&gt;"",IF(Activités!AC305=TRUE,INDEX(libcatidinst,MATCH(Activités!S305,libinst,0)),""),"")</f>
        <v/>
      </c>
      <c r="L295" s="26" t="str">
        <f>IF(A295&lt;&gt;"",IF(Activités!AC305=TRUE,INDEX(codeinst,MATCH(Activités!S305,libinst,0)),IF(Activités!S305&lt;&gt;"",Activités!S305,"")),"")</f>
        <v/>
      </c>
      <c r="M295" s="26" t="str">
        <f>IF(A295&lt;&gt;"",IF(Activités!T305&lt;&gt;"",Activités!T305,""),"")</f>
        <v/>
      </c>
      <c r="N295" s="26" t="str">
        <f>IF(A295&lt;&gt;"",IF(Activités!U305&lt;&gt;"",Activités!U305,""),"")</f>
        <v/>
      </c>
      <c r="O295" s="26" t="str">
        <f>IF(OR(A295="",ISBLANK(Activités!V305)),"",IF(NOT(ISNA(Activités!V305)),INDEX(codeschartkla,MATCH(Activités!V305,libschartkla,0)),Activités!V305))</f>
        <v/>
      </c>
      <c r="P295" s="26" t="str">
        <f>IF(OR(A295="",ISBLANK(Activités!W305)),"",Activités!W305)</f>
        <v/>
      </c>
    </row>
    <row r="296" spans="1:16">
      <c r="A296" s="26" t="str">
        <f>IF(Activités!$A306&lt;&gt;"",IF(Activités!C306&lt;&gt;"",IF(Activités!C306="LOC.ID",CONCATENATE("LOC.",Activités!AM$12),Activités!C306),""),"")</f>
        <v/>
      </c>
      <c r="B296" s="51" t="str">
        <f>IF(A296&lt;&gt;"",Activités!J306,"")</f>
        <v/>
      </c>
      <c r="C296" s="26" t="str">
        <f>IF(A296&lt;&gt;"",IF(Activités!E306=TRUE,INDEX(codesex,MATCH(Activités!D306,libsex,0)),Activités!D306),"")</f>
        <v/>
      </c>
      <c r="D296" s="116" t="str">
        <f>IF(A296&lt;&gt;"",Activités!F306,"")</f>
        <v/>
      </c>
      <c r="E296" s="26" t="str">
        <f>IF(A296&lt;&gt;"",IF(Activités!H306=TRUE,INDEX(codenat,MATCH(Activités!G306,libnat,0)),Activités!G306),"")</f>
        <v/>
      </c>
      <c r="F296" s="26" t="str">
        <f>IF(A296&lt;&gt;"",Activités!I306,"")</f>
        <v/>
      </c>
      <c r="G296" s="26" t="str">
        <f>IF(A296&lt;&gt;"",IF(Activités!O306&lt;&gt;"",Activités!O306,""),"")</f>
        <v/>
      </c>
      <c r="H296" s="26" t="str">
        <f>IF(A296&lt;&gt;"",IF(Activités!Z306=TRUE,INDEX(codeperskat,MATCH(Activités!P306,libperskat,0)),IF(Activités!P306&lt;&gt;"",Activités!P306,"")),"")</f>
        <v/>
      </c>
      <c r="I296" s="26" t="str">
        <f>IF(A296&lt;&gt;"",IF(Activités!AA306=TRUE,INDEX(codeaav,MATCH(Activités!Q306,libaav,0)),IF(Activités!Q306&lt;&gt;"",Activités!Q306,"")),"")</f>
        <v/>
      </c>
      <c r="J296" s="26" t="str">
        <f>IF(A296&lt;&gt;"",IF(Activités!AB306=TRUE,INDEX(codedipqual,MATCH(Activités!R306,libdipqual,0)),IF(Activités!R306&lt;&gt;"",Activités!R306,"")),"")</f>
        <v/>
      </c>
      <c r="K296" s="26" t="str">
        <f>IF(A296&lt;&gt;"",IF(Activités!AC306=TRUE,INDEX(libcatidinst,MATCH(Activités!S306,libinst,0)),""),"")</f>
        <v/>
      </c>
      <c r="L296" s="26" t="str">
        <f>IF(A296&lt;&gt;"",IF(Activités!AC306=TRUE,INDEX(codeinst,MATCH(Activités!S306,libinst,0)),IF(Activités!S306&lt;&gt;"",Activités!S306,"")),"")</f>
        <v/>
      </c>
      <c r="M296" s="26" t="str">
        <f>IF(A296&lt;&gt;"",IF(Activités!T306&lt;&gt;"",Activités!T306,""),"")</f>
        <v/>
      </c>
      <c r="N296" s="26" t="str">
        <f>IF(A296&lt;&gt;"",IF(Activités!U306&lt;&gt;"",Activités!U306,""),"")</f>
        <v/>
      </c>
      <c r="O296" s="26" t="str">
        <f>IF(OR(A296="",ISBLANK(Activités!V306)),"",IF(NOT(ISNA(Activités!V306)),INDEX(codeschartkla,MATCH(Activités!V306,libschartkla,0)),Activités!V306))</f>
        <v/>
      </c>
      <c r="P296" s="26" t="str">
        <f>IF(OR(A296="",ISBLANK(Activités!W306)),"",Activités!W306)</f>
        <v/>
      </c>
    </row>
    <row r="297" spans="1:16">
      <c r="A297" s="26" t="str">
        <f>IF(Activités!$A307&lt;&gt;"",IF(Activités!C307&lt;&gt;"",IF(Activités!C307="LOC.ID",CONCATENATE("LOC.",Activités!AM$12),Activités!C307),""),"")</f>
        <v/>
      </c>
      <c r="B297" s="51" t="str">
        <f>IF(A297&lt;&gt;"",Activités!J307,"")</f>
        <v/>
      </c>
      <c r="C297" s="26" t="str">
        <f>IF(A297&lt;&gt;"",IF(Activités!E307=TRUE,INDEX(codesex,MATCH(Activités!D307,libsex,0)),Activités!D307),"")</f>
        <v/>
      </c>
      <c r="D297" s="116" t="str">
        <f>IF(A297&lt;&gt;"",Activités!F307,"")</f>
        <v/>
      </c>
      <c r="E297" s="26" t="str">
        <f>IF(A297&lt;&gt;"",IF(Activités!H307=TRUE,INDEX(codenat,MATCH(Activités!G307,libnat,0)),Activités!G307),"")</f>
        <v/>
      </c>
      <c r="F297" s="26" t="str">
        <f>IF(A297&lt;&gt;"",Activités!I307,"")</f>
        <v/>
      </c>
      <c r="G297" s="26" t="str">
        <f>IF(A297&lt;&gt;"",IF(Activités!O307&lt;&gt;"",Activités!O307,""),"")</f>
        <v/>
      </c>
      <c r="H297" s="26" t="str">
        <f>IF(A297&lt;&gt;"",IF(Activités!Z307=TRUE,INDEX(codeperskat,MATCH(Activités!P307,libperskat,0)),IF(Activités!P307&lt;&gt;"",Activités!P307,"")),"")</f>
        <v/>
      </c>
      <c r="I297" s="26" t="str">
        <f>IF(A297&lt;&gt;"",IF(Activités!AA307=TRUE,INDEX(codeaav,MATCH(Activités!Q307,libaav,0)),IF(Activités!Q307&lt;&gt;"",Activités!Q307,"")),"")</f>
        <v/>
      </c>
      <c r="J297" s="26" t="str">
        <f>IF(A297&lt;&gt;"",IF(Activités!AB307=TRUE,INDEX(codedipqual,MATCH(Activités!R307,libdipqual,0)),IF(Activités!R307&lt;&gt;"",Activités!R307,"")),"")</f>
        <v/>
      </c>
      <c r="K297" s="26" t="str">
        <f>IF(A297&lt;&gt;"",IF(Activités!AC307=TRUE,INDEX(libcatidinst,MATCH(Activités!S307,libinst,0)),""),"")</f>
        <v/>
      </c>
      <c r="L297" s="26" t="str">
        <f>IF(A297&lt;&gt;"",IF(Activités!AC307=TRUE,INDEX(codeinst,MATCH(Activités!S307,libinst,0)),IF(Activités!S307&lt;&gt;"",Activités!S307,"")),"")</f>
        <v/>
      </c>
      <c r="M297" s="26" t="str">
        <f>IF(A297&lt;&gt;"",IF(Activités!T307&lt;&gt;"",Activités!T307,""),"")</f>
        <v/>
      </c>
      <c r="N297" s="26" t="str">
        <f>IF(A297&lt;&gt;"",IF(Activités!U307&lt;&gt;"",Activités!U307,""),"")</f>
        <v/>
      </c>
      <c r="O297" s="26" t="str">
        <f>IF(OR(A297="",ISBLANK(Activités!V307)),"",IF(NOT(ISNA(Activités!V307)),INDEX(codeschartkla,MATCH(Activités!V307,libschartkla,0)),Activités!V307))</f>
        <v/>
      </c>
      <c r="P297" s="26" t="str">
        <f>IF(OR(A297="",ISBLANK(Activités!W307)),"",Activités!W307)</f>
        <v/>
      </c>
    </row>
    <row r="298" spans="1:16">
      <c r="A298" s="26" t="str">
        <f>IF(Activités!$A308&lt;&gt;"",IF(Activités!C308&lt;&gt;"",IF(Activités!C308="LOC.ID",CONCATENATE("LOC.",Activités!AM$12),Activités!C308),""),"")</f>
        <v/>
      </c>
      <c r="B298" s="51" t="str">
        <f>IF(A298&lt;&gt;"",Activités!J308,"")</f>
        <v/>
      </c>
      <c r="C298" s="26" t="str">
        <f>IF(A298&lt;&gt;"",IF(Activités!E308=TRUE,INDEX(codesex,MATCH(Activités!D308,libsex,0)),Activités!D308),"")</f>
        <v/>
      </c>
      <c r="D298" s="116" t="str">
        <f>IF(A298&lt;&gt;"",Activités!F308,"")</f>
        <v/>
      </c>
      <c r="E298" s="26" t="str">
        <f>IF(A298&lt;&gt;"",IF(Activités!H308=TRUE,INDEX(codenat,MATCH(Activités!G308,libnat,0)),Activités!G308),"")</f>
        <v/>
      </c>
      <c r="F298" s="26" t="str">
        <f>IF(A298&lt;&gt;"",Activités!I308,"")</f>
        <v/>
      </c>
      <c r="G298" s="26" t="str">
        <f>IF(A298&lt;&gt;"",IF(Activités!O308&lt;&gt;"",Activités!O308,""),"")</f>
        <v/>
      </c>
      <c r="H298" s="26" t="str">
        <f>IF(A298&lt;&gt;"",IF(Activités!Z308=TRUE,INDEX(codeperskat,MATCH(Activités!P308,libperskat,0)),IF(Activités!P308&lt;&gt;"",Activités!P308,"")),"")</f>
        <v/>
      </c>
      <c r="I298" s="26" t="str">
        <f>IF(A298&lt;&gt;"",IF(Activités!AA308=TRUE,INDEX(codeaav,MATCH(Activités!Q308,libaav,0)),IF(Activités!Q308&lt;&gt;"",Activités!Q308,"")),"")</f>
        <v/>
      </c>
      <c r="J298" s="26" t="str">
        <f>IF(A298&lt;&gt;"",IF(Activités!AB308=TRUE,INDEX(codedipqual,MATCH(Activités!R308,libdipqual,0)),IF(Activités!R308&lt;&gt;"",Activités!R308,"")),"")</f>
        <v/>
      </c>
      <c r="K298" s="26" t="str">
        <f>IF(A298&lt;&gt;"",IF(Activités!AC308=TRUE,INDEX(libcatidinst,MATCH(Activités!S308,libinst,0)),""),"")</f>
        <v/>
      </c>
      <c r="L298" s="26" t="str">
        <f>IF(A298&lt;&gt;"",IF(Activités!AC308=TRUE,INDEX(codeinst,MATCH(Activités!S308,libinst,0)),IF(Activités!S308&lt;&gt;"",Activités!S308,"")),"")</f>
        <v/>
      </c>
      <c r="M298" s="26" t="str">
        <f>IF(A298&lt;&gt;"",IF(Activités!T308&lt;&gt;"",Activités!T308,""),"")</f>
        <v/>
      </c>
      <c r="N298" s="26" t="str">
        <f>IF(A298&lt;&gt;"",IF(Activités!U308&lt;&gt;"",Activités!U308,""),"")</f>
        <v/>
      </c>
      <c r="O298" s="26" t="str">
        <f>IF(OR(A298="",ISBLANK(Activités!V308)),"",IF(NOT(ISNA(Activités!V308)),INDEX(codeschartkla,MATCH(Activités!V308,libschartkla,0)),Activités!V308))</f>
        <v/>
      </c>
      <c r="P298" s="26" t="str">
        <f>IF(OR(A298="",ISBLANK(Activités!W308)),"",Activités!W308)</f>
        <v/>
      </c>
    </row>
    <row r="299" spans="1:16">
      <c r="A299" s="26" t="str">
        <f>IF(Activités!$A309&lt;&gt;"",IF(Activités!C309&lt;&gt;"",IF(Activités!C309="LOC.ID",CONCATENATE("LOC.",Activités!AM$12),Activités!C309),""),"")</f>
        <v/>
      </c>
      <c r="B299" s="51" t="str">
        <f>IF(A299&lt;&gt;"",Activités!J309,"")</f>
        <v/>
      </c>
      <c r="C299" s="26" t="str">
        <f>IF(A299&lt;&gt;"",IF(Activités!E309=TRUE,INDEX(codesex,MATCH(Activités!D309,libsex,0)),Activités!D309),"")</f>
        <v/>
      </c>
      <c r="D299" s="116" t="str">
        <f>IF(A299&lt;&gt;"",Activités!F309,"")</f>
        <v/>
      </c>
      <c r="E299" s="26" t="str">
        <f>IF(A299&lt;&gt;"",IF(Activités!H309=TRUE,INDEX(codenat,MATCH(Activités!G309,libnat,0)),Activités!G309),"")</f>
        <v/>
      </c>
      <c r="F299" s="26" t="str">
        <f>IF(A299&lt;&gt;"",Activités!I309,"")</f>
        <v/>
      </c>
      <c r="G299" s="26" t="str">
        <f>IF(A299&lt;&gt;"",IF(Activités!O309&lt;&gt;"",Activités!O309,""),"")</f>
        <v/>
      </c>
      <c r="H299" s="26" t="str">
        <f>IF(A299&lt;&gt;"",IF(Activités!Z309=TRUE,INDEX(codeperskat,MATCH(Activités!P309,libperskat,0)),IF(Activités!P309&lt;&gt;"",Activités!P309,"")),"")</f>
        <v/>
      </c>
      <c r="I299" s="26" t="str">
        <f>IF(A299&lt;&gt;"",IF(Activités!AA309=TRUE,INDEX(codeaav,MATCH(Activités!Q309,libaav,0)),IF(Activités!Q309&lt;&gt;"",Activités!Q309,"")),"")</f>
        <v/>
      </c>
      <c r="J299" s="26" t="str">
        <f>IF(A299&lt;&gt;"",IF(Activités!AB309=TRUE,INDEX(codedipqual,MATCH(Activités!R309,libdipqual,0)),IF(Activités!R309&lt;&gt;"",Activités!R309,"")),"")</f>
        <v/>
      </c>
      <c r="K299" s="26" t="str">
        <f>IF(A299&lt;&gt;"",IF(Activités!AC309=TRUE,INDEX(libcatidinst,MATCH(Activités!S309,libinst,0)),""),"")</f>
        <v/>
      </c>
      <c r="L299" s="26" t="str">
        <f>IF(A299&lt;&gt;"",IF(Activités!AC309=TRUE,INDEX(codeinst,MATCH(Activités!S309,libinst,0)),IF(Activités!S309&lt;&gt;"",Activités!S309,"")),"")</f>
        <v/>
      </c>
      <c r="M299" s="26" t="str">
        <f>IF(A299&lt;&gt;"",IF(Activités!T309&lt;&gt;"",Activités!T309,""),"")</f>
        <v/>
      </c>
      <c r="N299" s="26" t="str">
        <f>IF(A299&lt;&gt;"",IF(Activités!U309&lt;&gt;"",Activités!U309,""),"")</f>
        <v/>
      </c>
      <c r="O299" s="26" t="str">
        <f>IF(OR(A299="",ISBLANK(Activités!V309)),"",IF(NOT(ISNA(Activités!V309)),INDEX(codeschartkla,MATCH(Activités!V309,libschartkla,0)),Activités!V309))</f>
        <v/>
      </c>
      <c r="P299" s="26" t="str">
        <f>IF(OR(A299="",ISBLANK(Activités!W309)),"",Activités!W309)</f>
        <v/>
      </c>
    </row>
    <row r="300" spans="1:16">
      <c r="A300" s="26" t="str">
        <f>IF(Activités!$A310&lt;&gt;"",IF(Activités!C310&lt;&gt;"",IF(Activités!C310="LOC.ID",CONCATENATE("LOC.",Activités!AM$12),Activités!C310),""),"")</f>
        <v/>
      </c>
      <c r="B300" s="51" t="str">
        <f>IF(A300&lt;&gt;"",Activités!J310,"")</f>
        <v/>
      </c>
      <c r="C300" s="26" t="str">
        <f>IF(A300&lt;&gt;"",IF(Activités!E310=TRUE,INDEX(codesex,MATCH(Activités!D310,libsex,0)),Activités!D310),"")</f>
        <v/>
      </c>
      <c r="D300" s="116" t="str">
        <f>IF(A300&lt;&gt;"",Activités!F310,"")</f>
        <v/>
      </c>
      <c r="E300" s="26" t="str">
        <f>IF(A300&lt;&gt;"",IF(Activités!H310=TRUE,INDEX(codenat,MATCH(Activités!G310,libnat,0)),Activités!G310),"")</f>
        <v/>
      </c>
      <c r="F300" s="26" t="str">
        <f>IF(A300&lt;&gt;"",Activités!I310,"")</f>
        <v/>
      </c>
      <c r="G300" s="26" t="str">
        <f>IF(A300&lt;&gt;"",IF(Activités!O310&lt;&gt;"",Activités!O310,""),"")</f>
        <v/>
      </c>
      <c r="H300" s="26" t="str">
        <f>IF(A300&lt;&gt;"",IF(Activités!Z310=TRUE,INDEX(codeperskat,MATCH(Activités!P310,libperskat,0)),IF(Activités!P310&lt;&gt;"",Activités!P310,"")),"")</f>
        <v/>
      </c>
      <c r="I300" s="26" t="str">
        <f>IF(A300&lt;&gt;"",IF(Activités!AA310=TRUE,INDEX(codeaav,MATCH(Activités!Q310,libaav,0)),IF(Activités!Q310&lt;&gt;"",Activités!Q310,"")),"")</f>
        <v/>
      </c>
      <c r="J300" s="26" t="str">
        <f>IF(A300&lt;&gt;"",IF(Activités!AB310=TRUE,INDEX(codedipqual,MATCH(Activités!R310,libdipqual,0)),IF(Activités!R310&lt;&gt;"",Activités!R310,"")),"")</f>
        <v/>
      </c>
      <c r="K300" s="26" t="str">
        <f>IF(A300&lt;&gt;"",IF(Activités!AC310=TRUE,INDEX(libcatidinst,MATCH(Activités!S310,libinst,0)),""),"")</f>
        <v/>
      </c>
      <c r="L300" s="26" t="str">
        <f>IF(A300&lt;&gt;"",IF(Activités!AC310=TRUE,INDEX(codeinst,MATCH(Activités!S310,libinst,0)),IF(Activités!S310&lt;&gt;"",Activités!S310,"")),"")</f>
        <v/>
      </c>
      <c r="M300" s="26" t="str">
        <f>IF(A300&lt;&gt;"",IF(Activités!T310&lt;&gt;"",Activités!T310,""),"")</f>
        <v/>
      </c>
      <c r="N300" s="26" t="str">
        <f>IF(A300&lt;&gt;"",IF(Activités!U310&lt;&gt;"",Activités!U310,""),"")</f>
        <v/>
      </c>
      <c r="O300" s="26" t="str">
        <f>IF(OR(A300="",ISBLANK(Activités!V310)),"",IF(NOT(ISNA(Activités!V310)),INDEX(codeschartkla,MATCH(Activités!V310,libschartkla,0)),Activités!V310))</f>
        <v/>
      </c>
      <c r="P300" s="26" t="str">
        <f>IF(OR(A300="",ISBLANK(Activités!W310)),"",Activités!W310)</f>
        <v/>
      </c>
    </row>
    <row r="301" spans="1:16">
      <c r="A301" s="26" t="str">
        <f>IF(Activités!$A311&lt;&gt;"",IF(Activités!C311&lt;&gt;"",IF(Activités!C311="LOC.ID",CONCATENATE("LOC.",Activités!AM$12),Activités!C311),""),"")</f>
        <v/>
      </c>
      <c r="B301" s="51" t="str">
        <f>IF(A301&lt;&gt;"",Activités!J311,"")</f>
        <v/>
      </c>
      <c r="C301" s="26" t="str">
        <f>IF(A301&lt;&gt;"",IF(Activités!E311=TRUE,INDEX(codesex,MATCH(Activités!D311,libsex,0)),Activités!D311),"")</f>
        <v/>
      </c>
      <c r="D301" s="116" t="str">
        <f>IF(A301&lt;&gt;"",Activités!F311,"")</f>
        <v/>
      </c>
      <c r="E301" s="26" t="str">
        <f>IF(A301&lt;&gt;"",IF(Activités!H311=TRUE,INDEX(codenat,MATCH(Activités!G311,libnat,0)),Activités!G311),"")</f>
        <v/>
      </c>
      <c r="F301" s="26" t="str">
        <f>IF(A301&lt;&gt;"",Activités!I311,"")</f>
        <v/>
      </c>
      <c r="G301" s="26" t="str">
        <f>IF(A301&lt;&gt;"",IF(Activités!O311&lt;&gt;"",Activités!O311,""),"")</f>
        <v/>
      </c>
      <c r="H301" s="26" t="str">
        <f>IF(A301&lt;&gt;"",IF(Activités!Z311=TRUE,INDEX(codeperskat,MATCH(Activités!P311,libperskat,0)),IF(Activités!P311&lt;&gt;"",Activités!P311,"")),"")</f>
        <v/>
      </c>
      <c r="I301" s="26" t="str">
        <f>IF(A301&lt;&gt;"",IF(Activités!AA311=TRUE,INDEX(codeaav,MATCH(Activités!Q311,libaav,0)),IF(Activités!Q311&lt;&gt;"",Activités!Q311,"")),"")</f>
        <v/>
      </c>
      <c r="J301" s="26" t="str">
        <f>IF(A301&lt;&gt;"",IF(Activités!AB311=TRUE,INDEX(codedipqual,MATCH(Activités!R311,libdipqual,0)),IF(Activités!R311&lt;&gt;"",Activités!R311,"")),"")</f>
        <v/>
      </c>
      <c r="K301" s="26" t="str">
        <f>IF(A301&lt;&gt;"",IF(Activités!AC311=TRUE,INDEX(libcatidinst,MATCH(Activités!S311,libinst,0)),""),"")</f>
        <v/>
      </c>
      <c r="L301" s="26" t="str">
        <f>IF(A301&lt;&gt;"",IF(Activités!AC311=TRUE,INDEX(codeinst,MATCH(Activités!S311,libinst,0)),IF(Activités!S311&lt;&gt;"",Activités!S311,"")),"")</f>
        <v/>
      </c>
      <c r="M301" s="26" t="str">
        <f>IF(A301&lt;&gt;"",IF(Activités!T311&lt;&gt;"",Activités!T311,""),"")</f>
        <v/>
      </c>
      <c r="N301" s="26" t="str">
        <f>IF(A301&lt;&gt;"",IF(Activités!U311&lt;&gt;"",Activités!U311,""),"")</f>
        <v/>
      </c>
      <c r="O301" s="26" t="str">
        <f>IF(OR(A301="",ISBLANK(Activités!V311)),"",IF(NOT(ISNA(Activités!V311)),INDEX(codeschartkla,MATCH(Activités!V311,libschartkla,0)),Activités!V311))</f>
        <v/>
      </c>
      <c r="P301" s="26" t="str">
        <f>IF(OR(A301="",ISBLANK(Activités!W311)),"",Activités!W311)</f>
        <v/>
      </c>
    </row>
    <row r="302" spans="1:16">
      <c r="A302" s="26" t="str">
        <f>IF(Activités!$A312&lt;&gt;"",IF(Activités!C312&lt;&gt;"",IF(Activités!C312="LOC.ID",CONCATENATE("LOC.",Activités!AM$12),Activités!C312),""),"")</f>
        <v/>
      </c>
      <c r="B302" s="51" t="str">
        <f>IF(A302&lt;&gt;"",Activités!J312,"")</f>
        <v/>
      </c>
      <c r="C302" s="26" t="str">
        <f>IF(A302&lt;&gt;"",IF(Activités!E312=TRUE,INDEX(codesex,MATCH(Activités!D312,libsex,0)),Activités!D312),"")</f>
        <v/>
      </c>
      <c r="D302" s="116" t="str">
        <f>IF(A302&lt;&gt;"",Activités!F312,"")</f>
        <v/>
      </c>
      <c r="E302" s="26" t="str">
        <f>IF(A302&lt;&gt;"",IF(Activités!H312=TRUE,INDEX(codenat,MATCH(Activités!G312,libnat,0)),Activités!G312),"")</f>
        <v/>
      </c>
      <c r="F302" s="26" t="str">
        <f>IF(A302&lt;&gt;"",Activités!I312,"")</f>
        <v/>
      </c>
      <c r="G302" s="26" t="str">
        <f>IF(A302&lt;&gt;"",IF(Activités!O312&lt;&gt;"",Activités!O312,""),"")</f>
        <v/>
      </c>
      <c r="H302" s="26" t="str">
        <f>IF(A302&lt;&gt;"",IF(Activités!Z312=TRUE,INDEX(codeperskat,MATCH(Activités!P312,libperskat,0)),IF(Activités!P312&lt;&gt;"",Activités!P312,"")),"")</f>
        <v/>
      </c>
      <c r="I302" s="26" t="str">
        <f>IF(A302&lt;&gt;"",IF(Activités!AA312=TRUE,INDEX(codeaav,MATCH(Activités!Q312,libaav,0)),IF(Activités!Q312&lt;&gt;"",Activités!Q312,"")),"")</f>
        <v/>
      </c>
      <c r="J302" s="26" t="str">
        <f>IF(A302&lt;&gt;"",IF(Activités!AB312=TRUE,INDEX(codedipqual,MATCH(Activités!R312,libdipqual,0)),IF(Activités!R312&lt;&gt;"",Activités!R312,"")),"")</f>
        <v/>
      </c>
      <c r="K302" s="26" t="str">
        <f>IF(A302&lt;&gt;"",IF(Activités!AC312=TRUE,INDEX(libcatidinst,MATCH(Activités!S312,libinst,0)),""),"")</f>
        <v/>
      </c>
      <c r="L302" s="26" t="str">
        <f>IF(A302&lt;&gt;"",IF(Activités!AC312=TRUE,INDEX(codeinst,MATCH(Activités!S312,libinst,0)),IF(Activités!S312&lt;&gt;"",Activités!S312,"")),"")</f>
        <v/>
      </c>
      <c r="M302" s="26" t="str">
        <f>IF(A302&lt;&gt;"",IF(Activités!T312&lt;&gt;"",Activités!T312,""),"")</f>
        <v/>
      </c>
      <c r="N302" s="26" t="str">
        <f>IF(A302&lt;&gt;"",IF(Activités!U312&lt;&gt;"",Activités!U312,""),"")</f>
        <v/>
      </c>
      <c r="O302" s="26" t="str">
        <f>IF(OR(A302="",ISBLANK(Activités!V312)),"",IF(NOT(ISNA(Activités!V312)),INDEX(codeschartkla,MATCH(Activités!V312,libschartkla,0)),Activités!V312))</f>
        <v/>
      </c>
      <c r="P302" s="26" t="str">
        <f>IF(OR(A302="",ISBLANK(Activités!W312)),"",Activités!W312)</f>
        <v/>
      </c>
    </row>
    <row r="303" spans="1:16">
      <c r="A303" s="26" t="str">
        <f>IF(Activités!$A313&lt;&gt;"",IF(Activités!C313&lt;&gt;"",IF(Activités!C313="LOC.ID",CONCATENATE("LOC.",Activités!AM$12),Activités!C313),""),"")</f>
        <v/>
      </c>
      <c r="B303" s="51" t="str">
        <f>IF(A303&lt;&gt;"",Activités!J313,"")</f>
        <v/>
      </c>
      <c r="C303" s="26" t="str">
        <f>IF(A303&lt;&gt;"",IF(Activités!E313=TRUE,INDEX(codesex,MATCH(Activités!D313,libsex,0)),Activités!D313),"")</f>
        <v/>
      </c>
      <c r="D303" s="116" t="str">
        <f>IF(A303&lt;&gt;"",Activités!F313,"")</f>
        <v/>
      </c>
      <c r="E303" s="26" t="str">
        <f>IF(A303&lt;&gt;"",IF(Activités!H313=TRUE,INDEX(codenat,MATCH(Activités!G313,libnat,0)),Activités!G313),"")</f>
        <v/>
      </c>
      <c r="F303" s="26" t="str">
        <f>IF(A303&lt;&gt;"",Activités!I313,"")</f>
        <v/>
      </c>
      <c r="G303" s="26" t="str">
        <f>IF(A303&lt;&gt;"",IF(Activités!O313&lt;&gt;"",Activités!O313,""),"")</f>
        <v/>
      </c>
      <c r="H303" s="26" t="str">
        <f>IF(A303&lt;&gt;"",IF(Activités!Z313=TRUE,INDEX(codeperskat,MATCH(Activités!P313,libperskat,0)),IF(Activités!P313&lt;&gt;"",Activités!P313,"")),"")</f>
        <v/>
      </c>
      <c r="I303" s="26" t="str">
        <f>IF(A303&lt;&gt;"",IF(Activités!AA313=TRUE,INDEX(codeaav,MATCH(Activités!Q313,libaav,0)),IF(Activités!Q313&lt;&gt;"",Activités!Q313,"")),"")</f>
        <v/>
      </c>
      <c r="J303" s="26" t="str">
        <f>IF(A303&lt;&gt;"",IF(Activités!AB313=TRUE,INDEX(codedipqual,MATCH(Activités!R313,libdipqual,0)),IF(Activités!R313&lt;&gt;"",Activités!R313,"")),"")</f>
        <v/>
      </c>
      <c r="K303" s="26" t="str">
        <f>IF(A303&lt;&gt;"",IF(Activités!AC313=TRUE,INDEX(libcatidinst,MATCH(Activités!S313,libinst,0)),""),"")</f>
        <v/>
      </c>
      <c r="L303" s="26" t="str">
        <f>IF(A303&lt;&gt;"",IF(Activités!AC313=TRUE,INDEX(codeinst,MATCH(Activités!S313,libinst,0)),IF(Activités!S313&lt;&gt;"",Activités!S313,"")),"")</f>
        <v/>
      </c>
      <c r="M303" s="26" t="str">
        <f>IF(A303&lt;&gt;"",IF(Activités!T313&lt;&gt;"",Activités!T313,""),"")</f>
        <v/>
      </c>
      <c r="N303" s="26" t="str">
        <f>IF(A303&lt;&gt;"",IF(Activités!U313&lt;&gt;"",Activités!U313,""),"")</f>
        <v/>
      </c>
      <c r="O303" s="26" t="str">
        <f>IF(OR(A303="",ISBLANK(Activités!V313)),"",IF(NOT(ISNA(Activités!V313)),INDEX(codeschartkla,MATCH(Activités!V313,libschartkla,0)),Activités!V313))</f>
        <v/>
      </c>
      <c r="P303" s="26" t="str">
        <f>IF(OR(A303="",ISBLANK(Activités!W313)),"",Activités!W313)</f>
        <v/>
      </c>
    </row>
    <row r="304" spans="1:16">
      <c r="A304" s="26" t="str">
        <f>IF(Activités!$A314&lt;&gt;"",IF(Activités!C314&lt;&gt;"",IF(Activités!C314="LOC.ID",CONCATENATE("LOC.",Activités!AM$12),Activités!C314),""),"")</f>
        <v/>
      </c>
      <c r="B304" s="51" t="str">
        <f>IF(A304&lt;&gt;"",Activités!J314,"")</f>
        <v/>
      </c>
      <c r="C304" s="26" t="str">
        <f>IF(A304&lt;&gt;"",IF(Activités!E314=TRUE,INDEX(codesex,MATCH(Activités!D314,libsex,0)),Activités!D314),"")</f>
        <v/>
      </c>
      <c r="D304" s="116" t="str">
        <f>IF(A304&lt;&gt;"",Activités!F314,"")</f>
        <v/>
      </c>
      <c r="E304" s="26" t="str">
        <f>IF(A304&lt;&gt;"",IF(Activités!H314=TRUE,INDEX(codenat,MATCH(Activités!G314,libnat,0)),Activités!G314),"")</f>
        <v/>
      </c>
      <c r="F304" s="26" t="str">
        <f>IF(A304&lt;&gt;"",Activités!I314,"")</f>
        <v/>
      </c>
      <c r="G304" s="26" t="str">
        <f>IF(A304&lt;&gt;"",IF(Activités!O314&lt;&gt;"",Activités!O314,""),"")</f>
        <v/>
      </c>
      <c r="H304" s="26" t="str">
        <f>IF(A304&lt;&gt;"",IF(Activités!Z314=TRUE,INDEX(codeperskat,MATCH(Activités!P314,libperskat,0)),IF(Activités!P314&lt;&gt;"",Activités!P314,"")),"")</f>
        <v/>
      </c>
      <c r="I304" s="26" t="str">
        <f>IF(A304&lt;&gt;"",IF(Activités!AA314=TRUE,INDEX(codeaav,MATCH(Activités!Q314,libaav,0)),IF(Activités!Q314&lt;&gt;"",Activités!Q314,"")),"")</f>
        <v/>
      </c>
      <c r="J304" s="26" t="str">
        <f>IF(A304&lt;&gt;"",IF(Activités!AB314=TRUE,INDEX(codedipqual,MATCH(Activités!R314,libdipqual,0)),IF(Activités!R314&lt;&gt;"",Activités!R314,"")),"")</f>
        <v/>
      </c>
      <c r="K304" s="26" t="str">
        <f>IF(A304&lt;&gt;"",IF(Activités!AC314=TRUE,INDEX(libcatidinst,MATCH(Activités!S314,libinst,0)),""),"")</f>
        <v/>
      </c>
      <c r="L304" s="26" t="str">
        <f>IF(A304&lt;&gt;"",IF(Activités!AC314=TRUE,INDEX(codeinst,MATCH(Activités!S314,libinst,0)),IF(Activités!S314&lt;&gt;"",Activités!S314,"")),"")</f>
        <v/>
      </c>
      <c r="M304" s="26" t="str">
        <f>IF(A304&lt;&gt;"",IF(Activités!T314&lt;&gt;"",Activités!T314,""),"")</f>
        <v/>
      </c>
      <c r="N304" s="26" t="str">
        <f>IF(A304&lt;&gt;"",IF(Activités!U314&lt;&gt;"",Activités!U314,""),"")</f>
        <v/>
      </c>
      <c r="O304" s="26" t="str">
        <f>IF(OR(A304="",ISBLANK(Activités!V314)),"",IF(NOT(ISNA(Activités!V314)),INDEX(codeschartkla,MATCH(Activités!V314,libschartkla,0)),Activités!V314))</f>
        <v/>
      </c>
      <c r="P304" s="26" t="str">
        <f>IF(OR(A304="",ISBLANK(Activités!W314)),"",Activités!W314)</f>
        <v/>
      </c>
    </row>
    <row r="305" spans="1:16">
      <c r="A305" s="26" t="str">
        <f>IF(Activités!$A315&lt;&gt;"",IF(Activités!C315&lt;&gt;"",IF(Activités!C315="LOC.ID",CONCATENATE("LOC.",Activités!AM$12),Activités!C315),""),"")</f>
        <v/>
      </c>
      <c r="B305" s="51" t="str">
        <f>IF(A305&lt;&gt;"",Activités!J315,"")</f>
        <v/>
      </c>
      <c r="C305" s="26" t="str">
        <f>IF(A305&lt;&gt;"",IF(Activités!E315=TRUE,INDEX(codesex,MATCH(Activités!D315,libsex,0)),Activités!D315),"")</f>
        <v/>
      </c>
      <c r="D305" s="116" t="str">
        <f>IF(A305&lt;&gt;"",Activités!F315,"")</f>
        <v/>
      </c>
      <c r="E305" s="26" t="str">
        <f>IF(A305&lt;&gt;"",IF(Activités!H315=TRUE,INDEX(codenat,MATCH(Activités!G315,libnat,0)),Activités!G315),"")</f>
        <v/>
      </c>
      <c r="F305" s="26" t="str">
        <f>IF(A305&lt;&gt;"",Activités!I315,"")</f>
        <v/>
      </c>
      <c r="G305" s="26" t="str">
        <f>IF(A305&lt;&gt;"",IF(Activités!O315&lt;&gt;"",Activités!O315,""),"")</f>
        <v/>
      </c>
      <c r="H305" s="26" t="str">
        <f>IF(A305&lt;&gt;"",IF(Activités!Z315=TRUE,INDEX(codeperskat,MATCH(Activités!P315,libperskat,0)),IF(Activités!P315&lt;&gt;"",Activités!P315,"")),"")</f>
        <v/>
      </c>
      <c r="I305" s="26" t="str">
        <f>IF(A305&lt;&gt;"",IF(Activités!AA315=TRUE,INDEX(codeaav,MATCH(Activités!Q315,libaav,0)),IF(Activités!Q315&lt;&gt;"",Activités!Q315,"")),"")</f>
        <v/>
      </c>
      <c r="J305" s="26" t="str">
        <f>IF(A305&lt;&gt;"",IF(Activités!AB315=TRUE,INDEX(codedipqual,MATCH(Activités!R315,libdipqual,0)),IF(Activités!R315&lt;&gt;"",Activités!R315,"")),"")</f>
        <v/>
      </c>
      <c r="K305" s="26" t="str">
        <f>IF(A305&lt;&gt;"",IF(Activités!AC315=TRUE,INDEX(libcatidinst,MATCH(Activités!S315,libinst,0)),""),"")</f>
        <v/>
      </c>
      <c r="L305" s="26" t="str">
        <f>IF(A305&lt;&gt;"",IF(Activités!AC315=TRUE,INDEX(codeinst,MATCH(Activités!S315,libinst,0)),IF(Activités!S315&lt;&gt;"",Activités!S315,"")),"")</f>
        <v/>
      </c>
      <c r="M305" s="26" t="str">
        <f>IF(A305&lt;&gt;"",IF(Activités!T315&lt;&gt;"",Activités!T315,""),"")</f>
        <v/>
      </c>
      <c r="N305" s="26" t="str">
        <f>IF(A305&lt;&gt;"",IF(Activités!U315&lt;&gt;"",Activités!U315,""),"")</f>
        <v/>
      </c>
      <c r="O305" s="26" t="str">
        <f>IF(OR(A305="",ISBLANK(Activités!V315)),"",IF(NOT(ISNA(Activités!V315)),INDEX(codeschartkla,MATCH(Activités!V315,libschartkla,0)),Activités!V315))</f>
        <v/>
      </c>
      <c r="P305" s="26" t="str">
        <f>IF(OR(A305="",ISBLANK(Activités!W315)),"",Activités!W315)</f>
        <v/>
      </c>
    </row>
    <row r="306" spans="1:16">
      <c r="A306" s="26" t="str">
        <f>IF(Activités!$A316&lt;&gt;"",IF(Activités!C316&lt;&gt;"",IF(Activités!C316="LOC.ID",CONCATENATE("LOC.",Activités!AM$12),Activités!C316),""),"")</f>
        <v/>
      </c>
      <c r="B306" s="51" t="str">
        <f>IF(A306&lt;&gt;"",Activités!J316,"")</f>
        <v/>
      </c>
      <c r="C306" s="26" t="str">
        <f>IF(A306&lt;&gt;"",IF(Activités!E316=TRUE,INDEX(codesex,MATCH(Activités!D316,libsex,0)),Activités!D316),"")</f>
        <v/>
      </c>
      <c r="D306" s="116" t="str">
        <f>IF(A306&lt;&gt;"",Activités!F316,"")</f>
        <v/>
      </c>
      <c r="E306" s="26" t="str">
        <f>IF(A306&lt;&gt;"",IF(Activités!H316=TRUE,INDEX(codenat,MATCH(Activités!G316,libnat,0)),Activités!G316),"")</f>
        <v/>
      </c>
      <c r="F306" s="26" t="str">
        <f>IF(A306&lt;&gt;"",Activités!I316,"")</f>
        <v/>
      </c>
      <c r="G306" s="26" t="str">
        <f>IF(A306&lt;&gt;"",IF(Activités!O316&lt;&gt;"",Activités!O316,""),"")</f>
        <v/>
      </c>
      <c r="H306" s="26" t="str">
        <f>IF(A306&lt;&gt;"",IF(Activités!Z316=TRUE,INDEX(codeperskat,MATCH(Activités!P316,libperskat,0)),IF(Activités!P316&lt;&gt;"",Activités!P316,"")),"")</f>
        <v/>
      </c>
      <c r="I306" s="26" t="str">
        <f>IF(A306&lt;&gt;"",IF(Activités!AA316=TRUE,INDEX(codeaav,MATCH(Activités!Q316,libaav,0)),IF(Activités!Q316&lt;&gt;"",Activités!Q316,"")),"")</f>
        <v/>
      </c>
      <c r="J306" s="26" t="str">
        <f>IF(A306&lt;&gt;"",IF(Activités!AB316=TRUE,INDEX(codedipqual,MATCH(Activités!R316,libdipqual,0)),IF(Activités!R316&lt;&gt;"",Activités!R316,"")),"")</f>
        <v/>
      </c>
      <c r="K306" s="26" t="str">
        <f>IF(A306&lt;&gt;"",IF(Activités!AC316=TRUE,INDEX(libcatidinst,MATCH(Activités!S316,libinst,0)),""),"")</f>
        <v/>
      </c>
      <c r="L306" s="26" t="str">
        <f>IF(A306&lt;&gt;"",IF(Activités!AC316=TRUE,INDEX(codeinst,MATCH(Activités!S316,libinst,0)),IF(Activités!S316&lt;&gt;"",Activités!S316,"")),"")</f>
        <v/>
      </c>
      <c r="M306" s="26" t="str">
        <f>IF(A306&lt;&gt;"",IF(Activités!T316&lt;&gt;"",Activités!T316,""),"")</f>
        <v/>
      </c>
      <c r="N306" s="26" t="str">
        <f>IF(A306&lt;&gt;"",IF(Activités!U316&lt;&gt;"",Activités!U316,""),"")</f>
        <v/>
      </c>
      <c r="O306" s="26" t="str">
        <f>IF(OR(A306="",ISBLANK(Activités!V316)),"",IF(NOT(ISNA(Activités!V316)),INDEX(codeschartkla,MATCH(Activités!V316,libschartkla,0)),Activités!V316))</f>
        <v/>
      </c>
      <c r="P306" s="26" t="str">
        <f>IF(OR(A306="",ISBLANK(Activités!W316)),"",Activités!W316)</f>
        <v/>
      </c>
    </row>
    <row r="307" spans="1:16">
      <c r="A307" s="26" t="str">
        <f>IF(Activités!$A317&lt;&gt;"",IF(Activités!C317&lt;&gt;"",IF(Activités!C317="LOC.ID",CONCATENATE("LOC.",Activités!AM$12),Activités!C317),""),"")</f>
        <v/>
      </c>
      <c r="B307" s="51" t="str">
        <f>IF(A307&lt;&gt;"",Activités!J317,"")</f>
        <v/>
      </c>
      <c r="C307" s="26" t="str">
        <f>IF(A307&lt;&gt;"",IF(Activités!E317=TRUE,INDEX(codesex,MATCH(Activités!D317,libsex,0)),Activités!D317),"")</f>
        <v/>
      </c>
      <c r="D307" s="116" t="str">
        <f>IF(A307&lt;&gt;"",Activités!F317,"")</f>
        <v/>
      </c>
      <c r="E307" s="26" t="str">
        <f>IF(A307&lt;&gt;"",IF(Activités!H317=TRUE,INDEX(codenat,MATCH(Activités!G317,libnat,0)),Activités!G317),"")</f>
        <v/>
      </c>
      <c r="F307" s="26" t="str">
        <f>IF(A307&lt;&gt;"",Activités!I317,"")</f>
        <v/>
      </c>
      <c r="G307" s="26" t="str">
        <f>IF(A307&lt;&gt;"",IF(Activités!O317&lt;&gt;"",Activités!O317,""),"")</f>
        <v/>
      </c>
      <c r="H307" s="26" t="str">
        <f>IF(A307&lt;&gt;"",IF(Activités!Z317=TRUE,INDEX(codeperskat,MATCH(Activités!P317,libperskat,0)),IF(Activités!P317&lt;&gt;"",Activités!P317,"")),"")</f>
        <v/>
      </c>
      <c r="I307" s="26" t="str">
        <f>IF(A307&lt;&gt;"",IF(Activités!AA317=TRUE,INDEX(codeaav,MATCH(Activités!Q317,libaav,0)),IF(Activités!Q317&lt;&gt;"",Activités!Q317,"")),"")</f>
        <v/>
      </c>
      <c r="J307" s="26" t="str">
        <f>IF(A307&lt;&gt;"",IF(Activités!AB317=TRUE,INDEX(codedipqual,MATCH(Activités!R317,libdipqual,0)),IF(Activités!R317&lt;&gt;"",Activités!R317,"")),"")</f>
        <v/>
      </c>
      <c r="K307" s="26" t="str">
        <f>IF(A307&lt;&gt;"",IF(Activités!AC317=TRUE,INDEX(libcatidinst,MATCH(Activités!S317,libinst,0)),""),"")</f>
        <v/>
      </c>
      <c r="L307" s="26" t="str">
        <f>IF(A307&lt;&gt;"",IF(Activités!AC317=TRUE,INDEX(codeinst,MATCH(Activités!S317,libinst,0)),IF(Activités!S317&lt;&gt;"",Activités!S317,"")),"")</f>
        <v/>
      </c>
      <c r="M307" s="26" t="str">
        <f>IF(A307&lt;&gt;"",IF(Activités!T317&lt;&gt;"",Activités!T317,""),"")</f>
        <v/>
      </c>
      <c r="N307" s="26" t="str">
        <f>IF(A307&lt;&gt;"",IF(Activités!U317&lt;&gt;"",Activités!U317,""),"")</f>
        <v/>
      </c>
      <c r="O307" s="26" t="str">
        <f>IF(OR(A307="",ISBLANK(Activités!V317)),"",IF(NOT(ISNA(Activités!V317)),INDEX(codeschartkla,MATCH(Activités!V317,libschartkla,0)),Activités!V317))</f>
        <v/>
      </c>
      <c r="P307" s="26" t="str">
        <f>IF(OR(A307="",ISBLANK(Activités!W317)),"",Activités!W317)</f>
        <v/>
      </c>
    </row>
    <row r="308" spans="1:16">
      <c r="A308" s="26" t="str">
        <f>IF(Activités!$A318&lt;&gt;"",IF(Activités!C318&lt;&gt;"",IF(Activités!C318="LOC.ID",CONCATENATE("LOC.",Activités!AM$12),Activités!C318),""),"")</f>
        <v/>
      </c>
      <c r="B308" s="51" t="str">
        <f>IF(A308&lt;&gt;"",Activités!J318,"")</f>
        <v/>
      </c>
      <c r="C308" s="26" t="str">
        <f>IF(A308&lt;&gt;"",IF(Activités!E318=TRUE,INDEX(codesex,MATCH(Activités!D318,libsex,0)),Activités!D318),"")</f>
        <v/>
      </c>
      <c r="D308" s="116" t="str">
        <f>IF(A308&lt;&gt;"",Activités!F318,"")</f>
        <v/>
      </c>
      <c r="E308" s="26" t="str">
        <f>IF(A308&lt;&gt;"",IF(Activités!H318=TRUE,INDEX(codenat,MATCH(Activités!G318,libnat,0)),Activités!G318),"")</f>
        <v/>
      </c>
      <c r="F308" s="26" t="str">
        <f>IF(A308&lt;&gt;"",Activités!I318,"")</f>
        <v/>
      </c>
      <c r="G308" s="26" t="str">
        <f>IF(A308&lt;&gt;"",IF(Activités!O318&lt;&gt;"",Activités!O318,""),"")</f>
        <v/>
      </c>
      <c r="H308" s="26" t="str">
        <f>IF(A308&lt;&gt;"",IF(Activités!Z318=TRUE,INDEX(codeperskat,MATCH(Activités!P318,libperskat,0)),IF(Activités!P318&lt;&gt;"",Activités!P318,"")),"")</f>
        <v/>
      </c>
      <c r="I308" s="26" t="str">
        <f>IF(A308&lt;&gt;"",IF(Activités!AA318=TRUE,INDEX(codeaav,MATCH(Activités!Q318,libaav,0)),IF(Activités!Q318&lt;&gt;"",Activités!Q318,"")),"")</f>
        <v/>
      </c>
      <c r="J308" s="26" t="str">
        <f>IF(A308&lt;&gt;"",IF(Activités!AB318=TRUE,INDEX(codedipqual,MATCH(Activités!R318,libdipqual,0)),IF(Activités!R318&lt;&gt;"",Activités!R318,"")),"")</f>
        <v/>
      </c>
      <c r="K308" s="26" t="str">
        <f>IF(A308&lt;&gt;"",IF(Activités!AC318=TRUE,INDEX(libcatidinst,MATCH(Activités!S318,libinst,0)),""),"")</f>
        <v/>
      </c>
      <c r="L308" s="26" t="str">
        <f>IF(A308&lt;&gt;"",IF(Activités!AC318=TRUE,INDEX(codeinst,MATCH(Activités!S318,libinst,0)),IF(Activités!S318&lt;&gt;"",Activités!S318,"")),"")</f>
        <v/>
      </c>
      <c r="M308" s="26" t="str">
        <f>IF(A308&lt;&gt;"",IF(Activités!T318&lt;&gt;"",Activités!T318,""),"")</f>
        <v/>
      </c>
      <c r="N308" s="26" t="str">
        <f>IF(A308&lt;&gt;"",IF(Activités!U318&lt;&gt;"",Activités!U318,""),"")</f>
        <v/>
      </c>
      <c r="O308" s="26" t="str">
        <f>IF(OR(A308="",ISBLANK(Activités!V318)),"",IF(NOT(ISNA(Activités!V318)),INDEX(codeschartkla,MATCH(Activités!V318,libschartkla,0)),Activités!V318))</f>
        <v/>
      </c>
      <c r="P308" s="26" t="str">
        <f>IF(OR(A308="",ISBLANK(Activités!W318)),"",Activités!W318)</f>
        <v/>
      </c>
    </row>
    <row r="309" spans="1:16">
      <c r="A309" s="26" t="str">
        <f>IF(Activités!$A319&lt;&gt;"",IF(Activités!C319&lt;&gt;"",IF(Activités!C319="LOC.ID",CONCATENATE("LOC.",Activités!AM$12),Activités!C319),""),"")</f>
        <v/>
      </c>
      <c r="B309" s="51" t="str">
        <f>IF(A309&lt;&gt;"",Activités!J319,"")</f>
        <v/>
      </c>
      <c r="C309" s="26" t="str">
        <f>IF(A309&lt;&gt;"",IF(Activités!E319=TRUE,INDEX(codesex,MATCH(Activités!D319,libsex,0)),Activités!D319),"")</f>
        <v/>
      </c>
      <c r="D309" s="116" t="str">
        <f>IF(A309&lt;&gt;"",Activités!F319,"")</f>
        <v/>
      </c>
      <c r="E309" s="26" t="str">
        <f>IF(A309&lt;&gt;"",IF(Activités!H319=TRUE,INDEX(codenat,MATCH(Activités!G319,libnat,0)),Activités!G319),"")</f>
        <v/>
      </c>
      <c r="F309" s="26" t="str">
        <f>IF(A309&lt;&gt;"",Activités!I319,"")</f>
        <v/>
      </c>
      <c r="G309" s="26" t="str">
        <f>IF(A309&lt;&gt;"",IF(Activités!O319&lt;&gt;"",Activités!O319,""),"")</f>
        <v/>
      </c>
      <c r="H309" s="26" t="str">
        <f>IF(A309&lt;&gt;"",IF(Activités!Z319=TRUE,INDEX(codeperskat,MATCH(Activités!P319,libperskat,0)),IF(Activités!P319&lt;&gt;"",Activités!P319,"")),"")</f>
        <v/>
      </c>
      <c r="I309" s="26" t="str">
        <f>IF(A309&lt;&gt;"",IF(Activités!AA319=TRUE,INDEX(codeaav,MATCH(Activités!Q319,libaav,0)),IF(Activités!Q319&lt;&gt;"",Activités!Q319,"")),"")</f>
        <v/>
      </c>
      <c r="J309" s="26" t="str">
        <f>IF(A309&lt;&gt;"",IF(Activités!AB319=TRUE,INDEX(codedipqual,MATCH(Activités!R319,libdipqual,0)),IF(Activités!R319&lt;&gt;"",Activités!R319,"")),"")</f>
        <v/>
      </c>
      <c r="K309" s="26" t="str">
        <f>IF(A309&lt;&gt;"",IF(Activités!AC319=TRUE,INDEX(libcatidinst,MATCH(Activités!S319,libinst,0)),""),"")</f>
        <v/>
      </c>
      <c r="L309" s="26" t="str">
        <f>IF(A309&lt;&gt;"",IF(Activités!AC319=TRUE,INDEX(codeinst,MATCH(Activités!S319,libinst,0)),IF(Activités!S319&lt;&gt;"",Activités!S319,"")),"")</f>
        <v/>
      </c>
      <c r="M309" s="26" t="str">
        <f>IF(A309&lt;&gt;"",IF(Activités!T319&lt;&gt;"",Activités!T319,""),"")</f>
        <v/>
      </c>
      <c r="N309" s="26" t="str">
        <f>IF(A309&lt;&gt;"",IF(Activités!U319&lt;&gt;"",Activités!U319,""),"")</f>
        <v/>
      </c>
      <c r="O309" s="26" t="str">
        <f>IF(OR(A309="",ISBLANK(Activités!V319)),"",IF(NOT(ISNA(Activités!V319)),INDEX(codeschartkla,MATCH(Activités!V319,libschartkla,0)),Activités!V319))</f>
        <v/>
      </c>
      <c r="P309" s="26" t="str">
        <f>IF(OR(A309="",ISBLANK(Activités!W319)),"",Activités!W319)</f>
        <v/>
      </c>
    </row>
    <row r="310" spans="1:16">
      <c r="A310" s="26" t="str">
        <f>IF(Activités!$A320&lt;&gt;"",IF(Activités!C320&lt;&gt;"",IF(Activités!C320="LOC.ID",CONCATENATE("LOC.",Activités!AM$12),Activités!C320),""),"")</f>
        <v/>
      </c>
      <c r="B310" s="51" t="str">
        <f>IF(A310&lt;&gt;"",Activités!J320,"")</f>
        <v/>
      </c>
      <c r="C310" s="26" t="str">
        <f>IF(A310&lt;&gt;"",IF(Activités!E320=TRUE,INDEX(codesex,MATCH(Activités!D320,libsex,0)),Activités!D320),"")</f>
        <v/>
      </c>
      <c r="D310" s="116" t="str">
        <f>IF(A310&lt;&gt;"",Activités!F320,"")</f>
        <v/>
      </c>
      <c r="E310" s="26" t="str">
        <f>IF(A310&lt;&gt;"",IF(Activités!H320=TRUE,INDEX(codenat,MATCH(Activités!G320,libnat,0)),Activités!G320),"")</f>
        <v/>
      </c>
      <c r="F310" s="26" t="str">
        <f>IF(A310&lt;&gt;"",Activités!I320,"")</f>
        <v/>
      </c>
      <c r="G310" s="26" t="str">
        <f>IF(A310&lt;&gt;"",IF(Activités!O320&lt;&gt;"",Activités!O320,""),"")</f>
        <v/>
      </c>
      <c r="H310" s="26" t="str">
        <f>IF(A310&lt;&gt;"",IF(Activités!Z320=TRUE,INDEX(codeperskat,MATCH(Activités!P320,libperskat,0)),IF(Activités!P320&lt;&gt;"",Activités!P320,"")),"")</f>
        <v/>
      </c>
      <c r="I310" s="26" t="str">
        <f>IF(A310&lt;&gt;"",IF(Activités!AA320=TRUE,INDEX(codeaav,MATCH(Activités!Q320,libaav,0)),IF(Activités!Q320&lt;&gt;"",Activités!Q320,"")),"")</f>
        <v/>
      </c>
      <c r="J310" s="26" t="str">
        <f>IF(A310&lt;&gt;"",IF(Activités!AB320=TRUE,INDEX(codedipqual,MATCH(Activités!R320,libdipqual,0)),IF(Activités!R320&lt;&gt;"",Activités!R320,"")),"")</f>
        <v/>
      </c>
      <c r="K310" s="26" t="str">
        <f>IF(A310&lt;&gt;"",IF(Activités!AC320=TRUE,INDEX(libcatidinst,MATCH(Activités!S320,libinst,0)),""),"")</f>
        <v/>
      </c>
      <c r="L310" s="26" t="str">
        <f>IF(A310&lt;&gt;"",IF(Activités!AC320=TRUE,INDEX(codeinst,MATCH(Activités!S320,libinst,0)),IF(Activités!S320&lt;&gt;"",Activités!S320,"")),"")</f>
        <v/>
      </c>
      <c r="M310" s="26" t="str">
        <f>IF(A310&lt;&gt;"",IF(Activités!T320&lt;&gt;"",Activités!T320,""),"")</f>
        <v/>
      </c>
      <c r="N310" s="26" t="str">
        <f>IF(A310&lt;&gt;"",IF(Activités!U320&lt;&gt;"",Activités!U320,""),"")</f>
        <v/>
      </c>
      <c r="O310" s="26" t="str">
        <f>IF(OR(A310="",ISBLANK(Activités!V320)),"",IF(NOT(ISNA(Activités!V320)),INDEX(codeschartkla,MATCH(Activités!V320,libschartkla,0)),Activités!V320))</f>
        <v/>
      </c>
      <c r="P310" s="26" t="str">
        <f>IF(OR(A310="",ISBLANK(Activités!W320)),"",Activités!W320)</f>
        <v/>
      </c>
    </row>
    <row r="311" spans="1:16">
      <c r="A311" s="26" t="str">
        <f>IF(Activités!$A321&lt;&gt;"",IF(Activités!C321&lt;&gt;"",IF(Activités!C321="LOC.ID",CONCATENATE("LOC.",Activités!AM$12),Activités!C321),""),"")</f>
        <v/>
      </c>
      <c r="B311" s="51" t="str">
        <f>IF(A311&lt;&gt;"",Activités!J321,"")</f>
        <v/>
      </c>
      <c r="C311" s="26" t="str">
        <f>IF(A311&lt;&gt;"",IF(Activités!E321=TRUE,INDEX(codesex,MATCH(Activités!D321,libsex,0)),Activités!D321),"")</f>
        <v/>
      </c>
      <c r="D311" s="116" t="str">
        <f>IF(A311&lt;&gt;"",Activités!F321,"")</f>
        <v/>
      </c>
      <c r="E311" s="26" t="str">
        <f>IF(A311&lt;&gt;"",IF(Activités!H321=TRUE,INDEX(codenat,MATCH(Activités!G321,libnat,0)),Activités!G321),"")</f>
        <v/>
      </c>
      <c r="F311" s="26" t="str">
        <f>IF(A311&lt;&gt;"",Activités!I321,"")</f>
        <v/>
      </c>
      <c r="G311" s="26" t="str">
        <f>IF(A311&lt;&gt;"",IF(Activités!O321&lt;&gt;"",Activités!O321,""),"")</f>
        <v/>
      </c>
      <c r="H311" s="26" t="str">
        <f>IF(A311&lt;&gt;"",IF(Activités!Z321=TRUE,INDEX(codeperskat,MATCH(Activités!P321,libperskat,0)),IF(Activités!P321&lt;&gt;"",Activités!P321,"")),"")</f>
        <v/>
      </c>
      <c r="I311" s="26" t="str">
        <f>IF(A311&lt;&gt;"",IF(Activités!AA321=TRUE,INDEX(codeaav,MATCH(Activités!Q321,libaav,0)),IF(Activités!Q321&lt;&gt;"",Activités!Q321,"")),"")</f>
        <v/>
      </c>
      <c r="J311" s="26" t="str">
        <f>IF(A311&lt;&gt;"",IF(Activités!AB321=TRUE,INDEX(codedipqual,MATCH(Activités!R321,libdipqual,0)),IF(Activités!R321&lt;&gt;"",Activités!R321,"")),"")</f>
        <v/>
      </c>
      <c r="K311" s="26" t="str">
        <f>IF(A311&lt;&gt;"",IF(Activités!AC321=TRUE,INDEX(libcatidinst,MATCH(Activités!S321,libinst,0)),""),"")</f>
        <v/>
      </c>
      <c r="L311" s="26" t="str">
        <f>IF(A311&lt;&gt;"",IF(Activités!AC321=TRUE,INDEX(codeinst,MATCH(Activités!S321,libinst,0)),IF(Activités!S321&lt;&gt;"",Activités!S321,"")),"")</f>
        <v/>
      </c>
      <c r="M311" s="26" t="str">
        <f>IF(A311&lt;&gt;"",IF(Activités!T321&lt;&gt;"",Activités!T321,""),"")</f>
        <v/>
      </c>
      <c r="N311" s="26" t="str">
        <f>IF(A311&lt;&gt;"",IF(Activités!U321&lt;&gt;"",Activités!U321,""),"")</f>
        <v/>
      </c>
      <c r="O311" s="26" t="str">
        <f>IF(OR(A311="",ISBLANK(Activités!V321)),"",IF(NOT(ISNA(Activités!V321)),INDEX(codeschartkla,MATCH(Activités!V321,libschartkla,0)),Activités!V321))</f>
        <v/>
      </c>
      <c r="P311" s="26" t="str">
        <f>IF(OR(A311="",ISBLANK(Activités!W321)),"",Activités!W321)</f>
        <v/>
      </c>
    </row>
    <row r="312" spans="1:16">
      <c r="A312" s="26" t="str">
        <f>IF(Activités!$A322&lt;&gt;"",IF(Activités!C322&lt;&gt;"",IF(Activités!C322="LOC.ID",CONCATENATE("LOC.",Activités!AM$12),Activités!C322),""),"")</f>
        <v/>
      </c>
      <c r="B312" s="51" t="str">
        <f>IF(A312&lt;&gt;"",Activités!J322,"")</f>
        <v/>
      </c>
      <c r="C312" s="26" t="str">
        <f>IF(A312&lt;&gt;"",IF(Activités!E322=TRUE,INDEX(codesex,MATCH(Activités!D322,libsex,0)),Activités!D322),"")</f>
        <v/>
      </c>
      <c r="D312" s="116" t="str">
        <f>IF(A312&lt;&gt;"",Activités!F322,"")</f>
        <v/>
      </c>
      <c r="E312" s="26" t="str">
        <f>IF(A312&lt;&gt;"",IF(Activités!H322=TRUE,INDEX(codenat,MATCH(Activités!G322,libnat,0)),Activités!G322),"")</f>
        <v/>
      </c>
      <c r="F312" s="26" t="str">
        <f>IF(A312&lt;&gt;"",Activités!I322,"")</f>
        <v/>
      </c>
      <c r="G312" s="26" t="str">
        <f>IF(A312&lt;&gt;"",IF(Activités!O322&lt;&gt;"",Activités!O322,""),"")</f>
        <v/>
      </c>
      <c r="H312" s="26" t="str">
        <f>IF(A312&lt;&gt;"",IF(Activités!Z322=TRUE,INDEX(codeperskat,MATCH(Activités!P322,libperskat,0)),IF(Activités!P322&lt;&gt;"",Activités!P322,"")),"")</f>
        <v/>
      </c>
      <c r="I312" s="26" t="str">
        <f>IF(A312&lt;&gt;"",IF(Activités!AA322=TRUE,INDEX(codeaav,MATCH(Activités!Q322,libaav,0)),IF(Activités!Q322&lt;&gt;"",Activités!Q322,"")),"")</f>
        <v/>
      </c>
      <c r="J312" s="26" t="str">
        <f>IF(A312&lt;&gt;"",IF(Activités!AB322=TRUE,INDEX(codedipqual,MATCH(Activités!R322,libdipqual,0)),IF(Activités!R322&lt;&gt;"",Activités!R322,"")),"")</f>
        <v/>
      </c>
      <c r="K312" s="26" t="str">
        <f>IF(A312&lt;&gt;"",IF(Activités!AC322=TRUE,INDEX(libcatidinst,MATCH(Activités!S322,libinst,0)),""),"")</f>
        <v/>
      </c>
      <c r="L312" s="26" t="str">
        <f>IF(A312&lt;&gt;"",IF(Activités!AC322=TRUE,INDEX(codeinst,MATCH(Activités!S322,libinst,0)),IF(Activités!S322&lt;&gt;"",Activités!S322,"")),"")</f>
        <v/>
      </c>
      <c r="M312" s="26" t="str">
        <f>IF(A312&lt;&gt;"",IF(Activités!T322&lt;&gt;"",Activités!T322,""),"")</f>
        <v/>
      </c>
      <c r="N312" s="26" t="str">
        <f>IF(A312&lt;&gt;"",IF(Activités!U322&lt;&gt;"",Activités!U322,""),"")</f>
        <v/>
      </c>
      <c r="O312" s="26" t="str">
        <f>IF(OR(A312="",ISBLANK(Activités!V322)),"",IF(NOT(ISNA(Activités!V322)),INDEX(codeschartkla,MATCH(Activités!V322,libschartkla,0)),Activités!V322))</f>
        <v/>
      </c>
      <c r="P312" s="26" t="str">
        <f>IF(OR(A312="",ISBLANK(Activités!W322)),"",Activités!W322)</f>
        <v/>
      </c>
    </row>
    <row r="313" spans="1:16">
      <c r="A313" s="26" t="str">
        <f>IF(Activités!$A323&lt;&gt;"",IF(Activités!C323&lt;&gt;"",IF(Activités!C323="LOC.ID",CONCATENATE("LOC.",Activités!AM$12),Activités!C323),""),"")</f>
        <v/>
      </c>
      <c r="B313" s="51" t="str">
        <f>IF(A313&lt;&gt;"",Activités!J323,"")</f>
        <v/>
      </c>
      <c r="C313" s="26" t="str">
        <f>IF(A313&lt;&gt;"",IF(Activités!E323=TRUE,INDEX(codesex,MATCH(Activités!D323,libsex,0)),Activités!D323),"")</f>
        <v/>
      </c>
      <c r="D313" s="116" t="str">
        <f>IF(A313&lt;&gt;"",Activités!F323,"")</f>
        <v/>
      </c>
      <c r="E313" s="26" t="str">
        <f>IF(A313&lt;&gt;"",IF(Activités!H323=TRUE,INDEX(codenat,MATCH(Activités!G323,libnat,0)),Activités!G323),"")</f>
        <v/>
      </c>
      <c r="F313" s="26" t="str">
        <f>IF(A313&lt;&gt;"",Activités!I323,"")</f>
        <v/>
      </c>
      <c r="G313" s="26" t="str">
        <f>IF(A313&lt;&gt;"",IF(Activités!O323&lt;&gt;"",Activités!O323,""),"")</f>
        <v/>
      </c>
      <c r="H313" s="26" t="str">
        <f>IF(A313&lt;&gt;"",IF(Activités!Z323=TRUE,INDEX(codeperskat,MATCH(Activités!P323,libperskat,0)),IF(Activités!P323&lt;&gt;"",Activités!P323,"")),"")</f>
        <v/>
      </c>
      <c r="I313" s="26" t="str">
        <f>IF(A313&lt;&gt;"",IF(Activités!AA323=TRUE,INDEX(codeaav,MATCH(Activités!Q323,libaav,0)),IF(Activités!Q323&lt;&gt;"",Activités!Q323,"")),"")</f>
        <v/>
      </c>
      <c r="J313" s="26" t="str">
        <f>IF(A313&lt;&gt;"",IF(Activités!AB323=TRUE,INDEX(codedipqual,MATCH(Activités!R323,libdipqual,0)),IF(Activités!R323&lt;&gt;"",Activités!R323,"")),"")</f>
        <v/>
      </c>
      <c r="K313" s="26" t="str">
        <f>IF(A313&lt;&gt;"",IF(Activités!AC323=TRUE,INDEX(libcatidinst,MATCH(Activités!S323,libinst,0)),""),"")</f>
        <v/>
      </c>
      <c r="L313" s="26" t="str">
        <f>IF(A313&lt;&gt;"",IF(Activités!AC323=TRUE,INDEX(codeinst,MATCH(Activités!S323,libinst,0)),IF(Activités!S323&lt;&gt;"",Activités!S323,"")),"")</f>
        <v/>
      </c>
      <c r="M313" s="26" t="str">
        <f>IF(A313&lt;&gt;"",IF(Activités!T323&lt;&gt;"",Activités!T323,""),"")</f>
        <v/>
      </c>
      <c r="N313" s="26" t="str">
        <f>IF(A313&lt;&gt;"",IF(Activités!U323&lt;&gt;"",Activités!U323,""),"")</f>
        <v/>
      </c>
      <c r="O313" s="26" t="str">
        <f>IF(OR(A313="",ISBLANK(Activités!V323)),"",IF(NOT(ISNA(Activités!V323)),INDEX(codeschartkla,MATCH(Activités!V323,libschartkla,0)),Activités!V323))</f>
        <v/>
      </c>
      <c r="P313" s="26" t="str">
        <f>IF(OR(A313="",ISBLANK(Activités!W323)),"",Activités!W323)</f>
        <v/>
      </c>
    </row>
    <row r="314" spans="1:16">
      <c r="A314" s="26" t="str">
        <f>IF(Activités!$A324&lt;&gt;"",IF(Activités!C324&lt;&gt;"",IF(Activités!C324="LOC.ID",CONCATENATE("LOC.",Activités!AM$12),Activités!C324),""),"")</f>
        <v/>
      </c>
      <c r="B314" s="51" t="str">
        <f>IF(A314&lt;&gt;"",Activités!J324,"")</f>
        <v/>
      </c>
      <c r="C314" s="26" t="str">
        <f>IF(A314&lt;&gt;"",IF(Activités!E324=TRUE,INDEX(codesex,MATCH(Activités!D324,libsex,0)),Activités!D324),"")</f>
        <v/>
      </c>
      <c r="D314" s="116" t="str">
        <f>IF(A314&lt;&gt;"",Activités!F324,"")</f>
        <v/>
      </c>
      <c r="E314" s="26" t="str">
        <f>IF(A314&lt;&gt;"",IF(Activités!H324=TRUE,INDEX(codenat,MATCH(Activités!G324,libnat,0)),Activités!G324),"")</f>
        <v/>
      </c>
      <c r="F314" s="26" t="str">
        <f>IF(A314&lt;&gt;"",Activités!I324,"")</f>
        <v/>
      </c>
      <c r="G314" s="26" t="str">
        <f>IF(A314&lt;&gt;"",IF(Activités!O324&lt;&gt;"",Activités!O324,""),"")</f>
        <v/>
      </c>
      <c r="H314" s="26" t="str">
        <f>IF(A314&lt;&gt;"",IF(Activités!Z324=TRUE,INDEX(codeperskat,MATCH(Activités!P324,libperskat,0)),IF(Activités!P324&lt;&gt;"",Activités!P324,"")),"")</f>
        <v/>
      </c>
      <c r="I314" s="26" t="str">
        <f>IF(A314&lt;&gt;"",IF(Activités!AA324=TRUE,INDEX(codeaav,MATCH(Activités!Q324,libaav,0)),IF(Activités!Q324&lt;&gt;"",Activités!Q324,"")),"")</f>
        <v/>
      </c>
      <c r="J314" s="26" t="str">
        <f>IF(A314&lt;&gt;"",IF(Activités!AB324=TRUE,INDEX(codedipqual,MATCH(Activités!R324,libdipqual,0)),IF(Activités!R324&lt;&gt;"",Activités!R324,"")),"")</f>
        <v/>
      </c>
      <c r="K314" s="26" t="str">
        <f>IF(A314&lt;&gt;"",IF(Activités!AC324=TRUE,INDEX(libcatidinst,MATCH(Activités!S324,libinst,0)),""),"")</f>
        <v/>
      </c>
      <c r="L314" s="26" t="str">
        <f>IF(A314&lt;&gt;"",IF(Activités!AC324=TRUE,INDEX(codeinst,MATCH(Activités!S324,libinst,0)),IF(Activités!S324&lt;&gt;"",Activités!S324,"")),"")</f>
        <v/>
      </c>
      <c r="M314" s="26" t="str">
        <f>IF(A314&lt;&gt;"",IF(Activités!T324&lt;&gt;"",Activités!T324,""),"")</f>
        <v/>
      </c>
      <c r="N314" s="26" t="str">
        <f>IF(A314&lt;&gt;"",IF(Activités!U324&lt;&gt;"",Activités!U324,""),"")</f>
        <v/>
      </c>
      <c r="O314" s="26" t="str">
        <f>IF(OR(A314="",ISBLANK(Activités!V324)),"",IF(NOT(ISNA(Activités!V324)),INDEX(codeschartkla,MATCH(Activités!V324,libschartkla,0)),Activités!V324))</f>
        <v/>
      </c>
      <c r="P314" s="26" t="str">
        <f>IF(OR(A314="",ISBLANK(Activités!W324)),"",Activités!W324)</f>
        <v/>
      </c>
    </row>
    <row r="315" spans="1:16">
      <c r="A315" s="26" t="str">
        <f>IF(Activités!$A325&lt;&gt;"",IF(Activités!C325&lt;&gt;"",IF(Activités!C325="LOC.ID",CONCATENATE("LOC.",Activités!AM$12),Activités!C325),""),"")</f>
        <v/>
      </c>
      <c r="B315" s="51" t="str">
        <f>IF(A315&lt;&gt;"",Activités!J325,"")</f>
        <v/>
      </c>
      <c r="C315" s="26" t="str">
        <f>IF(A315&lt;&gt;"",IF(Activités!E325=TRUE,INDEX(codesex,MATCH(Activités!D325,libsex,0)),Activités!D325),"")</f>
        <v/>
      </c>
      <c r="D315" s="116" t="str">
        <f>IF(A315&lt;&gt;"",Activités!F325,"")</f>
        <v/>
      </c>
      <c r="E315" s="26" t="str">
        <f>IF(A315&lt;&gt;"",IF(Activités!H325=TRUE,INDEX(codenat,MATCH(Activités!G325,libnat,0)),Activités!G325),"")</f>
        <v/>
      </c>
      <c r="F315" s="26" t="str">
        <f>IF(A315&lt;&gt;"",Activités!I325,"")</f>
        <v/>
      </c>
      <c r="G315" s="26" t="str">
        <f>IF(A315&lt;&gt;"",IF(Activités!O325&lt;&gt;"",Activités!O325,""),"")</f>
        <v/>
      </c>
      <c r="H315" s="26" t="str">
        <f>IF(A315&lt;&gt;"",IF(Activités!Z325=TRUE,INDEX(codeperskat,MATCH(Activités!P325,libperskat,0)),IF(Activités!P325&lt;&gt;"",Activités!P325,"")),"")</f>
        <v/>
      </c>
      <c r="I315" s="26" t="str">
        <f>IF(A315&lt;&gt;"",IF(Activités!AA325=TRUE,INDEX(codeaav,MATCH(Activités!Q325,libaav,0)),IF(Activités!Q325&lt;&gt;"",Activités!Q325,"")),"")</f>
        <v/>
      </c>
      <c r="J315" s="26" t="str">
        <f>IF(A315&lt;&gt;"",IF(Activités!AB325=TRUE,INDEX(codedipqual,MATCH(Activités!R325,libdipqual,0)),IF(Activités!R325&lt;&gt;"",Activités!R325,"")),"")</f>
        <v/>
      </c>
      <c r="K315" s="26" t="str">
        <f>IF(A315&lt;&gt;"",IF(Activités!AC325=TRUE,INDEX(libcatidinst,MATCH(Activités!S325,libinst,0)),""),"")</f>
        <v/>
      </c>
      <c r="L315" s="26" t="str">
        <f>IF(A315&lt;&gt;"",IF(Activités!AC325=TRUE,INDEX(codeinst,MATCH(Activités!S325,libinst,0)),IF(Activités!S325&lt;&gt;"",Activités!S325,"")),"")</f>
        <v/>
      </c>
      <c r="M315" s="26" t="str">
        <f>IF(A315&lt;&gt;"",IF(Activités!T325&lt;&gt;"",Activités!T325,""),"")</f>
        <v/>
      </c>
      <c r="N315" s="26" t="str">
        <f>IF(A315&lt;&gt;"",IF(Activités!U325&lt;&gt;"",Activités!U325,""),"")</f>
        <v/>
      </c>
      <c r="O315" s="26" t="str">
        <f>IF(OR(A315="",ISBLANK(Activités!V325)),"",IF(NOT(ISNA(Activités!V325)),INDEX(codeschartkla,MATCH(Activités!V325,libschartkla,0)),Activités!V325))</f>
        <v/>
      </c>
      <c r="P315" s="26" t="str">
        <f>IF(OR(A315="",ISBLANK(Activités!W325)),"",Activités!W325)</f>
        <v/>
      </c>
    </row>
    <row r="316" spans="1:16">
      <c r="A316" s="26" t="str">
        <f>IF(Activités!$A326&lt;&gt;"",IF(Activités!C326&lt;&gt;"",IF(Activités!C326="LOC.ID",CONCATENATE("LOC.",Activités!AM$12),Activités!C326),""),"")</f>
        <v/>
      </c>
      <c r="B316" s="51" t="str">
        <f>IF(A316&lt;&gt;"",Activités!J326,"")</f>
        <v/>
      </c>
      <c r="C316" s="26" t="str">
        <f>IF(A316&lt;&gt;"",IF(Activités!E326=TRUE,INDEX(codesex,MATCH(Activités!D326,libsex,0)),Activités!D326),"")</f>
        <v/>
      </c>
      <c r="D316" s="116" t="str">
        <f>IF(A316&lt;&gt;"",Activités!F326,"")</f>
        <v/>
      </c>
      <c r="E316" s="26" t="str">
        <f>IF(A316&lt;&gt;"",IF(Activités!H326=TRUE,INDEX(codenat,MATCH(Activités!G326,libnat,0)),Activités!G326),"")</f>
        <v/>
      </c>
      <c r="F316" s="26" t="str">
        <f>IF(A316&lt;&gt;"",Activités!I326,"")</f>
        <v/>
      </c>
      <c r="G316" s="26" t="str">
        <f>IF(A316&lt;&gt;"",IF(Activités!O326&lt;&gt;"",Activités!O326,""),"")</f>
        <v/>
      </c>
      <c r="H316" s="26" t="str">
        <f>IF(A316&lt;&gt;"",IF(Activités!Z326=TRUE,INDEX(codeperskat,MATCH(Activités!P326,libperskat,0)),IF(Activités!P326&lt;&gt;"",Activités!P326,"")),"")</f>
        <v/>
      </c>
      <c r="I316" s="26" t="str">
        <f>IF(A316&lt;&gt;"",IF(Activités!AA326=TRUE,INDEX(codeaav,MATCH(Activités!Q326,libaav,0)),IF(Activités!Q326&lt;&gt;"",Activités!Q326,"")),"")</f>
        <v/>
      </c>
      <c r="J316" s="26" t="str">
        <f>IF(A316&lt;&gt;"",IF(Activités!AB326=TRUE,INDEX(codedipqual,MATCH(Activités!R326,libdipqual,0)),IF(Activités!R326&lt;&gt;"",Activités!R326,"")),"")</f>
        <v/>
      </c>
      <c r="K316" s="26" t="str">
        <f>IF(A316&lt;&gt;"",IF(Activités!AC326=TRUE,INDEX(libcatidinst,MATCH(Activités!S326,libinst,0)),""),"")</f>
        <v/>
      </c>
      <c r="L316" s="26" t="str">
        <f>IF(A316&lt;&gt;"",IF(Activités!AC326=TRUE,INDEX(codeinst,MATCH(Activités!S326,libinst,0)),IF(Activités!S326&lt;&gt;"",Activités!S326,"")),"")</f>
        <v/>
      </c>
      <c r="M316" s="26" t="str">
        <f>IF(A316&lt;&gt;"",IF(Activités!T326&lt;&gt;"",Activités!T326,""),"")</f>
        <v/>
      </c>
      <c r="N316" s="26" t="str">
        <f>IF(A316&lt;&gt;"",IF(Activités!U326&lt;&gt;"",Activités!U326,""),"")</f>
        <v/>
      </c>
      <c r="O316" s="26" t="str">
        <f>IF(OR(A316="",ISBLANK(Activités!V326)),"",IF(NOT(ISNA(Activités!V326)),INDEX(codeschartkla,MATCH(Activités!V326,libschartkla,0)),Activités!V326))</f>
        <v/>
      </c>
      <c r="P316" s="26" t="str">
        <f>IF(OR(A316="",ISBLANK(Activités!W326)),"",Activités!W326)</f>
        <v/>
      </c>
    </row>
    <row r="317" spans="1:16">
      <c r="A317" s="26" t="str">
        <f>IF(Activités!$A327&lt;&gt;"",IF(Activités!C327&lt;&gt;"",IF(Activités!C327="LOC.ID",CONCATENATE("LOC.",Activités!AM$12),Activités!C327),""),"")</f>
        <v/>
      </c>
      <c r="B317" s="51" t="str">
        <f>IF(A317&lt;&gt;"",Activités!J327,"")</f>
        <v/>
      </c>
      <c r="C317" s="26" t="str">
        <f>IF(A317&lt;&gt;"",IF(Activités!E327=TRUE,INDEX(codesex,MATCH(Activités!D327,libsex,0)),Activités!D327),"")</f>
        <v/>
      </c>
      <c r="D317" s="116" t="str">
        <f>IF(A317&lt;&gt;"",Activités!F327,"")</f>
        <v/>
      </c>
      <c r="E317" s="26" t="str">
        <f>IF(A317&lt;&gt;"",IF(Activités!H327=TRUE,INDEX(codenat,MATCH(Activités!G327,libnat,0)),Activités!G327),"")</f>
        <v/>
      </c>
      <c r="F317" s="26" t="str">
        <f>IF(A317&lt;&gt;"",Activités!I327,"")</f>
        <v/>
      </c>
      <c r="G317" s="26" t="str">
        <f>IF(A317&lt;&gt;"",IF(Activités!O327&lt;&gt;"",Activités!O327,""),"")</f>
        <v/>
      </c>
      <c r="H317" s="26" t="str">
        <f>IF(A317&lt;&gt;"",IF(Activités!Z327=TRUE,INDEX(codeperskat,MATCH(Activités!P327,libperskat,0)),IF(Activités!P327&lt;&gt;"",Activités!P327,"")),"")</f>
        <v/>
      </c>
      <c r="I317" s="26" t="str">
        <f>IF(A317&lt;&gt;"",IF(Activités!AA327=TRUE,INDEX(codeaav,MATCH(Activités!Q327,libaav,0)),IF(Activités!Q327&lt;&gt;"",Activités!Q327,"")),"")</f>
        <v/>
      </c>
      <c r="J317" s="26" t="str">
        <f>IF(A317&lt;&gt;"",IF(Activités!AB327=TRUE,INDEX(codedipqual,MATCH(Activités!R327,libdipqual,0)),IF(Activités!R327&lt;&gt;"",Activités!R327,"")),"")</f>
        <v/>
      </c>
      <c r="K317" s="26" t="str">
        <f>IF(A317&lt;&gt;"",IF(Activités!AC327=TRUE,INDEX(libcatidinst,MATCH(Activités!S327,libinst,0)),""),"")</f>
        <v/>
      </c>
      <c r="L317" s="26" t="str">
        <f>IF(A317&lt;&gt;"",IF(Activités!AC327=TRUE,INDEX(codeinst,MATCH(Activités!S327,libinst,0)),IF(Activités!S327&lt;&gt;"",Activités!S327,"")),"")</f>
        <v/>
      </c>
      <c r="M317" s="26" t="str">
        <f>IF(A317&lt;&gt;"",IF(Activités!T327&lt;&gt;"",Activités!T327,""),"")</f>
        <v/>
      </c>
      <c r="N317" s="26" t="str">
        <f>IF(A317&lt;&gt;"",IF(Activités!U327&lt;&gt;"",Activités!U327,""),"")</f>
        <v/>
      </c>
      <c r="O317" s="26" t="str">
        <f>IF(OR(A317="",ISBLANK(Activités!V327)),"",IF(NOT(ISNA(Activités!V327)),INDEX(codeschartkla,MATCH(Activités!V327,libschartkla,0)),Activités!V327))</f>
        <v/>
      </c>
      <c r="P317" s="26" t="str">
        <f>IF(OR(A317="",ISBLANK(Activités!W327)),"",Activités!W327)</f>
        <v/>
      </c>
    </row>
    <row r="318" spans="1:16">
      <c r="A318" s="26" t="str">
        <f>IF(Activités!$A328&lt;&gt;"",IF(Activités!C328&lt;&gt;"",IF(Activités!C328="LOC.ID",CONCATENATE("LOC.",Activités!AM$12),Activités!C328),""),"")</f>
        <v/>
      </c>
      <c r="B318" s="51" t="str">
        <f>IF(A318&lt;&gt;"",Activités!J328,"")</f>
        <v/>
      </c>
      <c r="C318" s="26" t="str">
        <f>IF(A318&lt;&gt;"",IF(Activités!E328=TRUE,INDEX(codesex,MATCH(Activités!D328,libsex,0)),Activités!D328),"")</f>
        <v/>
      </c>
      <c r="D318" s="116" t="str">
        <f>IF(A318&lt;&gt;"",Activités!F328,"")</f>
        <v/>
      </c>
      <c r="E318" s="26" t="str">
        <f>IF(A318&lt;&gt;"",IF(Activités!H328=TRUE,INDEX(codenat,MATCH(Activités!G328,libnat,0)),Activités!G328),"")</f>
        <v/>
      </c>
      <c r="F318" s="26" t="str">
        <f>IF(A318&lt;&gt;"",Activités!I328,"")</f>
        <v/>
      </c>
      <c r="G318" s="26" t="str">
        <f>IF(A318&lt;&gt;"",IF(Activités!O328&lt;&gt;"",Activités!O328,""),"")</f>
        <v/>
      </c>
      <c r="H318" s="26" t="str">
        <f>IF(A318&lt;&gt;"",IF(Activités!Z328=TRUE,INDEX(codeperskat,MATCH(Activités!P328,libperskat,0)),IF(Activités!P328&lt;&gt;"",Activités!P328,"")),"")</f>
        <v/>
      </c>
      <c r="I318" s="26" t="str">
        <f>IF(A318&lt;&gt;"",IF(Activités!AA328=TRUE,INDEX(codeaav,MATCH(Activités!Q328,libaav,0)),IF(Activités!Q328&lt;&gt;"",Activités!Q328,"")),"")</f>
        <v/>
      </c>
      <c r="J318" s="26" t="str">
        <f>IF(A318&lt;&gt;"",IF(Activités!AB328=TRUE,INDEX(codedipqual,MATCH(Activités!R328,libdipqual,0)),IF(Activités!R328&lt;&gt;"",Activités!R328,"")),"")</f>
        <v/>
      </c>
      <c r="K318" s="26" t="str">
        <f>IF(A318&lt;&gt;"",IF(Activités!AC328=TRUE,INDEX(libcatidinst,MATCH(Activités!S328,libinst,0)),""),"")</f>
        <v/>
      </c>
      <c r="L318" s="26" t="str">
        <f>IF(A318&lt;&gt;"",IF(Activités!AC328=TRUE,INDEX(codeinst,MATCH(Activités!S328,libinst,0)),IF(Activités!S328&lt;&gt;"",Activités!S328,"")),"")</f>
        <v/>
      </c>
      <c r="M318" s="26" t="str">
        <f>IF(A318&lt;&gt;"",IF(Activités!T328&lt;&gt;"",Activités!T328,""),"")</f>
        <v/>
      </c>
      <c r="N318" s="26" t="str">
        <f>IF(A318&lt;&gt;"",IF(Activités!U328&lt;&gt;"",Activités!U328,""),"")</f>
        <v/>
      </c>
      <c r="O318" s="26" t="str">
        <f>IF(OR(A318="",ISBLANK(Activités!V328)),"",IF(NOT(ISNA(Activités!V328)),INDEX(codeschartkla,MATCH(Activités!V328,libschartkla,0)),Activités!V328))</f>
        <v/>
      </c>
      <c r="P318" s="26" t="str">
        <f>IF(OR(A318="",ISBLANK(Activités!W328)),"",Activités!W328)</f>
        <v/>
      </c>
    </row>
    <row r="319" spans="1:16">
      <c r="A319" s="26" t="str">
        <f>IF(Activités!$A329&lt;&gt;"",IF(Activités!C329&lt;&gt;"",IF(Activités!C329="LOC.ID",CONCATENATE("LOC.",Activités!AM$12),Activités!C329),""),"")</f>
        <v/>
      </c>
      <c r="B319" s="51" t="str">
        <f>IF(A319&lt;&gt;"",Activités!J329,"")</f>
        <v/>
      </c>
      <c r="C319" s="26" t="str">
        <f>IF(A319&lt;&gt;"",IF(Activités!E329=TRUE,INDEX(codesex,MATCH(Activités!D329,libsex,0)),Activités!D329),"")</f>
        <v/>
      </c>
      <c r="D319" s="116" t="str">
        <f>IF(A319&lt;&gt;"",Activités!F329,"")</f>
        <v/>
      </c>
      <c r="E319" s="26" t="str">
        <f>IF(A319&lt;&gt;"",IF(Activités!H329=TRUE,INDEX(codenat,MATCH(Activités!G329,libnat,0)),Activités!G329),"")</f>
        <v/>
      </c>
      <c r="F319" s="26" t="str">
        <f>IF(A319&lt;&gt;"",Activités!I329,"")</f>
        <v/>
      </c>
      <c r="G319" s="26" t="str">
        <f>IF(A319&lt;&gt;"",IF(Activités!O329&lt;&gt;"",Activités!O329,""),"")</f>
        <v/>
      </c>
      <c r="H319" s="26" t="str">
        <f>IF(A319&lt;&gt;"",IF(Activités!Z329=TRUE,INDEX(codeperskat,MATCH(Activités!P329,libperskat,0)),IF(Activités!P329&lt;&gt;"",Activités!P329,"")),"")</f>
        <v/>
      </c>
      <c r="I319" s="26" t="str">
        <f>IF(A319&lt;&gt;"",IF(Activités!AA329=TRUE,INDEX(codeaav,MATCH(Activités!Q329,libaav,0)),IF(Activités!Q329&lt;&gt;"",Activités!Q329,"")),"")</f>
        <v/>
      </c>
      <c r="J319" s="26" t="str">
        <f>IF(A319&lt;&gt;"",IF(Activités!AB329=TRUE,INDEX(codedipqual,MATCH(Activités!R329,libdipqual,0)),IF(Activités!R329&lt;&gt;"",Activités!R329,"")),"")</f>
        <v/>
      </c>
      <c r="K319" s="26" t="str">
        <f>IF(A319&lt;&gt;"",IF(Activités!AC329=TRUE,INDEX(libcatidinst,MATCH(Activités!S329,libinst,0)),""),"")</f>
        <v/>
      </c>
      <c r="L319" s="26" t="str">
        <f>IF(A319&lt;&gt;"",IF(Activités!AC329=TRUE,INDEX(codeinst,MATCH(Activités!S329,libinst,0)),IF(Activités!S329&lt;&gt;"",Activités!S329,"")),"")</f>
        <v/>
      </c>
      <c r="M319" s="26" t="str">
        <f>IF(A319&lt;&gt;"",IF(Activités!T329&lt;&gt;"",Activités!T329,""),"")</f>
        <v/>
      </c>
      <c r="N319" s="26" t="str">
        <f>IF(A319&lt;&gt;"",IF(Activités!U329&lt;&gt;"",Activités!U329,""),"")</f>
        <v/>
      </c>
      <c r="O319" s="26" t="str">
        <f>IF(OR(A319="",ISBLANK(Activités!V329)),"",IF(NOT(ISNA(Activités!V329)),INDEX(codeschartkla,MATCH(Activités!V329,libschartkla,0)),Activités!V329))</f>
        <v/>
      </c>
      <c r="P319" s="26" t="str">
        <f>IF(OR(A319="",ISBLANK(Activités!W329)),"",Activités!W329)</f>
        <v/>
      </c>
    </row>
    <row r="320" spans="1:16">
      <c r="A320" s="26" t="str">
        <f>IF(Activités!$A330&lt;&gt;"",IF(Activités!C330&lt;&gt;"",IF(Activités!C330="LOC.ID",CONCATENATE("LOC.",Activités!AM$12),Activités!C330),""),"")</f>
        <v/>
      </c>
      <c r="B320" s="51" t="str">
        <f>IF(A320&lt;&gt;"",Activités!J330,"")</f>
        <v/>
      </c>
      <c r="C320" s="26" t="str">
        <f>IF(A320&lt;&gt;"",IF(Activités!E330=TRUE,INDEX(codesex,MATCH(Activités!D330,libsex,0)),Activités!D330),"")</f>
        <v/>
      </c>
      <c r="D320" s="116" t="str">
        <f>IF(A320&lt;&gt;"",Activités!F330,"")</f>
        <v/>
      </c>
      <c r="E320" s="26" t="str">
        <f>IF(A320&lt;&gt;"",IF(Activités!H330=TRUE,INDEX(codenat,MATCH(Activités!G330,libnat,0)),Activités!G330),"")</f>
        <v/>
      </c>
      <c r="F320" s="26" t="str">
        <f>IF(A320&lt;&gt;"",Activités!I330,"")</f>
        <v/>
      </c>
      <c r="G320" s="26" t="str">
        <f>IF(A320&lt;&gt;"",IF(Activités!O330&lt;&gt;"",Activités!O330,""),"")</f>
        <v/>
      </c>
      <c r="H320" s="26" t="str">
        <f>IF(A320&lt;&gt;"",IF(Activités!Z330=TRUE,INDEX(codeperskat,MATCH(Activités!P330,libperskat,0)),IF(Activités!P330&lt;&gt;"",Activités!P330,"")),"")</f>
        <v/>
      </c>
      <c r="I320" s="26" t="str">
        <f>IF(A320&lt;&gt;"",IF(Activités!AA330=TRUE,INDEX(codeaav,MATCH(Activités!Q330,libaav,0)),IF(Activités!Q330&lt;&gt;"",Activités!Q330,"")),"")</f>
        <v/>
      </c>
      <c r="J320" s="26" t="str">
        <f>IF(A320&lt;&gt;"",IF(Activités!AB330=TRUE,INDEX(codedipqual,MATCH(Activités!R330,libdipqual,0)),IF(Activités!R330&lt;&gt;"",Activités!R330,"")),"")</f>
        <v/>
      </c>
      <c r="K320" s="26" t="str">
        <f>IF(A320&lt;&gt;"",IF(Activités!AC330=TRUE,INDEX(libcatidinst,MATCH(Activités!S330,libinst,0)),""),"")</f>
        <v/>
      </c>
      <c r="L320" s="26" t="str">
        <f>IF(A320&lt;&gt;"",IF(Activités!AC330=TRUE,INDEX(codeinst,MATCH(Activités!S330,libinst,0)),IF(Activités!S330&lt;&gt;"",Activités!S330,"")),"")</f>
        <v/>
      </c>
      <c r="M320" s="26" t="str">
        <f>IF(A320&lt;&gt;"",IF(Activités!T330&lt;&gt;"",Activités!T330,""),"")</f>
        <v/>
      </c>
      <c r="N320" s="26" t="str">
        <f>IF(A320&lt;&gt;"",IF(Activités!U330&lt;&gt;"",Activités!U330,""),"")</f>
        <v/>
      </c>
      <c r="O320" s="26" t="str">
        <f>IF(OR(A320="",ISBLANK(Activités!V330)),"",IF(NOT(ISNA(Activités!V330)),INDEX(codeschartkla,MATCH(Activités!V330,libschartkla,0)),Activités!V330))</f>
        <v/>
      </c>
      <c r="P320" s="26" t="str">
        <f>IF(OR(A320="",ISBLANK(Activités!W330)),"",Activités!W330)</f>
        <v/>
      </c>
    </row>
    <row r="321" spans="1:16">
      <c r="A321" s="26" t="str">
        <f>IF(Activités!$A331&lt;&gt;"",IF(Activités!C331&lt;&gt;"",IF(Activités!C331="LOC.ID",CONCATENATE("LOC.",Activités!AM$12),Activités!C331),""),"")</f>
        <v/>
      </c>
      <c r="B321" s="51" t="str">
        <f>IF(A321&lt;&gt;"",Activités!J331,"")</f>
        <v/>
      </c>
      <c r="C321" s="26" t="str">
        <f>IF(A321&lt;&gt;"",IF(Activités!E331=TRUE,INDEX(codesex,MATCH(Activités!D331,libsex,0)),Activités!D331),"")</f>
        <v/>
      </c>
      <c r="D321" s="116" t="str">
        <f>IF(A321&lt;&gt;"",Activités!F331,"")</f>
        <v/>
      </c>
      <c r="E321" s="26" t="str">
        <f>IF(A321&lt;&gt;"",IF(Activités!H331=TRUE,INDEX(codenat,MATCH(Activités!G331,libnat,0)),Activités!G331),"")</f>
        <v/>
      </c>
      <c r="F321" s="26" t="str">
        <f>IF(A321&lt;&gt;"",Activités!I331,"")</f>
        <v/>
      </c>
      <c r="G321" s="26" t="str">
        <f>IF(A321&lt;&gt;"",IF(Activités!O331&lt;&gt;"",Activités!O331,""),"")</f>
        <v/>
      </c>
      <c r="H321" s="26" t="str">
        <f>IF(A321&lt;&gt;"",IF(Activités!Z331=TRUE,INDEX(codeperskat,MATCH(Activités!P331,libperskat,0)),IF(Activités!P331&lt;&gt;"",Activités!P331,"")),"")</f>
        <v/>
      </c>
      <c r="I321" s="26" t="str">
        <f>IF(A321&lt;&gt;"",IF(Activités!AA331=TRUE,INDEX(codeaav,MATCH(Activités!Q331,libaav,0)),IF(Activités!Q331&lt;&gt;"",Activités!Q331,"")),"")</f>
        <v/>
      </c>
      <c r="J321" s="26" t="str">
        <f>IF(A321&lt;&gt;"",IF(Activités!AB331=TRUE,INDEX(codedipqual,MATCH(Activités!R331,libdipqual,0)),IF(Activités!R331&lt;&gt;"",Activités!R331,"")),"")</f>
        <v/>
      </c>
      <c r="K321" s="26" t="str">
        <f>IF(A321&lt;&gt;"",IF(Activités!AC331=TRUE,INDEX(libcatidinst,MATCH(Activités!S331,libinst,0)),""),"")</f>
        <v/>
      </c>
      <c r="L321" s="26" t="str">
        <f>IF(A321&lt;&gt;"",IF(Activités!AC331=TRUE,INDEX(codeinst,MATCH(Activités!S331,libinst,0)),IF(Activités!S331&lt;&gt;"",Activités!S331,"")),"")</f>
        <v/>
      </c>
      <c r="M321" s="26" t="str">
        <f>IF(A321&lt;&gt;"",IF(Activités!T331&lt;&gt;"",Activités!T331,""),"")</f>
        <v/>
      </c>
      <c r="N321" s="26" t="str">
        <f>IF(A321&lt;&gt;"",IF(Activités!U331&lt;&gt;"",Activités!U331,""),"")</f>
        <v/>
      </c>
      <c r="O321" s="26" t="str">
        <f>IF(OR(A321="",ISBLANK(Activités!V331)),"",IF(NOT(ISNA(Activités!V331)),INDEX(codeschartkla,MATCH(Activités!V331,libschartkla,0)),Activités!V331))</f>
        <v/>
      </c>
      <c r="P321" s="26" t="str">
        <f>IF(OR(A321="",ISBLANK(Activités!W331)),"",Activités!W331)</f>
        <v/>
      </c>
    </row>
    <row r="322" spans="1:16">
      <c r="A322" s="26" t="str">
        <f>IF(Activités!$A332&lt;&gt;"",IF(Activités!C332&lt;&gt;"",IF(Activités!C332="LOC.ID",CONCATENATE("LOC.",Activités!AM$12),Activités!C332),""),"")</f>
        <v/>
      </c>
      <c r="B322" s="51" t="str">
        <f>IF(A322&lt;&gt;"",Activités!J332,"")</f>
        <v/>
      </c>
      <c r="C322" s="26" t="str">
        <f>IF(A322&lt;&gt;"",IF(Activités!E332=TRUE,INDEX(codesex,MATCH(Activités!D332,libsex,0)),Activités!D332),"")</f>
        <v/>
      </c>
      <c r="D322" s="116" t="str">
        <f>IF(A322&lt;&gt;"",Activités!F332,"")</f>
        <v/>
      </c>
      <c r="E322" s="26" t="str">
        <f>IF(A322&lt;&gt;"",IF(Activités!H332=TRUE,INDEX(codenat,MATCH(Activités!G332,libnat,0)),Activités!G332),"")</f>
        <v/>
      </c>
      <c r="F322" s="26" t="str">
        <f>IF(A322&lt;&gt;"",Activités!I332,"")</f>
        <v/>
      </c>
      <c r="G322" s="26" t="str">
        <f>IF(A322&lt;&gt;"",IF(Activités!O332&lt;&gt;"",Activités!O332,""),"")</f>
        <v/>
      </c>
      <c r="H322" s="26" t="str">
        <f>IF(A322&lt;&gt;"",IF(Activités!Z332=TRUE,INDEX(codeperskat,MATCH(Activités!P332,libperskat,0)),IF(Activités!P332&lt;&gt;"",Activités!P332,"")),"")</f>
        <v/>
      </c>
      <c r="I322" s="26" t="str">
        <f>IF(A322&lt;&gt;"",IF(Activités!AA332=TRUE,INDEX(codeaav,MATCH(Activités!Q332,libaav,0)),IF(Activités!Q332&lt;&gt;"",Activités!Q332,"")),"")</f>
        <v/>
      </c>
      <c r="J322" s="26" t="str">
        <f>IF(A322&lt;&gt;"",IF(Activités!AB332=TRUE,INDEX(codedipqual,MATCH(Activités!R332,libdipqual,0)),IF(Activités!R332&lt;&gt;"",Activités!R332,"")),"")</f>
        <v/>
      </c>
      <c r="K322" s="26" t="str">
        <f>IF(A322&lt;&gt;"",IF(Activités!AC332=TRUE,INDEX(libcatidinst,MATCH(Activités!S332,libinst,0)),""),"")</f>
        <v/>
      </c>
      <c r="L322" s="26" t="str">
        <f>IF(A322&lt;&gt;"",IF(Activités!AC332=TRUE,INDEX(codeinst,MATCH(Activités!S332,libinst,0)),IF(Activités!S332&lt;&gt;"",Activités!S332,"")),"")</f>
        <v/>
      </c>
      <c r="M322" s="26" t="str">
        <f>IF(A322&lt;&gt;"",IF(Activités!T332&lt;&gt;"",Activités!T332,""),"")</f>
        <v/>
      </c>
      <c r="N322" s="26" t="str">
        <f>IF(A322&lt;&gt;"",IF(Activités!U332&lt;&gt;"",Activités!U332,""),"")</f>
        <v/>
      </c>
      <c r="O322" s="26" t="str">
        <f>IF(OR(A322="",ISBLANK(Activités!V332)),"",IF(NOT(ISNA(Activités!V332)),INDEX(codeschartkla,MATCH(Activités!V332,libschartkla,0)),Activités!V332))</f>
        <v/>
      </c>
      <c r="P322" s="26" t="str">
        <f>IF(OR(A322="",ISBLANK(Activités!W332)),"",Activités!W332)</f>
        <v/>
      </c>
    </row>
    <row r="323" spans="1:16">
      <c r="A323" s="26" t="str">
        <f>IF(Activités!$A333&lt;&gt;"",IF(Activités!C333&lt;&gt;"",IF(Activités!C333="LOC.ID",CONCATENATE("LOC.",Activités!AM$12),Activités!C333),""),"")</f>
        <v/>
      </c>
      <c r="B323" s="51" t="str">
        <f>IF(A323&lt;&gt;"",Activités!J333,"")</f>
        <v/>
      </c>
      <c r="C323" s="26" t="str">
        <f>IF(A323&lt;&gt;"",IF(Activités!E333=TRUE,INDEX(codesex,MATCH(Activités!D333,libsex,0)),Activités!D333),"")</f>
        <v/>
      </c>
      <c r="D323" s="116" t="str">
        <f>IF(A323&lt;&gt;"",Activités!F333,"")</f>
        <v/>
      </c>
      <c r="E323" s="26" t="str">
        <f>IF(A323&lt;&gt;"",IF(Activités!H333=TRUE,INDEX(codenat,MATCH(Activités!G333,libnat,0)),Activités!G333),"")</f>
        <v/>
      </c>
      <c r="F323" s="26" t="str">
        <f>IF(A323&lt;&gt;"",Activités!I333,"")</f>
        <v/>
      </c>
      <c r="G323" s="26" t="str">
        <f>IF(A323&lt;&gt;"",IF(Activités!O333&lt;&gt;"",Activités!O333,""),"")</f>
        <v/>
      </c>
      <c r="H323" s="26" t="str">
        <f>IF(A323&lt;&gt;"",IF(Activités!Z333=TRUE,INDEX(codeperskat,MATCH(Activités!P333,libperskat,0)),IF(Activités!P333&lt;&gt;"",Activités!P333,"")),"")</f>
        <v/>
      </c>
      <c r="I323" s="26" t="str">
        <f>IF(A323&lt;&gt;"",IF(Activités!AA333=TRUE,INDEX(codeaav,MATCH(Activités!Q333,libaav,0)),IF(Activités!Q333&lt;&gt;"",Activités!Q333,"")),"")</f>
        <v/>
      </c>
      <c r="J323" s="26" t="str">
        <f>IF(A323&lt;&gt;"",IF(Activités!AB333=TRUE,INDEX(codedipqual,MATCH(Activités!R333,libdipqual,0)),IF(Activités!R333&lt;&gt;"",Activités!R333,"")),"")</f>
        <v/>
      </c>
      <c r="K323" s="26" t="str">
        <f>IF(A323&lt;&gt;"",IF(Activités!AC333=TRUE,INDEX(libcatidinst,MATCH(Activités!S333,libinst,0)),""),"")</f>
        <v/>
      </c>
      <c r="L323" s="26" t="str">
        <f>IF(A323&lt;&gt;"",IF(Activités!AC333=TRUE,INDEX(codeinst,MATCH(Activités!S333,libinst,0)),IF(Activités!S333&lt;&gt;"",Activités!S333,"")),"")</f>
        <v/>
      </c>
      <c r="M323" s="26" t="str">
        <f>IF(A323&lt;&gt;"",IF(Activités!T333&lt;&gt;"",Activités!T333,""),"")</f>
        <v/>
      </c>
      <c r="N323" s="26" t="str">
        <f>IF(A323&lt;&gt;"",IF(Activités!U333&lt;&gt;"",Activités!U333,""),"")</f>
        <v/>
      </c>
      <c r="O323" s="26" t="str">
        <f>IF(OR(A323="",ISBLANK(Activités!V333)),"",IF(NOT(ISNA(Activités!V333)),INDEX(codeschartkla,MATCH(Activités!V333,libschartkla,0)),Activités!V333))</f>
        <v/>
      </c>
      <c r="P323" s="26" t="str">
        <f>IF(OR(A323="",ISBLANK(Activités!W333)),"",Activités!W333)</f>
        <v/>
      </c>
    </row>
    <row r="324" spans="1:16">
      <c r="A324" s="26" t="str">
        <f>IF(Activités!$A334&lt;&gt;"",IF(Activités!C334&lt;&gt;"",IF(Activités!C334="LOC.ID",CONCATENATE("LOC.",Activités!AM$12),Activités!C334),""),"")</f>
        <v/>
      </c>
      <c r="B324" s="51" t="str">
        <f>IF(A324&lt;&gt;"",Activités!J334,"")</f>
        <v/>
      </c>
      <c r="C324" s="26" t="str">
        <f>IF(A324&lt;&gt;"",IF(Activités!E334=TRUE,INDEX(codesex,MATCH(Activités!D334,libsex,0)),Activités!D334),"")</f>
        <v/>
      </c>
      <c r="D324" s="116" t="str">
        <f>IF(A324&lt;&gt;"",Activités!F334,"")</f>
        <v/>
      </c>
      <c r="E324" s="26" t="str">
        <f>IF(A324&lt;&gt;"",IF(Activités!H334=TRUE,INDEX(codenat,MATCH(Activités!G334,libnat,0)),Activités!G334),"")</f>
        <v/>
      </c>
      <c r="F324" s="26" t="str">
        <f>IF(A324&lt;&gt;"",Activités!I334,"")</f>
        <v/>
      </c>
      <c r="G324" s="26" t="str">
        <f>IF(A324&lt;&gt;"",IF(Activités!O334&lt;&gt;"",Activités!O334,""),"")</f>
        <v/>
      </c>
      <c r="H324" s="26" t="str">
        <f>IF(A324&lt;&gt;"",IF(Activités!Z334=TRUE,INDEX(codeperskat,MATCH(Activités!P334,libperskat,0)),IF(Activités!P334&lt;&gt;"",Activités!P334,"")),"")</f>
        <v/>
      </c>
      <c r="I324" s="26" t="str">
        <f>IF(A324&lt;&gt;"",IF(Activités!AA334=TRUE,INDEX(codeaav,MATCH(Activités!Q334,libaav,0)),IF(Activités!Q334&lt;&gt;"",Activités!Q334,"")),"")</f>
        <v/>
      </c>
      <c r="J324" s="26" t="str">
        <f>IF(A324&lt;&gt;"",IF(Activités!AB334=TRUE,INDEX(codedipqual,MATCH(Activités!R334,libdipqual,0)),IF(Activités!R334&lt;&gt;"",Activités!R334,"")),"")</f>
        <v/>
      </c>
      <c r="K324" s="26" t="str">
        <f>IF(A324&lt;&gt;"",IF(Activités!AC334=TRUE,INDEX(libcatidinst,MATCH(Activités!S334,libinst,0)),""),"")</f>
        <v/>
      </c>
      <c r="L324" s="26" t="str">
        <f>IF(A324&lt;&gt;"",IF(Activités!AC334=TRUE,INDEX(codeinst,MATCH(Activités!S334,libinst,0)),IF(Activités!S334&lt;&gt;"",Activités!S334,"")),"")</f>
        <v/>
      </c>
      <c r="M324" s="26" t="str">
        <f>IF(A324&lt;&gt;"",IF(Activités!T334&lt;&gt;"",Activités!T334,""),"")</f>
        <v/>
      </c>
      <c r="N324" s="26" t="str">
        <f>IF(A324&lt;&gt;"",IF(Activités!U334&lt;&gt;"",Activités!U334,""),"")</f>
        <v/>
      </c>
      <c r="O324" s="26" t="str">
        <f>IF(OR(A324="",ISBLANK(Activités!V334)),"",IF(NOT(ISNA(Activités!V334)),INDEX(codeschartkla,MATCH(Activités!V334,libschartkla,0)),Activités!V334))</f>
        <v/>
      </c>
      <c r="P324" s="26" t="str">
        <f>IF(OR(A324="",ISBLANK(Activités!W334)),"",Activités!W334)</f>
        <v/>
      </c>
    </row>
    <row r="325" spans="1:16">
      <c r="A325" s="26" t="str">
        <f>IF(Activités!$A335&lt;&gt;"",IF(Activités!C335&lt;&gt;"",IF(Activités!C335="LOC.ID",CONCATENATE("LOC.",Activités!AM$12),Activités!C335),""),"")</f>
        <v/>
      </c>
      <c r="B325" s="51" t="str">
        <f>IF(A325&lt;&gt;"",Activités!J335,"")</f>
        <v/>
      </c>
      <c r="C325" s="26" t="str">
        <f>IF(A325&lt;&gt;"",IF(Activités!E335=TRUE,INDEX(codesex,MATCH(Activités!D335,libsex,0)),Activités!D335),"")</f>
        <v/>
      </c>
      <c r="D325" s="116" t="str">
        <f>IF(A325&lt;&gt;"",Activités!F335,"")</f>
        <v/>
      </c>
      <c r="E325" s="26" t="str">
        <f>IF(A325&lt;&gt;"",IF(Activités!H335=TRUE,INDEX(codenat,MATCH(Activités!G335,libnat,0)),Activités!G335),"")</f>
        <v/>
      </c>
      <c r="F325" s="26" t="str">
        <f>IF(A325&lt;&gt;"",Activités!I335,"")</f>
        <v/>
      </c>
      <c r="G325" s="26" t="str">
        <f>IF(A325&lt;&gt;"",IF(Activités!O335&lt;&gt;"",Activités!O335,""),"")</f>
        <v/>
      </c>
      <c r="H325" s="26" t="str">
        <f>IF(A325&lt;&gt;"",IF(Activités!Z335=TRUE,INDEX(codeperskat,MATCH(Activités!P335,libperskat,0)),IF(Activités!P335&lt;&gt;"",Activités!P335,"")),"")</f>
        <v/>
      </c>
      <c r="I325" s="26" t="str">
        <f>IF(A325&lt;&gt;"",IF(Activités!AA335=TRUE,INDEX(codeaav,MATCH(Activités!Q335,libaav,0)),IF(Activités!Q335&lt;&gt;"",Activités!Q335,"")),"")</f>
        <v/>
      </c>
      <c r="J325" s="26" t="str">
        <f>IF(A325&lt;&gt;"",IF(Activités!AB335=TRUE,INDEX(codedipqual,MATCH(Activités!R335,libdipqual,0)),IF(Activités!R335&lt;&gt;"",Activités!R335,"")),"")</f>
        <v/>
      </c>
      <c r="K325" s="26" t="str">
        <f>IF(A325&lt;&gt;"",IF(Activités!AC335=TRUE,INDEX(libcatidinst,MATCH(Activités!S335,libinst,0)),""),"")</f>
        <v/>
      </c>
      <c r="L325" s="26" t="str">
        <f>IF(A325&lt;&gt;"",IF(Activités!AC335=TRUE,INDEX(codeinst,MATCH(Activités!S335,libinst,0)),IF(Activités!S335&lt;&gt;"",Activités!S335,"")),"")</f>
        <v/>
      </c>
      <c r="M325" s="26" t="str">
        <f>IF(A325&lt;&gt;"",IF(Activités!T335&lt;&gt;"",Activités!T335,""),"")</f>
        <v/>
      </c>
      <c r="N325" s="26" t="str">
        <f>IF(A325&lt;&gt;"",IF(Activités!U335&lt;&gt;"",Activités!U335,""),"")</f>
        <v/>
      </c>
      <c r="O325" s="26" t="str">
        <f>IF(OR(A325="",ISBLANK(Activités!V335)),"",IF(NOT(ISNA(Activités!V335)),INDEX(codeschartkla,MATCH(Activités!V335,libschartkla,0)),Activités!V335))</f>
        <v/>
      </c>
      <c r="P325" s="26" t="str">
        <f>IF(OR(A325="",ISBLANK(Activités!W335)),"",Activités!W335)</f>
        <v/>
      </c>
    </row>
    <row r="326" spans="1:16">
      <c r="A326" s="26" t="str">
        <f>IF(Activités!$A336&lt;&gt;"",IF(Activités!C336&lt;&gt;"",IF(Activités!C336="LOC.ID",CONCATENATE("LOC.",Activités!AM$12),Activités!C336),""),"")</f>
        <v/>
      </c>
      <c r="B326" s="51" t="str">
        <f>IF(A326&lt;&gt;"",Activités!J336,"")</f>
        <v/>
      </c>
      <c r="C326" s="26" t="str">
        <f>IF(A326&lt;&gt;"",IF(Activités!E336=TRUE,INDEX(codesex,MATCH(Activités!D336,libsex,0)),Activités!D336),"")</f>
        <v/>
      </c>
      <c r="D326" s="116" t="str">
        <f>IF(A326&lt;&gt;"",Activités!F336,"")</f>
        <v/>
      </c>
      <c r="E326" s="26" t="str">
        <f>IF(A326&lt;&gt;"",IF(Activités!H336=TRUE,INDEX(codenat,MATCH(Activités!G336,libnat,0)),Activités!G336),"")</f>
        <v/>
      </c>
      <c r="F326" s="26" t="str">
        <f>IF(A326&lt;&gt;"",Activités!I336,"")</f>
        <v/>
      </c>
      <c r="G326" s="26" t="str">
        <f>IF(A326&lt;&gt;"",IF(Activités!O336&lt;&gt;"",Activités!O336,""),"")</f>
        <v/>
      </c>
      <c r="H326" s="26" t="str">
        <f>IF(A326&lt;&gt;"",IF(Activités!Z336=TRUE,INDEX(codeperskat,MATCH(Activités!P336,libperskat,0)),IF(Activités!P336&lt;&gt;"",Activités!P336,"")),"")</f>
        <v/>
      </c>
      <c r="I326" s="26" t="str">
        <f>IF(A326&lt;&gt;"",IF(Activités!AA336=TRUE,INDEX(codeaav,MATCH(Activités!Q336,libaav,0)),IF(Activités!Q336&lt;&gt;"",Activités!Q336,"")),"")</f>
        <v/>
      </c>
      <c r="J326" s="26" t="str">
        <f>IF(A326&lt;&gt;"",IF(Activités!AB336=TRUE,INDEX(codedipqual,MATCH(Activités!R336,libdipqual,0)),IF(Activités!R336&lt;&gt;"",Activités!R336,"")),"")</f>
        <v/>
      </c>
      <c r="K326" s="26" t="str">
        <f>IF(A326&lt;&gt;"",IF(Activités!AC336=TRUE,INDEX(libcatidinst,MATCH(Activités!S336,libinst,0)),""),"")</f>
        <v/>
      </c>
      <c r="L326" s="26" t="str">
        <f>IF(A326&lt;&gt;"",IF(Activités!AC336=TRUE,INDEX(codeinst,MATCH(Activités!S336,libinst,0)),IF(Activités!S336&lt;&gt;"",Activités!S336,"")),"")</f>
        <v/>
      </c>
      <c r="M326" s="26" t="str">
        <f>IF(A326&lt;&gt;"",IF(Activités!T336&lt;&gt;"",Activités!T336,""),"")</f>
        <v/>
      </c>
      <c r="N326" s="26" t="str">
        <f>IF(A326&lt;&gt;"",IF(Activités!U336&lt;&gt;"",Activités!U336,""),"")</f>
        <v/>
      </c>
      <c r="O326" s="26" t="str">
        <f>IF(OR(A326="",ISBLANK(Activités!V336)),"",IF(NOT(ISNA(Activités!V336)),INDEX(codeschartkla,MATCH(Activités!V336,libschartkla,0)),Activités!V336))</f>
        <v/>
      </c>
      <c r="P326" s="26" t="str">
        <f>IF(OR(A326="",ISBLANK(Activités!W336)),"",Activités!W336)</f>
        <v/>
      </c>
    </row>
    <row r="327" spans="1:16">
      <c r="A327" s="26" t="str">
        <f>IF(Activités!$A337&lt;&gt;"",IF(Activités!C337&lt;&gt;"",IF(Activités!C337="LOC.ID",CONCATENATE("LOC.",Activités!AM$12),Activités!C337),""),"")</f>
        <v/>
      </c>
      <c r="B327" s="51" t="str">
        <f>IF(A327&lt;&gt;"",Activités!J337,"")</f>
        <v/>
      </c>
      <c r="C327" s="26" t="str">
        <f>IF(A327&lt;&gt;"",IF(Activités!E337=TRUE,INDEX(codesex,MATCH(Activités!D337,libsex,0)),Activités!D337),"")</f>
        <v/>
      </c>
      <c r="D327" s="116" t="str">
        <f>IF(A327&lt;&gt;"",Activités!F337,"")</f>
        <v/>
      </c>
      <c r="E327" s="26" t="str">
        <f>IF(A327&lt;&gt;"",IF(Activités!H337=TRUE,INDEX(codenat,MATCH(Activités!G337,libnat,0)),Activités!G337),"")</f>
        <v/>
      </c>
      <c r="F327" s="26" t="str">
        <f>IF(A327&lt;&gt;"",Activités!I337,"")</f>
        <v/>
      </c>
      <c r="G327" s="26" t="str">
        <f>IF(A327&lt;&gt;"",IF(Activités!O337&lt;&gt;"",Activités!O337,""),"")</f>
        <v/>
      </c>
      <c r="H327" s="26" t="str">
        <f>IF(A327&lt;&gt;"",IF(Activités!Z337=TRUE,INDEX(codeperskat,MATCH(Activités!P337,libperskat,0)),IF(Activités!P337&lt;&gt;"",Activités!P337,"")),"")</f>
        <v/>
      </c>
      <c r="I327" s="26" t="str">
        <f>IF(A327&lt;&gt;"",IF(Activités!AA337=TRUE,INDEX(codeaav,MATCH(Activités!Q337,libaav,0)),IF(Activités!Q337&lt;&gt;"",Activités!Q337,"")),"")</f>
        <v/>
      </c>
      <c r="J327" s="26" t="str">
        <f>IF(A327&lt;&gt;"",IF(Activités!AB337=TRUE,INDEX(codedipqual,MATCH(Activités!R337,libdipqual,0)),IF(Activités!R337&lt;&gt;"",Activités!R337,"")),"")</f>
        <v/>
      </c>
      <c r="K327" s="26" t="str">
        <f>IF(A327&lt;&gt;"",IF(Activités!AC337=TRUE,INDEX(libcatidinst,MATCH(Activités!S337,libinst,0)),""),"")</f>
        <v/>
      </c>
      <c r="L327" s="26" t="str">
        <f>IF(A327&lt;&gt;"",IF(Activités!AC337=TRUE,INDEX(codeinst,MATCH(Activités!S337,libinst,0)),IF(Activités!S337&lt;&gt;"",Activités!S337,"")),"")</f>
        <v/>
      </c>
      <c r="M327" s="26" t="str">
        <f>IF(A327&lt;&gt;"",IF(Activités!T337&lt;&gt;"",Activités!T337,""),"")</f>
        <v/>
      </c>
      <c r="N327" s="26" t="str">
        <f>IF(A327&lt;&gt;"",IF(Activités!U337&lt;&gt;"",Activités!U337,""),"")</f>
        <v/>
      </c>
      <c r="O327" s="26" t="str">
        <f>IF(OR(A327="",ISBLANK(Activités!V337)),"",IF(NOT(ISNA(Activités!V337)),INDEX(codeschartkla,MATCH(Activités!V337,libschartkla,0)),Activités!V337))</f>
        <v/>
      </c>
      <c r="P327" s="26" t="str">
        <f>IF(OR(A327="",ISBLANK(Activités!W337)),"",Activités!W337)</f>
        <v/>
      </c>
    </row>
    <row r="328" spans="1:16">
      <c r="A328" s="26" t="str">
        <f>IF(Activités!$A338&lt;&gt;"",IF(Activités!C338&lt;&gt;"",IF(Activités!C338="LOC.ID",CONCATENATE("LOC.",Activités!AM$12),Activités!C338),""),"")</f>
        <v/>
      </c>
      <c r="B328" s="51" t="str">
        <f>IF(A328&lt;&gt;"",Activités!J338,"")</f>
        <v/>
      </c>
      <c r="C328" s="26" t="str">
        <f>IF(A328&lt;&gt;"",IF(Activités!E338=TRUE,INDEX(codesex,MATCH(Activités!D338,libsex,0)),Activités!D338),"")</f>
        <v/>
      </c>
      <c r="D328" s="116" t="str">
        <f>IF(A328&lt;&gt;"",Activités!F338,"")</f>
        <v/>
      </c>
      <c r="E328" s="26" t="str">
        <f>IF(A328&lt;&gt;"",IF(Activités!H338=TRUE,INDEX(codenat,MATCH(Activités!G338,libnat,0)),Activités!G338),"")</f>
        <v/>
      </c>
      <c r="F328" s="26" t="str">
        <f>IF(A328&lt;&gt;"",Activités!I338,"")</f>
        <v/>
      </c>
      <c r="G328" s="26" t="str">
        <f>IF(A328&lt;&gt;"",IF(Activités!O338&lt;&gt;"",Activités!O338,""),"")</f>
        <v/>
      </c>
      <c r="H328" s="26" t="str">
        <f>IF(A328&lt;&gt;"",IF(Activités!Z338=TRUE,INDEX(codeperskat,MATCH(Activités!P338,libperskat,0)),IF(Activités!P338&lt;&gt;"",Activités!P338,"")),"")</f>
        <v/>
      </c>
      <c r="I328" s="26" t="str">
        <f>IF(A328&lt;&gt;"",IF(Activités!AA338=TRUE,INDEX(codeaav,MATCH(Activités!Q338,libaav,0)),IF(Activités!Q338&lt;&gt;"",Activités!Q338,"")),"")</f>
        <v/>
      </c>
      <c r="J328" s="26" t="str">
        <f>IF(A328&lt;&gt;"",IF(Activités!AB338=TRUE,INDEX(codedipqual,MATCH(Activités!R338,libdipqual,0)),IF(Activités!R338&lt;&gt;"",Activités!R338,"")),"")</f>
        <v/>
      </c>
      <c r="K328" s="26" t="str">
        <f>IF(A328&lt;&gt;"",IF(Activités!AC338=TRUE,INDEX(libcatidinst,MATCH(Activités!S338,libinst,0)),""),"")</f>
        <v/>
      </c>
      <c r="L328" s="26" t="str">
        <f>IF(A328&lt;&gt;"",IF(Activités!AC338=TRUE,INDEX(codeinst,MATCH(Activités!S338,libinst,0)),IF(Activités!S338&lt;&gt;"",Activités!S338,"")),"")</f>
        <v/>
      </c>
      <c r="M328" s="26" t="str">
        <f>IF(A328&lt;&gt;"",IF(Activités!T338&lt;&gt;"",Activités!T338,""),"")</f>
        <v/>
      </c>
      <c r="N328" s="26" t="str">
        <f>IF(A328&lt;&gt;"",IF(Activités!U338&lt;&gt;"",Activités!U338,""),"")</f>
        <v/>
      </c>
      <c r="O328" s="26" t="str">
        <f>IF(OR(A328="",ISBLANK(Activités!V338)),"",IF(NOT(ISNA(Activités!V338)),INDEX(codeschartkla,MATCH(Activités!V338,libschartkla,0)),Activités!V338))</f>
        <v/>
      </c>
      <c r="P328" s="26" t="str">
        <f>IF(OR(A328="",ISBLANK(Activités!W338)),"",Activités!W338)</f>
        <v/>
      </c>
    </row>
    <row r="329" spans="1:16">
      <c r="A329" s="26" t="str">
        <f>IF(Activités!$A339&lt;&gt;"",IF(Activités!C339&lt;&gt;"",IF(Activités!C339="LOC.ID",CONCATENATE("LOC.",Activités!AM$12),Activités!C339),""),"")</f>
        <v/>
      </c>
      <c r="B329" s="51" t="str">
        <f>IF(A329&lt;&gt;"",Activités!J339,"")</f>
        <v/>
      </c>
      <c r="C329" s="26" t="str">
        <f>IF(A329&lt;&gt;"",IF(Activités!E339=TRUE,INDEX(codesex,MATCH(Activités!D339,libsex,0)),Activités!D339),"")</f>
        <v/>
      </c>
      <c r="D329" s="116" t="str">
        <f>IF(A329&lt;&gt;"",Activités!F339,"")</f>
        <v/>
      </c>
      <c r="E329" s="26" t="str">
        <f>IF(A329&lt;&gt;"",IF(Activités!H339=TRUE,INDEX(codenat,MATCH(Activités!G339,libnat,0)),Activités!G339),"")</f>
        <v/>
      </c>
      <c r="F329" s="26" t="str">
        <f>IF(A329&lt;&gt;"",Activités!I339,"")</f>
        <v/>
      </c>
      <c r="G329" s="26" t="str">
        <f>IF(A329&lt;&gt;"",IF(Activités!O339&lt;&gt;"",Activités!O339,""),"")</f>
        <v/>
      </c>
      <c r="H329" s="26" t="str">
        <f>IF(A329&lt;&gt;"",IF(Activités!Z339=TRUE,INDEX(codeperskat,MATCH(Activités!P339,libperskat,0)),IF(Activités!P339&lt;&gt;"",Activités!P339,"")),"")</f>
        <v/>
      </c>
      <c r="I329" s="26" t="str">
        <f>IF(A329&lt;&gt;"",IF(Activités!AA339=TRUE,INDEX(codeaav,MATCH(Activités!Q339,libaav,0)),IF(Activités!Q339&lt;&gt;"",Activités!Q339,"")),"")</f>
        <v/>
      </c>
      <c r="J329" s="26" t="str">
        <f>IF(A329&lt;&gt;"",IF(Activités!AB339=TRUE,INDEX(codedipqual,MATCH(Activités!R339,libdipqual,0)),IF(Activités!R339&lt;&gt;"",Activités!R339,"")),"")</f>
        <v/>
      </c>
      <c r="K329" s="26" t="str">
        <f>IF(A329&lt;&gt;"",IF(Activités!AC339=TRUE,INDEX(libcatidinst,MATCH(Activités!S339,libinst,0)),""),"")</f>
        <v/>
      </c>
      <c r="L329" s="26" t="str">
        <f>IF(A329&lt;&gt;"",IF(Activités!AC339=TRUE,INDEX(codeinst,MATCH(Activités!S339,libinst,0)),IF(Activités!S339&lt;&gt;"",Activités!S339,"")),"")</f>
        <v/>
      </c>
      <c r="M329" s="26" t="str">
        <f>IF(A329&lt;&gt;"",IF(Activités!T339&lt;&gt;"",Activités!T339,""),"")</f>
        <v/>
      </c>
      <c r="N329" s="26" t="str">
        <f>IF(A329&lt;&gt;"",IF(Activités!U339&lt;&gt;"",Activités!U339,""),"")</f>
        <v/>
      </c>
      <c r="O329" s="26" t="str">
        <f>IF(OR(A329="",ISBLANK(Activités!V339)),"",IF(NOT(ISNA(Activités!V339)),INDEX(codeschartkla,MATCH(Activités!V339,libschartkla,0)),Activités!V339))</f>
        <v/>
      </c>
      <c r="P329" s="26" t="str">
        <f>IF(OR(A329="",ISBLANK(Activités!W339)),"",Activités!W339)</f>
        <v/>
      </c>
    </row>
    <row r="330" spans="1:16">
      <c r="A330" s="26" t="str">
        <f>IF(Activités!$A340&lt;&gt;"",IF(Activités!C340&lt;&gt;"",IF(Activités!C340="LOC.ID",CONCATENATE("LOC.",Activités!AM$12),Activités!C340),""),"")</f>
        <v/>
      </c>
      <c r="B330" s="51" t="str">
        <f>IF(A330&lt;&gt;"",Activités!J340,"")</f>
        <v/>
      </c>
      <c r="C330" s="26" t="str">
        <f>IF(A330&lt;&gt;"",IF(Activités!E340=TRUE,INDEX(codesex,MATCH(Activités!D340,libsex,0)),Activités!D340),"")</f>
        <v/>
      </c>
      <c r="D330" s="116" t="str">
        <f>IF(A330&lt;&gt;"",Activités!F340,"")</f>
        <v/>
      </c>
      <c r="E330" s="26" t="str">
        <f>IF(A330&lt;&gt;"",IF(Activités!H340=TRUE,INDEX(codenat,MATCH(Activités!G340,libnat,0)),Activités!G340),"")</f>
        <v/>
      </c>
      <c r="F330" s="26" t="str">
        <f>IF(A330&lt;&gt;"",Activités!I340,"")</f>
        <v/>
      </c>
      <c r="G330" s="26" t="str">
        <f>IF(A330&lt;&gt;"",IF(Activités!O340&lt;&gt;"",Activités!O340,""),"")</f>
        <v/>
      </c>
      <c r="H330" s="26" t="str">
        <f>IF(A330&lt;&gt;"",IF(Activités!Z340=TRUE,INDEX(codeperskat,MATCH(Activités!P340,libperskat,0)),IF(Activités!P340&lt;&gt;"",Activités!P340,"")),"")</f>
        <v/>
      </c>
      <c r="I330" s="26" t="str">
        <f>IF(A330&lt;&gt;"",IF(Activités!AA340=TRUE,INDEX(codeaav,MATCH(Activités!Q340,libaav,0)),IF(Activités!Q340&lt;&gt;"",Activités!Q340,"")),"")</f>
        <v/>
      </c>
      <c r="J330" s="26" t="str">
        <f>IF(A330&lt;&gt;"",IF(Activités!AB340=TRUE,INDEX(codedipqual,MATCH(Activités!R340,libdipqual,0)),IF(Activités!R340&lt;&gt;"",Activités!R340,"")),"")</f>
        <v/>
      </c>
      <c r="K330" s="26" t="str">
        <f>IF(A330&lt;&gt;"",IF(Activités!AC340=TRUE,INDEX(libcatidinst,MATCH(Activités!S340,libinst,0)),""),"")</f>
        <v/>
      </c>
      <c r="L330" s="26" t="str">
        <f>IF(A330&lt;&gt;"",IF(Activités!AC340=TRUE,INDEX(codeinst,MATCH(Activités!S340,libinst,0)),IF(Activités!S340&lt;&gt;"",Activités!S340,"")),"")</f>
        <v/>
      </c>
      <c r="M330" s="26" t="str">
        <f>IF(A330&lt;&gt;"",IF(Activités!T340&lt;&gt;"",Activités!T340,""),"")</f>
        <v/>
      </c>
      <c r="N330" s="26" t="str">
        <f>IF(A330&lt;&gt;"",IF(Activités!U340&lt;&gt;"",Activités!U340,""),"")</f>
        <v/>
      </c>
      <c r="O330" s="26" t="str">
        <f>IF(OR(A330="",ISBLANK(Activités!V340)),"",IF(NOT(ISNA(Activités!V340)),INDEX(codeschartkla,MATCH(Activités!V340,libschartkla,0)),Activités!V340))</f>
        <v/>
      </c>
      <c r="P330" s="26" t="str">
        <f>IF(OR(A330="",ISBLANK(Activités!W340)),"",Activités!W340)</f>
        <v/>
      </c>
    </row>
    <row r="331" spans="1:16">
      <c r="A331" s="26" t="str">
        <f>IF(Activités!$A341&lt;&gt;"",IF(Activités!C341&lt;&gt;"",IF(Activités!C341="LOC.ID",CONCATENATE("LOC.",Activités!AM$12),Activités!C341),""),"")</f>
        <v/>
      </c>
      <c r="B331" s="51" t="str">
        <f>IF(A331&lt;&gt;"",Activités!J341,"")</f>
        <v/>
      </c>
      <c r="C331" s="26" t="str">
        <f>IF(A331&lt;&gt;"",IF(Activités!E341=TRUE,INDEX(codesex,MATCH(Activités!D341,libsex,0)),Activités!D341),"")</f>
        <v/>
      </c>
      <c r="D331" s="116" t="str">
        <f>IF(A331&lt;&gt;"",Activités!F341,"")</f>
        <v/>
      </c>
      <c r="E331" s="26" t="str">
        <f>IF(A331&lt;&gt;"",IF(Activités!H341=TRUE,INDEX(codenat,MATCH(Activités!G341,libnat,0)),Activités!G341),"")</f>
        <v/>
      </c>
      <c r="F331" s="26" t="str">
        <f>IF(A331&lt;&gt;"",Activités!I341,"")</f>
        <v/>
      </c>
      <c r="G331" s="26" t="str">
        <f>IF(A331&lt;&gt;"",IF(Activités!O341&lt;&gt;"",Activités!O341,""),"")</f>
        <v/>
      </c>
      <c r="H331" s="26" t="str">
        <f>IF(A331&lt;&gt;"",IF(Activités!Z341=TRUE,INDEX(codeperskat,MATCH(Activités!P341,libperskat,0)),IF(Activités!P341&lt;&gt;"",Activités!P341,"")),"")</f>
        <v/>
      </c>
      <c r="I331" s="26" t="str">
        <f>IF(A331&lt;&gt;"",IF(Activités!AA341=TRUE,INDEX(codeaav,MATCH(Activités!Q341,libaav,0)),IF(Activités!Q341&lt;&gt;"",Activités!Q341,"")),"")</f>
        <v/>
      </c>
      <c r="J331" s="26" t="str">
        <f>IF(A331&lt;&gt;"",IF(Activités!AB341=TRUE,INDEX(codedipqual,MATCH(Activités!R341,libdipqual,0)),IF(Activités!R341&lt;&gt;"",Activités!R341,"")),"")</f>
        <v/>
      </c>
      <c r="K331" s="26" t="str">
        <f>IF(A331&lt;&gt;"",IF(Activités!AC341=TRUE,INDEX(libcatidinst,MATCH(Activités!S341,libinst,0)),""),"")</f>
        <v/>
      </c>
      <c r="L331" s="26" t="str">
        <f>IF(A331&lt;&gt;"",IF(Activités!AC341=TRUE,INDEX(codeinst,MATCH(Activités!S341,libinst,0)),IF(Activités!S341&lt;&gt;"",Activités!S341,"")),"")</f>
        <v/>
      </c>
      <c r="M331" s="26" t="str">
        <f>IF(A331&lt;&gt;"",IF(Activités!T341&lt;&gt;"",Activités!T341,""),"")</f>
        <v/>
      </c>
      <c r="N331" s="26" t="str">
        <f>IF(A331&lt;&gt;"",IF(Activités!U341&lt;&gt;"",Activités!U341,""),"")</f>
        <v/>
      </c>
      <c r="O331" s="26" t="str">
        <f>IF(OR(A331="",ISBLANK(Activités!V341)),"",IF(NOT(ISNA(Activités!V341)),INDEX(codeschartkla,MATCH(Activités!V341,libschartkla,0)),Activités!V341))</f>
        <v/>
      </c>
      <c r="P331" s="26" t="str">
        <f>IF(OR(A331="",ISBLANK(Activités!W341)),"",Activités!W341)</f>
        <v/>
      </c>
    </row>
    <row r="332" spans="1:16">
      <c r="A332" s="26" t="str">
        <f>IF(Activités!$A342&lt;&gt;"",IF(Activités!C342&lt;&gt;"",IF(Activités!C342="LOC.ID",CONCATENATE("LOC.",Activités!AM$12),Activités!C342),""),"")</f>
        <v/>
      </c>
      <c r="B332" s="51" t="str">
        <f>IF(A332&lt;&gt;"",Activités!J342,"")</f>
        <v/>
      </c>
      <c r="C332" s="26" t="str">
        <f>IF(A332&lt;&gt;"",IF(Activités!E342=TRUE,INDEX(codesex,MATCH(Activités!D342,libsex,0)),Activités!D342),"")</f>
        <v/>
      </c>
      <c r="D332" s="116" t="str">
        <f>IF(A332&lt;&gt;"",Activités!F342,"")</f>
        <v/>
      </c>
      <c r="E332" s="26" t="str">
        <f>IF(A332&lt;&gt;"",IF(Activités!H342=TRUE,INDEX(codenat,MATCH(Activités!G342,libnat,0)),Activités!G342),"")</f>
        <v/>
      </c>
      <c r="F332" s="26" t="str">
        <f>IF(A332&lt;&gt;"",Activités!I342,"")</f>
        <v/>
      </c>
      <c r="G332" s="26" t="str">
        <f>IF(A332&lt;&gt;"",IF(Activités!O342&lt;&gt;"",Activités!O342,""),"")</f>
        <v/>
      </c>
      <c r="H332" s="26" t="str">
        <f>IF(A332&lt;&gt;"",IF(Activités!Z342=TRUE,INDEX(codeperskat,MATCH(Activités!P342,libperskat,0)),IF(Activités!P342&lt;&gt;"",Activités!P342,"")),"")</f>
        <v/>
      </c>
      <c r="I332" s="26" t="str">
        <f>IF(A332&lt;&gt;"",IF(Activités!AA342=TRUE,INDEX(codeaav,MATCH(Activités!Q342,libaav,0)),IF(Activités!Q342&lt;&gt;"",Activités!Q342,"")),"")</f>
        <v/>
      </c>
      <c r="J332" s="26" t="str">
        <f>IF(A332&lt;&gt;"",IF(Activités!AB342=TRUE,INDEX(codedipqual,MATCH(Activités!R342,libdipqual,0)),IF(Activités!R342&lt;&gt;"",Activités!R342,"")),"")</f>
        <v/>
      </c>
      <c r="K332" s="26" t="str">
        <f>IF(A332&lt;&gt;"",IF(Activités!AC342=TRUE,INDEX(libcatidinst,MATCH(Activités!S342,libinst,0)),""),"")</f>
        <v/>
      </c>
      <c r="L332" s="26" t="str">
        <f>IF(A332&lt;&gt;"",IF(Activités!AC342=TRUE,INDEX(codeinst,MATCH(Activités!S342,libinst,0)),IF(Activités!S342&lt;&gt;"",Activités!S342,"")),"")</f>
        <v/>
      </c>
      <c r="M332" s="26" t="str">
        <f>IF(A332&lt;&gt;"",IF(Activités!T342&lt;&gt;"",Activités!T342,""),"")</f>
        <v/>
      </c>
      <c r="N332" s="26" t="str">
        <f>IF(A332&lt;&gt;"",IF(Activités!U342&lt;&gt;"",Activités!U342,""),"")</f>
        <v/>
      </c>
      <c r="O332" s="26" t="str">
        <f>IF(OR(A332="",ISBLANK(Activités!V342)),"",IF(NOT(ISNA(Activités!V342)),INDEX(codeschartkla,MATCH(Activités!V342,libschartkla,0)),Activités!V342))</f>
        <v/>
      </c>
      <c r="P332" s="26" t="str">
        <f>IF(OR(A332="",ISBLANK(Activités!W342)),"",Activités!W342)</f>
        <v/>
      </c>
    </row>
    <row r="333" spans="1:16">
      <c r="A333" s="26" t="str">
        <f>IF(Activités!$A343&lt;&gt;"",IF(Activités!C343&lt;&gt;"",IF(Activités!C343="LOC.ID",CONCATENATE("LOC.",Activités!AM$12),Activités!C343),""),"")</f>
        <v/>
      </c>
      <c r="B333" s="51" t="str">
        <f>IF(A333&lt;&gt;"",Activités!J343,"")</f>
        <v/>
      </c>
      <c r="C333" s="26" t="str">
        <f>IF(A333&lt;&gt;"",IF(Activités!E343=TRUE,INDEX(codesex,MATCH(Activités!D343,libsex,0)),Activités!D343),"")</f>
        <v/>
      </c>
      <c r="D333" s="116" t="str">
        <f>IF(A333&lt;&gt;"",Activités!F343,"")</f>
        <v/>
      </c>
      <c r="E333" s="26" t="str">
        <f>IF(A333&lt;&gt;"",IF(Activités!H343=TRUE,INDEX(codenat,MATCH(Activités!G343,libnat,0)),Activités!G343),"")</f>
        <v/>
      </c>
      <c r="F333" s="26" t="str">
        <f>IF(A333&lt;&gt;"",Activités!I343,"")</f>
        <v/>
      </c>
      <c r="G333" s="26" t="str">
        <f>IF(A333&lt;&gt;"",IF(Activités!O343&lt;&gt;"",Activités!O343,""),"")</f>
        <v/>
      </c>
      <c r="H333" s="26" t="str">
        <f>IF(A333&lt;&gt;"",IF(Activités!Z343=TRUE,INDEX(codeperskat,MATCH(Activités!P343,libperskat,0)),IF(Activités!P343&lt;&gt;"",Activités!P343,"")),"")</f>
        <v/>
      </c>
      <c r="I333" s="26" t="str">
        <f>IF(A333&lt;&gt;"",IF(Activités!AA343=TRUE,INDEX(codeaav,MATCH(Activités!Q343,libaav,0)),IF(Activités!Q343&lt;&gt;"",Activités!Q343,"")),"")</f>
        <v/>
      </c>
      <c r="J333" s="26" t="str">
        <f>IF(A333&lt;&gt;"",IF(Activités!AB343=TRUE,INDEX(codedipqual,MATCH(Activités!R343,libdipqual,0)),IF(Activités!R343&lt;&gt;"",Activités!R343,"")),"")</f>
        <v/>
      </c>
      <c r="K333" s="26" t="str">
        <f>IF(A333&lt;&gt;"",IF(Activités!AC343=TRUE,INDEX(libcatidinst,MATCH(Activités!S343,libinst,0)),""),"")</f>
        <v/>
      </c>
      <c r="L333" s="26" t="str">
        <f>IF(A333&lt;&gt;"",IF(Activités!AC343=TRUE,INDEX(codeinst,MATCH(Activités!S343,libinst,0)),IF(Activités!S343&lt;&gt;"",Activités!S343,"")),"")</f>
        <v/>
      </c>
      <c r="M333" s="26" t="str">
        <f>IF(A333&lt;&gt;"",IF(Activités!T343&lt;&gt;"",Activités!T343,""),"")</f>
        <v/>
      </c>
      <c r="N333" s="26" t="str">
        <f>IF(A333&lt;&gt;"",IF(Activités!U343&lt;&gt;"",Activités!U343,""),"")</f>
        <v/>
      </c>
      <c r="O333" s="26" t="str">
        <f>IF(OR(A333="",ISBLANK(Activités!V343)),"",IF(NOT(ISNA(Activités!V343)),INDEX(codeschartkla,MATCH(Activités!V343,libschartkla,0)),Activités!V343))</f>
        <v/>
      </c>
      <c r="P333" s="26" t="str">
        <f>IF(OR(A333="",ISBLANK(Activités!W343)),"",Activités!W343)</f>
        <v/>
      </c>
    </row>
    <row r="334" spans="1:16">
      <c r="A334" s="26" t="str">
        <f>IF(Activités!$A344&lt;&gt;"",IF(Activités!C344&lt;&gt;"",IF(Activités!C344="LOC.ID",CONCATENATE("LOC.",Activités!AM$12),Activités!C344),""),"")</f>
        <v/>
      </c>
      <c r="B334" s="51" t="str">
        <f>IF(A334&lt;&gt;"",Activités!J344,"")</f>
        <v/>
      </c>
      <c r="C334" s="26" t="str">
        <f>IF(A334&lt;&gt;"",IF(Activités!E344=TRUE,INDEX(codesex,MATCH(Activités!D344,libsex,0)),Activités!D344),"")</f>
        <v/>
      </c>
      <c r="D334" s="116" t="str">
        <f>IF(A334&lt;&gt;"",Activités!F344,"")</f>
        <v/>
      </c>
      <c r="E334" s="26" t="str">
        <f>IF(A334&lt;&gt;"",IF(Activités!H344=TRUE,INDEX(codenat,MATCH(Activités!G344,libnat,0)),Activités!G344),"")</f>
        <v/>
      </c>
      <c r="F334" s="26" t="str">
        <f>IF(A334&lt;&gt;"",Activités!I344,"")</f>
        <v/>
      </c>
      <c r="G334" s="26" t="str">
        <f>IF(A334&lt;&gt;"",IF(Activités!O344&lt;&gt;"",Activités!O344,""),"")</f>
        <v/>
      </c>
      <c r="H334" s="26" t="str">
        <f>IF(A334&lt;&gt;"",IF(Activités!Z344=TRUE,INDEX(codeperskat,MATCH(Activités!P344,libperskat,0)),IF(Activités!P344&lt;&gt;"",Activités!P344,"")),"")</f>
        <v/>
      </c>
      <c r="I334" s="26" t="str">
        <f>IF(A334&lt;&gt;"",IF(Activités!AA344=TRUE,INDEX(codeaav,MATCH(Activités!Q344,libaav,0)),IF(Activités!Q344&lt;&gt;"",Activités!Q344,"")),"")</f>
        <v/>
      </c>
      <c r="J334" s="26" t="str">
        <f>IF(A334&lt;&gt;"",IF(Activités!AB344=TRUE,INDEX(codedipqual,MATCH(Activités!R344,libdipqual,0)),IF(Activités!R344&lt;&gt;"",Activités!R344,"")),"")</f>
        <v/>
      </c>
      <c r="K334" s="26" t="str">
        <f>IF(A334&lt;&gt;"",IF(Activités!AC344=TRUE,INDEX(libcatidinst,MATCH(Activités!S344,libinst,0)),""),"")</f>
        <v/>
      </c>
      <c r="L334" s="26" t="str">
        <f>IF(A334&lt;&gt;"",IF(Activités!AC344=TRUE,INDEX(codeinst,MATCH(Activités!S344,libinst,0)),IF(Activités!S344&lt;&gt;"",Activités!S344,"")),"")</f>
        <v/>
      </c>
      <c r="M334" s="26" t="str">
        <f>IF(A334&lt;&gt;"",IF(Activités!T344&lt;&gt;"",Activités!T344,""),"")</f>
        <v/>
      </c>
      <c r="N334" s="26" t="str">
        <f>IF(A334&lt;&gt;"",IF(Activités!U344&lt;&gt;"",Activités!U344,""),"")</f>
        <v/>
      </c>
      <c r="O334" s="26" t="str">
        <f>IF(OR(A334="",ISBLANK(Activités!V344)),"",IF(NOT(ISNA(Activités!V344)),INDEX(codeschartkla,MATCH(Activités!V344,libschartkla,0)),Activités!V344))</f>
        <v/>
      </c>
      <c r="P334" s="26" t="str">
        <f>IF(OR(A334="",ISBLANK(Activités!W344)),"",Activités!W344)</f>
        <v/>
      </c>
    </row>
    <row r="335" spans="1:16">
      <c r="A335" s="26" t="str">
        <f>IF(Activités!$A345&lt;&gt;"",IF(Activités!C345&lt;&gt;"",IF(Activités!C345="LOC.ID",CONCATENATE("LOC.",Activités!AM$12),Activités!C345),""),"")</f>
        <v/>
      </c>
      <c r="B335" s="51" t="str">
        <f>IF(A335&lt;&gt;"",Activités!J345,"")</f>
        <v/>
      </c>
      <c r="C335" s="26" t="str">
        <f>IF(A335&lt;&gt;"",IF(Activités!E345=TRUE,INDEX(codesex,MATCH(Activités!D345,libsex,0)),Activités!D345),"")</f>
        <v/>
      </c>
      <c r="D335" s="116" t="str">
        <f>IF(A335&lt;&gt;"",Activités!F345,"")</f>
        <v/>
      </c>
      <c r="E335" s="26" t="str">
        <f>IF(A335&lt;&gt;"",IF(Activités!H345=TRUE,INDEX(codenat,MATCH(Activités!G345,libnat,0)),Activités!G345),"")</f>
        <v/>
      </c>
      <c r="F335" s="26" t="str">
        <f>IF(A335&lt;&gt;"",Activités!I345,"")</f>
        <v/>
      </c>
      <c r="G335" s="26" t="str">
        <f>IF(A335&lt;&gt;"",IF(Activités!O345&lt;&gt;"",Activités!O345,""),"")</f>
        <v/>
      </c>
      <c r="H335" s="26" t="str">
        <f>IF(A335&lt;&gt;"",IF(Activités!Z345=TRUE,INDEX(codeperskat,MATCH(Activités!P345,libperskat,0)),IF(Activités!P345&lt;&gt;"",Activités!P345,"")),"")</f>
        <v/>
      </c>
      <c r="I335" s="26" t="str">
        <f>IF(A335&lt;&gt;"",IF(Activités!AA345=TRUE,INDEX(codeaav,MATCH(Activités!Q345,libaav,0)),IF(Activités!Q345&lt;&gt;"",Activités!Q345,"")),"")</f>
        <v/>
      </c>
      <c r="J335" s="26" t="str">
        <f>IF(A335&lt;&gt;"",IF(Activités!AB345=TRUE,INDEX(codedipqual,MATCH(Activités!R345,libdipqual,0)),IF(Activités!R345&lt;&gt;"",Activités!R345,"")),"")</f>
        <v/>
      </c>
      <c r="K335" s="26" t="str">
        <f>IF(A335&lt;&gt;"",IF(Activités!AC345=TRUE,INDEX(libcatidinst,MATCH(Activités!S345,libinst,0)),""),"")</f>
        <v/>
      </c>
      <c r="L335" s="26" t="str">
        <f>IF(A335&lt;&gt;"",IF(Activités!AC345=TRUE,INDEX(codeinst,MATCH(Activités!S345,libinst,0)),IF(Activités!S345&lt;&gt;"",Activités!S345,"")),"")</f>
        <v/>
      </c>
      <c r="M335" s="26" t="str">
        <f>IF(A335&lt;&gt;"",IF(Activités!T345&lt;&gt;"",Activités!T345,""),"")</f>
        <v/>
      </c>
      <c r="N335" s="26" t="str">
        <f>IF(A335&lt;&gt;"",IF(Activités!U345&lt;&gt;"",Activités!U345,""),"")</f>
        <v/>
      </c>
      <c r="O335" s="26" t="str">
        <f>IF(OR(A335="",ISBLANK(Activités!V345)),"",IF(NOT(ISNA(Activités!V345)),INDEX(codeschartkla,MATCH(Activités!V345,libschartkla,0)),Activités!V345))</f>
        <v/>
      </c>
      <c r="P335" s="26" t="str">
        <f>IF(OR(A335="",ISBLANK(Activités!W345)),"",Activités!W345)</f>
        <v/>
      </c>
    </row>
    <row r="336" spans="1:16">
      <c r="A336" s="26" t="str">
        <f>IF(Activités!$A346&lt;&gt;"",IF(Activités!C346&lt;&gt;"",IF(Activités!C346="LOC.ID",CONCATENATE("LOC.",Activités!AM$12),Activités!C346),""),"")</f>
        <v/>
      </c>
      <c r="B336" s="51" t="str">
        <f>IF(A336&lt;&gt;"",Activités!J346,"")</f>
        <v/>
      </c>
      <c r="C336" s="26" t="str">
        <f>IF(A336&lt;&gt;"",IF(Activités!E346=TRUE,INDEX(codesex,MATCH(Activités!D346,libsex,0)),Activités!D346),"")</f>
        <v/>
      </c>
      <c r="D336" s="116" t="str">
        <f>IF(A336&lt;&gt;"",Activités!F346,"")</f>
        <v/>
      </c>
      <c r="E336" s="26" t="str">
        <f>IF(A336&lt;&gt;"",IF(Activités!H346=TRUE,INDEX(codenat,MATCH(Activités!G346,libnat,0)),Activités!G346),"")</f>
        <v/>
      </c>
      <c r="F336" s="26" t="str">
        <f>IF(A336&lt;&gt;"",Activités!I346,"")</f>
        <v/>
      </c>
      <c r="G336" s="26" t="str">
        <f>IF(A336&lt;&gt;"",IF(Activités!O346&lt;&gt;"",Activités!O346,""),"")</f>
        <v/>
      </c>
      <c r="H336" s="26" t="str">
        <f>IF(A336&lt;&gt;"",IF(Activités!Z346=TRUE,INDEX(codeperskat,MATCH(Activités!P346,libperskat,0)),IF(Activités!P346&lt;&gt;"",Activités!P346,"")),"")</f>
        <v/>
      </c>
      <c r="I336" s="26" t="str">
        <f>IF(A336&lt;&gt;"",IF(Activités!AA346=TRUE,INDEX(codeaav,MATCH(Activités!Q346,libaav,0)),IF(Activités!Q346&lt;&gt;"",Activités!Q346,"")),"")</f>
        <v/>
      </c>
      <c r="J336" s="26" t="str">
        <f>IF(A336&lt;&gt;"",IF(Activités!AB346=TRUE,INDEX(codedipqual,MATCH(Activités!R346,libdipqual,0)),IF(Activités!R346&lt;&gt;"",Activités!R346,"")),"")</f>
        <v/>
      </c>
      <c r="K336" s="26" t="str">
        <f>IF(A336&lt;&gt;"",IF(Activités!AC346=TRUE,INDEX(libcatidinst,MATCH(Activités!S346,libinst,0)),""),"")</f>
        <v/>
      </c>
      <c r="L336" s="26" t="str">
        <f>IF(A336&lt;&gt;"",IF(Activités!AC346=TRUE,INDEX(codeinst,MATCH(Activités!S346,libinst,0)),IF(Activités!S346&lt;&gt;"",Activités!S346,"")),"")</f>
        <v/>
      </c>
      <c r="M336" s="26" t="str">
        <f>IF(A336&lt;&gt;"",IF(Activités!T346&lt;&gt;"",Activités!T346,""),"")</f>
        <v/>
      </c>
      <c r="N336" s="26" t="str">
        <f>IF(A336&lt;&gt;"",IF(Activités!U346&lt;&gt;"",Activités!U346,""),"")</f>
        <v/>
      </c>
      <c r="O336" s="26" t="str">
        <f>IF(OR(A336="",ISBLANK(Activités!V346)),"",IF(NOT(ISNA(Activités!V346)),INDEX(codeschartkla,MATCH(Activités!V346,libschartkla,0)),Activités!V346))</f>
        <v/>
      </c>
      <c r="P336" s="26" t="str">
        <f>IF(OR(A336="",ISBLANK(Activités!W346)),"",Activités!W346)</f>
        <v/>
      </c>
    </row>
    <row r="337" spans="1:16">
      <c r="A337" s="26" t="str">
        <f>IF(Activités!$A347&lt;&gt;"",IF(Activités!C347&lt;&gt;"",IF(Activités!C347="LOC.ID",CONCATENATE("LOC.",Activités!AM$12),Activités!C347),""),"")</f>
        <v/>
      </c>
      <c r="B337" s="51" t="str">
        <f>IF(A337&lt;&gt;"",Activités!J347,"")</f>
        <v/>
      </c>
      <c r="C337" s="26" t="str">
        <f>IF(A337&lt;&gt;"",IF(Activités!E347=TRUE,INDEX(codesex,MATCH(Activités!D347,libsex,0)),Activités!D347),"")</f>
        <v/>
      </c>
      <c r="D337" s="116" t="str">
        <f>IF(A337&lt;&gt;"",Activités!F347,"")</f>
        <v/>
      </c>
      <c r="E337" s="26" t="str">
        <f>IF(A337&lt;&gt;"",IF(Activités!H347=TRUE,INDEX(codenat,MATCH(Activités!G347,libnat,0)),Activités!G347),"")</f>
        <v/>
      </c>
      <c r="F337" s="26" t="str">
        <f>IF(A337&lt;&gt;"",Activités!I347,"")</f>
        <v/>
      </c>
      <c r="G337" s="26" t="str">
        <f>IF(A337&lt;&gt;"",IF(Activités!O347&lt;&gt;"",Activités!O347,""),"")</f>
        <v/>
      </c>
      <c r="H337" s="26" t="str">
        <f>IF(A337&lt;&gt;"",IF(Activités!Z347=TRUE,INDEX(codeperskat,MATCH(Activités!P347,libperskat,0)),IF(Activités!P347&lt;&gt;"",Activités!P347,"")),"")</f>
        <v/>
      </c>
      <c r="I337" s="26" t="str">
        <f>IF(A337&lt;&gt;"",IF(Activités!AA347=TRUE,INDEX(codeaav,MATCH(Activités!Q347,libaav,0)),IF(Activités!Q347&lt;&gt;"",Activités!Q347,"")),"")</f>
        <v/>
      </c>
      <c r="J337" s="26" t="str">
        <f>IF(A337&lt;&gt;"",IF(Activités!AB347=TRUE,INDEX(codedipqual,MATCH(Activités!R347,libdipqual,0)),IF(Activités!R347&lt;&gt;"",Activités!R347,"")),"")</f>
        <v/>
      </c>
      <c r="K337" s="26" t="str">
        <f>IF(A337&lt;&gt;"",IF(Activités!AC347=TRUE,INDEX(libcatidinst,MATCH(Activités!S347,libinst,0)),""),"")</f>
        <v/>
      </c>
      <c r="L337" s="26" t="str">
        <f>IF(A337&lt;&gt;"",IF(Activités!AC347=TRUE,INDEX(codeinst,MATCH(Activités!S347,libinst,0)),IF(Activités!S347&lt;&gt;"",Activités!S347,"")),"")</f>
        <v/>
      </c>
      <c r="M337" s="26" t="str">
        <f>IF(A337&lt;&gt;"",IF(Activités!T347&lt;&gt;"",Activités!T347,""),"")</f>
        <v/>
      </c>
      <c r="N337" s="26" t="str">
        <f>IF(A337&lt;&gt;"",IF(Activités!U347&lt;&gt;"",Activités!U347,""),"")</f>
        <v/>
      </c>
      <c r="O337" s="26" t="str">
        <f>IF(OR(A337="",ISBLANK(Activités!V347)),"",IF(NOT(ISNA(Activités!V347)),INDEX(codeschartkla,MATCH(Activités!V347,libschartkla,0)),Activités!V347))</f>
        <v/>
      </c>
      <c r="P337" s="26" t="str">
        <f>IF(OR(A337="",ISBLANK(Activités!W347)),"",Activités!W347)</f>
        <v/>
      </c>
    </row>
    <row r="338" spans="1:16">
      <c r="A338" s="26" t="str">
        <f>IF(Activités!$A348&lt;&gt;"",IF(Activités!C348&lt;&gt;"",IF(Activités!C348="LOC.ID",CONCATENATE("LOC.",Activités!AM$12),Activités!C348),""),"")</f>
        <v/>
      </c>
      <c r="B338" s="51" t="str">
        <f>IF(A338&lt;&gt;"",Activités!J348,"")</f>
        <v/>
      </c>
      <c r="C338" s="26" t="str">
        <f>IF(A338&lt;&gt;"",IF(Activités!E348=TRUE,INDEX(codesex,MATCH(Activités!D348,libsex,0)),Activités!D348),"")</f>
        <v/>
      </c>
      <c r="D338" s="116" t="str">
        <f>IF(A338&lt;&gt;"",Activités!F348,"")</f>
        <v/>
      </c>
      <c r="E338" s="26" t="str">
        <f>IF(A338&lt;&gt;"",IF(Activités!H348=TRUE,INDEX(codenat,MATCH(Activités!G348,libnat,0)),Activités!G348),"")</f>
        <v/>
      </c>
      <c r="F338" s="26" t="str">
        <f>IF(A338&lt;&gt;"",Activités!I348,"")</f>
        <v/>
      </c>
      <c r="G338" s="26" t="str">
        <f>IF(A338&lt;&gt;"",IF(Activités!O348&lt;&gt;"",Activités!O348,""),"")</f>
        <v/>
      </c>
      <c r="H338" s="26" t="str">
        <f>IF(A338&lt;&gt;"",IF(Activités!Z348=TRUE,INDEX(codeperskat,MATCH(Activités!P348,libperskat,0)),IF(Activités!P348&lt;&gt;"",Activités!P348,"")),"")</f>
        <v/>
      </c>
      <c r="I338" s="26" t="str">
        <f>IF(A338&lt;&gt;"",IF(Activités!AA348=TRUE,INDEX(codeaav,MATCH(Activités!Q348,libaav,0)),IF(Activités!Q348&lt;&gt;"",Activités!Q348,"")),"")</f>
        <v/>
      </c>
      <c r="J338" s="26" t="str">
        <f>IF(A338&lt;&gt;"",IF(Activités!AB348=TRUE,INDEX(codedipqual,MATCH(Activités!R348,libdipqual,0)),IF(Activités!R348&lt;&gt;"",Activités!R348,"")),"")</f>
        <v/>
      </c>
      <c r="K338" s="26" t="str">
        <f>IF(A338&lt;&gt;"",IF(Activités!AC348=TRUE,INDEX(libcatidinst,MATCH(Activités!S348,libinst,0)),""),"")</f>
        <v/>
      </c>
      <c r="L338" s="26" t="str">
        <f>IF(A338&lt;&gt;"",IF(Activités!AC348=TRUE,INDEX(codeinst,MATCH(Activités!S348,libinst,0)),IF(Activités!S348&lt;&gt;"",Activités!S348,"")),"")</f>
        <v/>
      </c>
      <c r="M338" s="26" t="str">
        <f>IF(A338&lt;&gt;"",IF(Activités!T348&lt;&gt;"",Activités!T348,""),"")</f>
        <v/>
      </c>
      <c r="N338" s="26" t="str">
        <f>IF(A338&lt;&gt;"",IF(Activités!U348&lt;&gt;"",Activités!U348,""),"")</f>
        <v/>
      </c>
      <c r="O338" s="26" t="str">
        <f>IF(OR(A338="",ISBLANK(Activités!V348)),"",IF(NOT(ISNA(Activités!V348)),INDEX(codeschartkla,MATCH(Activités!V348,libschartkla,0)),Activités!V348))</f>
        <v/>
      </c>
      <c r="P338" s="26" t="str">
        <f>IF(OR(A338="",ISBLANK(Activités!W348)),"",Activités!W348)</f>
        <v/>
      </c>
    </row>
    <row r="339" spans="1:16">
      <c r="A339" s="26" t="str">
        <f>IF(Activités!$A349&lt;&gt;"",IF(Activités!C349&lt;&gt;"",IF(Activités!C349="LOC.ID",CONCATENATE("LOC.",Activités!AM$12),Activités!C349),""),"")</f>
        <v/>
      </c>
      <c r="B339" s="51" t="str">
        <f>IF(A339&lt;&gt;"",Activités!J349,"")</f>
        <v/>
      </c>
      <c r="C339" s="26" t="str">
        <f>IF(A339&lt;&gt;"",IF(Activités!E349=TRUE,INDEX(codesex,MATCH(Activités!D349,libsex,0)),Activités!D349),"")</f>
        <v/>
      </c>
      <c r="D339" s="116" t="str">
        <f>IF(A339&lt;&gt;"",Activités!F349,"")</f>
        <v/>
      </c>
      <c r="E339" s="26" t="str">
        <f>IF(A339&lt;&gt;"",IF(Activités!H349=TRUE,INDEX(codenat,MATCH(Activités!G349,libnat,0)),Activités!G349),"")</f>
        <v/>
      </c>
      <c r="F339" s="26" t="str">
        <f>IF(A339&lt;&gt;"",Activités!I349,"")</f>
        <v/>
      </c>
      <c r="G339" s="26" t="str">
        <f>IF(A339&lt;&gt;"",IF(Activités!O349&lt;&gt;"",Activités!O349,""),"")</f>
        <v/>
      </c>
      <c r="H339" s="26" t="str">
        <f>IF(A339&lt;&gt;"",IF(Activités!Z349=TRUE,INDEX(codeperskat,MATCH(Activités!P349,libperskat,0)),IF(Activités!P349&lt;&gt;"",Activités!P349,"")),"")</f>
        <v/>
      </c>
      <c r="I339" s="26" t="str">
        <f>IF(A339&lt;&gt;"",IF(Activités!AA349=TRUE,INDEX(codeaav,MATCH(Activités!Q349,libaav,0)),IF(Activités!Q349&lt;&gt;"",Activités!Q349,"")),"")</f>
        <v/>
      </c>
      <c r="J339" s="26" t="str">
        <f>IF(A339&lt;&gt;"",IF(Activités!AB349=TRUE,INDEX(codedipqual,MATCH(Activités!R349,libdipqual,0)),IF(Activités!R349&lt;&gt;"",Activités!R349,"")),"")</f>
        <v/>
      </c>
      <c r="K339" s="26" t="str">
        <f>IF(A339&lt;&gt;"",IF(Activités!AC349=TRUE,INDEX(libcatidinst,MATCH(Activités!S349,libinst,0)),""),"")</f>
        <v/>
      </c>
      <c r="L339" s="26" t="str">
        <f>IF(A339&lt;&gt;"",IF(Activités!AC349=TRUE,INDEX(codeinst,MATCH(Activités!S349,libinst,0)),IF(Activités!S349&lt;&gt;"",Activités!S349,"")),"")</f>
        <v/>
      </c>
      <c r="M339" s="26" t="str">
        <f>IF(A339&lt;&gt;"",IF(Activités!T349&lt;&gt;"",Activités!T349,""),"")</f>
        <v/>
      </c>
      <c r="N339" s="26" t="str">
        <f>IF(A339&lt;&gt;"",IF(Activités!U349&lt;&gt;"",Activités!U349,""),"")</f>
        <v/>
      </c>
      <c r="O339" s="26" t="str">
        <f>IF(OR(A339="",ISBLANK(Activités!V349)),"",IF(NOT(ISNA(Activités!V349)),INDEX(codeschartkla,MATCH(Activités!V349,libschartkla,0)),Activités!V349))</f>
        <v/>
      </c>
      <c r="P339" s="26" t="str">
        <f>IF(OR(A339="",ISBLANK(Activités!W349)),"",Activités!W349)</f>
        <v/>
      </c>
    </row>
    <row r="340" spans="1:16">
      <c r="A340" s="26" t="str">
        <f>IF(Activités!$A350&lt;&gt;"",IF(Activités!C350&lt;&gt;"",IF(Activités!C350="LOC.ID",CONCATENATE("LOC.",Activités!AM$12),Activités!C350),""),"")</f>
        <v/>
      </c>
      <c r="B340" s="51" t="str">
        <f>IF(A340&lt;&gt;"",Activités!J350,"")</f>
        <v/>
      </c>
      <c r="C340" s="26" t="str">
        <f>IF(A340&lt;&gt;"",IF(Activités!E350=TRUE,INDEX(codesex,MATCH(Activités!D350,libsex,0)),Activités!D350),"")</f>
        <v/>
      </c>
      <c r="D340" s="116" t="str">
        <f>IF(A340&lt;&gt;"",Activités!F350,"")</f>
        <v/>
      </c>
      <c r="E340" s="26" t="str">
        <f>IF(A340&lt;&gt;"",IF(Activités!H350=TRUE,INDEX(codenat,MATCH(Activités!G350,libnat,0)),Activités!G350),"")</f>
        <v/>
      </c>
      <c r="F340" s="26" t="str">
        <f>IF(A340&lt;&gt;"",Activités!I350,"")</f>
        <v/>
      </c>
      <c r="G340" s="26" t="str">
        <f>IF(A340&lt;&gt;"",IF(Activités!O350&lt;&gt;"",Activités!O350,""),"")</f>
        <v/>
      </c>
      <c r="H340" s="26" t="str">
        <f>IF(A340&lt;&gt;"",IF(Activités!Z350=TRUE,INDEX(codeperskat,MATCH(Activités!P350,libperskat,0)),IF(Activités!P350&lt;&gt;"",Activités!P350,"")),"")</f>
        <v/>
      </c>
      <c r="I340" s="26" t="str">
        <f>IF(A340&lt;&gt;"",IF(Activités!AA350=TRUE,INDEX(codeaav,MATCH(Activités!Q350,libaav,0)),IF(Activités!Q350&lt;&gt;"",Activités!Q350,"")),"")</f>
        <v/>
      </c>
      <c r="J340" s="26" t="str">
        <f>IF(A340&lt;&gt;"",IF(Activités!AB350=TRUE,INDEX(codedipqual,MATCH(Activités!R350,libdipqual,0)),IF(Activités!R350&lt;&gt;"",Activités!R350,"")),"")</f>
        <v/>
      </c>
      <c r="K340" s="26" t="str">
        <f>IF(A340&lt;&gt;"",IF(Activités!AC350=TRUE,INDEX(libcatidinst,MATCH(Activités!S350,libinst,0)),""),"")</f>
        <v/>
      </c>
      <c r="L340" s="26" t="str">
        <f>IF(A340&lt;&gt;"",IF(Activités!AC350=TRUE,INDEX(codeinst,MATCH(Activités!S350,libinst,0)),IF(Activités!S350&lt;&gt;"",Activités!S350,"")),"")</f>
        <v/>
      </c>
      <c r="M340" s="26" t="str">
        <f>IF(A340&lt;&gt;"",IF(Activités!T350&lt;&gt;"",Activités!T350,""),"")</f>
        <v/>
      </c>
      <c r="N340" s="26" t="str">
        <f>IF(A340&lt;&gt;"",IF(Activités!U350&lt;&gt;"",Activités!U350,""),"")</f>
        <v/>
      </c>
      <c r="O340" s="26" t="str">
        <f>IF(OR(A340="",ISBLANK(Activités!V350)),"",IF(NOT(ISNA(Activités!V350)),INDEX(codeschartkla,MATCH(Activités!V350,libschartkla,0)),Activités!V350))</f>
        <v/>
      </c>
      <c r="P340" s="26" t="str">
        <f>IF(OR(A340="",ISBLANK(Activités!W350)),"",Activités!W350)</f>
        <v/>
      </c>
    </row>
    <row r="341" spans="1:16">
      <c r="A341" s="26" t="str">
        <f>IF(Activités!$A351&lt;&gt;"",IF(Activités!C351&lt;&gt;"",IF(Activités!C351="LOC.ID",CONCATENATE("LOC.",Activités!AM$12),Activités!C351),""),"")</f>
        <v/>
      </c>
      <c r="B341" s="51" t="str">
        <f>IF(A341&lt;&gt;"",Activités!J351,"")</f>
        <v/>
      </c>
      <c r="C341" s="26" t="str">
        <f>IF(A341&lt;&gt;"",IF(Activités!E351=TRUE,INDEX(codesex,MATCH(Activités!D351,libsex,0)),Activités!D351),"")</f>
        <v/>
      </c>
      <c r="D341" s="116" t="str">
        <f>IF(A341&lt;&gt;"",Activités!F351,"")</f>
        <v/>
      </c>
      <c r="E341" s="26" t="str">
        <f>IF(A341&lt;&gt;"",IF(Activités!H351=TRUE,INDEX(codenat,MATCH(Activités!G351,libnat,0)),Activités!G351),"")</f>
        <v/>
      </c>
      <c r="F341" s="26" t="str">
        <f>IF(A341&lt;&gt;"",Activités!I351,"")</f>
        <v/>
      </c>
      <c r="G341" s="26" t="str">
        <f>IF(A341&lt;&gt;"",IF(Activités!O351&lt;&gt;"",Activités!O351,""),"")</f>
        <v/>
      </c>
      <c r="H341" s="26" t="str">
        <f>IF(A341&lt;&gt;"",IF(Activités!Z351=TRUE,INDEX(codeperskat,MATCH(Activités!P351,libperskat,0)),IF(Activités!P351&lt;&gt;"",Activités!P351,"")),"")</f>
        <v/>
      </c>
      <c r="I341" s="26" t="str">
        <f>IF(A341&lt;&gt;"",IF(Activités!AA351=TRUE,INDEX(codeaav,MATCH(Activités!Q351,libaav,0)),IF(Activités!Q351&lt;&gt;"",Activités!Q351,"")),"")</f>
        <v/>
      </c>
      <c r="J341" s="26" t="str">
        <f>IF(A341&lt;&gt;"",IF(Activités!AB351=TRUE,INDEX(codedipqual,MATCH(Activités!R351,libdipqual,0)),IF(Activités!R351&lt;&gt;"",Activités!R351,"")),"")</f>
        <v/>
      </c>
      <c r="K341" s="26" t="str">
        <f>IF(A341&lt;&gt;"",IF(Activités!AC351=TRUE,INDEX(libcatidinst,MATCH(Activités!S351,libinst,0)),""),"")</f>
        <v/>
      </c>
      <c r="L341" s="26" t="str">
        <f>IF(A341&lt;&gt;"",IF(Activités!AC351=TRUE,INDEX(codeinst,MATCH(Activités!S351,libinst,0)),IF(Activités!S351&lt;&gt;"",Activités!S351,"")),"")</f>
        <v/>
      </c>
      <c r="M341" s="26" t="str">
        <f>IF(A341&lt;&gt;"",IF(Activités!T351&lt;&gt;"",Activités!T351,""),"")</f>
        <v/>
      </c>
      <c r="N341" s="26" t="str">
        <f>IF(A341&lt;&gt;"",IF(Activités!U351&lt;&gt;"",Activités!U351,""),"")</f>
        <v/>
      </c>
      <c r="O341" s="26" t="str">
        <f>IF(OR(A341="",ISBLANK(Activités!V351)),"",IF(NOT(ISNA(Activités!V351)),INDEX(codeschartkla,MATCH(Activités!V351,libschartkla,0)),Activités!V351))</f>
        <v/>
      </c>
      <c r="P341" s="26" t="str">
        <f>IF(OR(A341="",ISBLANK(Activités!W351)),"",Activités!W351)</f>
        <v/>
      </c>
    </row>
    <row r="342" spans="1:16">
      <c r="A342" s="26" t="str">
        <f>IF(Activités!$A352&lt;&gt;"",IF(Activités!C352&lt;&gt;"",IF(Activités!C352="LOC.ID",CONCATENATE("LOC.",Activités!AM$12),Activités!C352),""),"")</f>
        <v/>
      </c>
      <c r="B342" s="51" t="str">
        <f>IF(A342&lt;&gt;"",Activités!J352,"")</f>
        <v/>
      </c>
      <c r="C342" s="26" t="str">
        <f>IF(A342&lt;&gt;"",IF(Activités!E352=TRUE,INDEX(codesex,MATCH(Activités!D352,libsex,0)),Activités!D352),"")</f>
        <v/>
      </c>
      <c r="D342" s="116" t="str">
        <f>IF(A342&lt;&gt;"",Activités!F352,"")</f>
        <v/>
      </c>
      <c r="E342" s="26" t="str">
        <f>IF(A342&lt;&gt;"",IF(Activités!H352=TRUE,INDEX(codenat,MATCH(Activités!G352,libnat,0)),Activités!G352),"")</f>
        <v/>
      </c>
      <c r="F342" s="26" t="str">
        <f>IF(A342&lt;&gt;"",Activités!I352,"")</f>
        <v/>
      </c>
      <c r="G342" s="26" t="str">
        <f>IF(A342&lt;&gt;"",IF(Activités!O352&lt;&gt;"",Activités!O352,""),"")</f>
        <v/>
      </c>
      <c r="H342" s="26" t="str">
        <f>IF(A342&lt;&gt;"",IF(Activités!Z352=TRUE,INDEX(codeperskat,MATCH(Activités!P352,libperskat,0)),IF(Activités!P352&lt;&gt;"",Activités!P352,"")),"")</f>
        <v/>
      </c>
      <c r="I342" s="26" t="str">
        <f>IF(A342&lt;&gt;"",IF(Activités!AA352=TRUE,INDEX(codeaav,MATCH(Activités!Q352,libaav,0)),IF(Activités!Q352&lt;&gt;"",Activités!Q352,"")),"")</f>
        <v/>
      </c>
      <c r="J342" s="26" t="str">
        <f>IF(A342&lt;&gt;"",IF(Activités!AB352=TRUE,INDEX(codedipqual,MATCH(Activités!R352,libdipqual,0)),IF(Activités!R352&lt;&gt;"",Activités!R352,"")),"")</f>
        <v/>
      </c>
      <c r="K342" s="26" t="str">
        <f>IF(A342&lt;&gt;"",IF(Activités!AC352=TRUE,INDEX(libcatidinst,MATCH(Activités!S352,libinst,0)),""),"")</f>
        <v/>
      </c>
      <c r="L342" s="26" t="str">
        <f>IF(A342&lt;&gt;"",IF(Activités!AC352=TRUE,INDEX(codeinst,MATCH(Activités!S352,libinst,0)),IF(Activités!S352&lt;&gt;"",Activités!S352,"")),"")</f>
        <v/>
      </c>
      <c r="M342" s="26" t="str">
        <f>IF(A342&lt;&gt;"",IF(Activités!T352&lt;&gt;"",Activités!T352,""),"")</f>
        <v/>
      </c>
      <c r="N342" s="26" t="str">
        <f>IF(A342&lt;&gt;"",IF(Activités!U352&lt;&gt;"",Activités!U352,""),"")</f>
        <v/>
      </c>
      <c r="O342" s="26" t="str">
        <f>IF(OR(A342="",ISBLANK(Activités!V352)),"",IF(NOT(ISNA(Activités!V352)),INDEX(codeschartkla,MATCH(Activités!V352,libschartkla,0)),Activités!V352))</f>
        <v/>
      </c>
      <c r="P342" s="26" t="str">
        <f>IF(OR(A342="",ISBLANK(Activités!W352)),"",Activités!W352)</f>
        <v/>
      </c>
    </row>
    <row r="343" spans="1:16">
      <c r="A343" s="26" t="str">
        <f>IF(Activités!$A353&lt;&gt;"",IF(Activités!C353&lt;&gt;"",IF(Activités!C353="LOC.ID",CONCATENATE("LOC.",Activités!AM$12),Activités!C353),""),"")</f>
        <v/>
      </c>
      <c r="B343" s="51" t="str">
        <f>IF(A343&lt;&gt;"",Activités!J353,"")</f>
        <v/>
      </c>
      <c r="C343" s="26" t="str">
        <f>IF(A343&lt;&gt;"",IF(Activités!E353=TRUE,INDEX(codesex,MATCH(Activités!D353,libsex,0)),Activités!D353),"")</f>
        <v/>
      </c>
      <c r="D343" s="116" t="str">
        <f>IF(A343&lt;&gt;"",Activités!F353,"")</f>
        <v/>
      </c>
      <c r="E343" s="26" t="str">
        <f>IF(A343&lt;&gt;"",IF(Activités!H353=TRUE,INDEX(codenat,MATCH(Activités!G353,libnat,0)),Activités!G353),"")</f>
        <v/>
      </c>
      <c r="F343" s="26" t="str">
        <f>IF(A343&lt;&gt;"",Activités!I353,"")</f>
        <v/>
      </c>
      <c r="G343" s="26" t="str">
        <f>IF(A343&lt;&gt;"",IF(Activités!O353&lt;&gt;"",Activités!O353,""),"")</f>
        <v/>
      </c>
      <c r="H343" s="26" t="str">
        <f>IF(A343&lt;&gt;"",IF(Activités!Z353=TRUE,INDEX(codeperskat,MATCH(Activités!P353,libperskat,0)),IF(Activités!P353&lt;&gt;"",Activités!P353,"")),"")</f>
        <v/>
      </c>
      <c r="I343" s="26" t="str">
        <f>IF(A343&lt;&gt;"",IF(Activités!AA353=TRUE,INDEX(codeaav,MATCH(Activités!Q353,libaav,0)),IF(Activités!Q353&lt;&gt;"",Activités!Q353,"")),"")</f>
        <v/>
      </c>
      <c r="J343" s="26" t="str">
        <f>IF(A343&lt;&gt;"",IF(Activités!AB353=TRUE,INDEX(codedipqual,MATCH(Activités!R353,libdipqual,0)),IF(Activités!R353&lt;&gt;"",Activités!R353,"")),"")</f>
        <v/>
      </c>
      <c r="K343" s="26" t="str">
        <f>IF(A343&lt;&gt;"",IF(Activités!AC353=TRUE,INDEX(libcatidinst,MATCH(Activités!S353,libinst,0)),""),"")</f>
        <v/>
      </c>
      <c r="L343" s="26" t="str">
        <f>IF(A343&lt;&gt;"",IF(Activités!AC353=TRUE,INDEX(codeinst,MATCH(Activités!S353,libinst,0)),IF(Activités!S353&lt;&gt;"",Activités!S353,"")),"")</f>
        <v/>
      </c>
      <c r="M343" s="26" t="str">
        <f>IF(A343&lt;&gt;"",IF(Activités!T353&lt;&gt;"",Activités!T353,""),"")</f>
        <v/>
      </c>
      <c r="N343" s="26" t="str">
        <f>IF(A343&lt;&gt;"",IF(Activités!U353&lt;&gt;"",Activités!U353,""),"")</f>
        <v/>
      </c>
      <c r="O343" s="26" t="str">
        <f>IF(OR(A343="",ISBLANK(Activités!V353)),"",IF(NOT(ISNA(Activités!V353)),INDEX(codeschartkla,MATCH(Activités!V353,libschartkla,0)),Activités!V353))</f>
        <v/>
      </c>
      <c r="P343" s="26" t="str">
        <f>IF(OR(A343="",ISBLANK(Activités!W353)),"",Activités!W353)</f>
        <v/>
      </c>
    </row>
    <row r="344" spans="1:16">
      <c r="A344" s="26" t="str">
        <f>IF(Activités!$A354&lt;&gt;"",IF(Activités!C354&lt;&gt;"",IF(Activités!C354="LOC.ID",CONCATENATE("LOC.",Activités!AM$12),Activités!C354),""),"")</f>
        <v/>
      </c>
      <c r="B344" s="51" t="str">
        <f>IF(A344&lt;&gt;"",Activités!J354,"")</f>
        <v/>
      </c>
      <c r="C344" s="26" t="str">
        <f>IF(A344&lt;&gt;"",IF(Activités!E354=TRUE,INDEX(codesex,MATCH(Activités!D354,libsex,0)),Activités!D354),"")</f>
        <v/>
      </c>
      <c r="D344" s="116" t="str">
        <f>IF(A344&lt;&gt;"",Activités!F354,"")</f>
        <v/>
      </c>
      <c r="E344" s="26" t="str">
        <f>IF(A344&lt;&gt;"",IF(Activités!H354=TRUE,INDEX(codenat,MATCH(Activités!G354,libnat,0)),Activités!G354),"")</f>
        <v/>
      </c>
      <c r="F344" s="26" t="str">
        <f>IF(A344&lt;&gt;"",Activités!I354,"")</f>
        <v/>
      </c>
      <c r="G344" s="26" t="str">
        <f>IF(A344&lt;&gt;"",IF(Activités!O354&lt;&gt;"",Activités!O354,""),"")</f>
        <v/>
      </c>
      <c r="H344" s="26" t="str">
        <f>IF(A344&lt;&gt;"",IF(Activités!Z354=TRUE,INDEX(codeperskat,MATCH(Activités!P354,libperskat,0)),IF(Activités!P354&lt;&gt;"",Activités!P354,"")),"")</f>
        <v/>
      </c>
      <c r="I344" s="26" t="str">
        <f>IF(A344&lt;&gt;"",IF(Activités!AA354=TRUE,INDEX(codeaav,MATCH(Activités!Q354,libaav,0)),IF(Activités!Q354&lt;&gt;"",Activités!Q354,"")),"")</f>
        <v/>
      </c>
      <c r="J344" s="26" t="str">
        <f>IF(A344&lt;&gt;"",IF(Activités!AB354=TRUE,INDEX(codedipqual,MATCH(Activités!R354,libdipqual,0)),IF(Activités!R354&lt;&gt;"",Activités!R354,"")),"")</f>
        <v/>
      </c>
      <c r="K344" s="26" t="str">
        <f>IF(A344&lt;&gt;"",IF(Activités!AC354=TRUE,INDEX(libcatidinst,MATCH(Activités!S354,libinst,0)),""),"")</f>
        <v/>
      </c>
      <c r="L344" s="26" t="str">
        <f>IF(A344&lt;&gt;"",IF(Activités!AC354=TRUE,INDEX(codeinst,MATCH(Activités!S354,libinst,0)),IF(Activités!S354&lt;&gt;"",Activités!S354,"")),"")</f>
        <v/>
      </c>
      <c r="M344" s="26" t="str">
        <f>IF(A344&lt;&gt;"",IF(Activités!T354&lt;&gt;"",Activités!T354,""),"")</f>
        <v/>
      </c>
      <c r="N344" s="26" t="str">
        <f>IF(A344&lt;&gt;"",IF(Activités!U354&lt;&gt;"",Activités!U354,""),"")</f>
        <v/>
      </c>
      <c r="O344" s="26" t="str">
        <f>IF(OR(A344="",ISBLANK(Activités!V354)),"",IF(NOT(ISNA(Activités!V354)),INDEX(codeschartkla,MATCH(Activités!V354,libschartkla,0)),Activités!V354))</f>
        <v/>
      </c>
      <c r="P344" s="26" t="str">
        <f>IF(OR(A344="",ISBLANK(Activités!W354)),"",Activités!W354)</f>
        <v/>
      </c>
    </row>
    <row r="345" spans="1:16">
      <c r="A345" s="26" t="str">
        <f>IF(Activités!$A355&lt;&gt;"",IF(Activités!C355&lt;&gt;"",IF(Activités!C355="LOC.ID",CONCATENATE("LOC.",Activités!AM$12),Activités!C355),""),"")</f>
        <v/>
      </c>
      <c r="B345" s="51" t="str">
        <f>IF(A345&lt;&gt;"",Activités!J355,"")</f>
        <v/>
      </c>
      <c r="C345" s="26" t="str">
        <f>IF(A345&lt;&gt;"",IF(Activités!E355=TRUE,INDEX(codesex,MATCH(Activités!D355,libsex,0)),Activités!D355),"")</f>
        <v/>
      </c>
      <c r="D345" s="116" t="str">
        <f>IF(A345&lt;&gt;"",Activités!F355,"")</f>
        <v/>
      </c>
      <c r="E345" s="26" t="str">
        <f>IF(A345&lt;&gt;"",IF(Activités!H355=TRUE,INDEX(codenat,MATCH(Activités!G355,libnat,0)),Activités!G355),"")</f>
        <v/>
      </c>
      <c r="F345" s="26" t="str">
        <f>IF(A345&lt;&gt;"",Activités!I355,"")</f>
        <v/>
      </c>
      <c r="G345" s="26" t="str">
        <f>IF(A345&lt;&gt;"",IF(Activités!O355&lt;&gt;"",Activités!O355,""),"")</f>
        <v/>
      </c>
      <c r="H345" s="26" t="str">
        <f>IF(A345&lt;&gt;"",IF(Activités!Z355=TRUE,INDEX(codeperskat,MATCH(Activités!P355,libperskat,0)),IF(Activités!P355&lt;&gt;"",Activités!P355,"")),"")</f>
        <v/>
      </c>
      <c r="I345" s="26" t="str">
        <f>IF(A345&lt;&gt;"",IF(Activités!AA355=TRUE,INDEX(codeaav,MATCH(Activités!Q355,libaav,0)),IF(Activités!Q355&lt;&gt;"",Activités!Q355,"")),"")</f>
        <v/>
      </c>
      <c r="J345" s="26" t="str">
        <f>IF(A345&lt;&gt;"",IF(Activités!AB355=TRUE,INDEX(codedipqual,MATCH(Activités!R355,libdipqual,0)),IF(Activités!R355&lt;&gt;"",Activités!R355,"")),"")</f>
        <v/>
      </c>
      <c r="K345" s="26" t="str">
        <f>IF(A345&lt;&gt;"",IF(Activités!AC355=TRUE,INDEX(libcatidinst,MATCH(Activités!S355,libinst,0)),""),"")</f>
        <v/>
      </c>
      <c r="L345" s="26" t="str">
        <f>IF(A345&lt;&gt;"",IF(Activités!AC355=TRUE,INDEX(codeinst,MATCH(Activités!S355,libinst,0)),IF(Activités!S355&lt;&gt;"",Activités!S355,"")),"")</f>
        <v/>
      </c>
      <c r="M345" s="26" t="str">
        <f>IF(A345&lt;&gt;"",IF(Activités!T355&lt;&gt;"",Activités!T355,""),"")</f>
        <v/>
      </c>
      <c r="N345" s="26" t="str">
        <f>IF(A345&lt;&gt;"",IF(Activités!U355&lt;&gt;"",Activités!U355,""),"")</f>
        <v/>
      </c>
      <c r="O345" s="26" t="str">
        <f>IF(OR(A345="",ISBLANK(Activités!V355)),"",IF(NOT(ISNA(Activités!V355)),INDEX(codeschartkla,MATCH(Activités!V355,libschartkla,0)),Activités!V355))</f>
        <v/>
      </c>
      <c r="P345" s="26" t="str">
        <f>IF(OR(A345="",ISBLANK(Activités!W355)),"",Activités!W355)</f>
        <v/>
      </c>
    </row>
    <row r="346" spans="1:16">
      <c r="A346" s="26" t="str">
        <f>IF(Activités!$A356&lt;&gt;"",IF(Activités!C356&lt;&gt;"",IF(Activités!C356="LOC.ID",CONCATENATE("LOC.",Activités!AM$12),Activités!C356),""),"")</f>
        <v/>
      </c>
      <c r="B346" s="51" t="str">
        <f>IF(A346&lt;&gt;"",Activités!J356,"")</f>
        <v/>
      </c>
      <c r="C346" s="26" t="str">
        <f>IF(A346&lt;&gt;"",IF(Activités!E356=TRUE,INDEX(codesex,MATCH(Activités!D356,libsex,0)),Activités!D356),"")</f>
        <v/>
      </c>
      <c r="D346" s="116" t="str">
        <f>IF(A346&lt;&gt;"",Activités!F356,"")</f>
        <v/>
      </c>
      <c r="E346" s="26" t="str">
        <f>IF(A346&lt;&gt;"",IF(Activités!H356=TRUE,INDEX(codenat,MATCH(Activités!G356,libnat,0)),Activités!G356),"")</f>
        <v/>
      </c>
      <c r="F346" s="26" t="str">
        <f>IF(A346&lt;&gt;"",Activités!I356,"")</f>
        <v/>
      </c>
      <c r="G346" s="26" t="str">
        <f>IF(A346&lt;&gt;"",IF(Activités!O356&lt;&gt;"",Activités!O356,""),"")</f>
        <v/>
      </c>
      <c r="H346" s="26" t="str">
        <f>IF(A346&lt;&gt;"",IF(Activités!Z356=TRUE,INDEX(codeperskat,MATCH(Activités!P356,libperskat,0)),IF(Activités!P356&lt;&gt;"",Activités!P356,"")),"")</f>
        <v/>
      </c>
      <c r="I346" s="26" t="str">
        <f>IF(A346&lt;&gt;"",IF(Activités!AA356=TRUE,INDEX(codeaav,MATCH(Activités!Q356,libaav,0)),IF(Activités!Q356&lt;&gt;"",Activités!Q356,"")),"")</f>
        <v/>
      </c>
      <c r="J346" s="26" t="str">
        <f>IF(A346&lt;&gt;"",IF(Activités!AB356=TRUE,INDEX(codedipqual,MATCH(Activités!R356,libdipqual,0)),IF(Activités!R356&lt;&gt;"",Activités!R356,"")),"")</f>
        <v/>
      </c>
      <c r="K346" s="26" t="str">
        <f>IF(A346&lt;&gt;"",IF(Activités!AC356=TRUE,INDEX(libcatidinst,MATCH(Activités!S356,libinst,0)),""),"")</f>
        <v/>
      </c>
      <c r="L346" s="26" t="str">
        <f>IF(A346&lt;&gt;"",IF(Activités!AC356=TRUE,INDEX(codeinst,MATCH(Activités!S356,libinst,0)),IF(Activités!S356&lt;&gt;"",Activités!S356,"")),"")</f>
        <v/>
      </c>
      <c r="M346" s="26" t="str">
        <f>IF(A346&lt;&gt;"",IF(Activités!T356&lt;&gt;"",Activités!T356,""),"")</f>
        <v/>
      </c>
      <c r="N346" s="26" t="str">
        <f>IF(A346&lt;&gt;"",IF(Activités!U356&lt;&gt;"",Activités!U356,""),"")</f>
        <v/>
      </c>
      <c r="O346" s="26" t="str">
        <f>IF(OR(A346="",ISBLANK(Activités!V356)),"",IF(NOT(ISNA(Activités!V356)),INDEX(codeschartkla,MATCH(Activités!V356,libschartkla,0)),Activités!V356))</f>
        <v/>
      </c>
      <c r="P346" s="26" t="str">
        <f>IF(OR(A346="",ISBLANK(Activités!W356)),"",Activités!W356)</f>
        <v/>
      </c>
    </row>
    <row r="347" spans="1:16">
      <c r="A347" s="26" t="str">
        <f>IF(Activités!$A357&lt;&gt;"",IF(Activités!C357&lt;&gt;"",IF(Activités!C357="LOC.ID",CONCATENATE("LOC.",Activités!AM$12),Activités!C357),""),"")</f>
        <v/>
      </c>
      <c r="B347" s="51" t="str">
        <f>IF(A347&lt;&gt;"",Activités!J357,"")</f>
        <v/>
      </c>
      <c r="C347" s="26" t="str">
        <f>IF(A347&lt;&gt;"",IF(Activités!E357=TRUE,INDEX(codesex,MATCH(Activités!D357,libsex,0)),Activités!D357),"")</f>
        <v/>
      </c>
      <c r="D347" s="116" t="str">
        <f>IF(A347&lt;&gt;"",Activités!F357,"")</f>
        <v/>
      </c>
      <c r="E347" s="26" t="str">
        <f>IF(A347&lt;&gt;"",IF(Activités!H357=TRUE,INDEX(codenat,MATCH(Activités!G357,libnat,0)),Activités!G357),"")</f>
        <v/>
      </c>
      <c r="F347" s="26" t="str">
        <f>IF(A347&lt;&gt;"",Activités!I357,"")</f>
        <v/>
      </c>
      <c r="G347" s="26" t="str">
        <f>IF(A347&lt;&gt;"",IF(Activités!O357&lt;&gt;"",Activités!O357,""),"")</f>
        <v/>
      </c>
      <c r="H347" s="26" t="str">
        <f>IF(A347&lt;&gt;"",IF(Activités!Z357=TRUE,INDEX(codeperskat,MATCH(Activités!P357,libperskat,0)),IF(Activités!P357&lt;&gt;"",Activités!P357,"")),"")</f>
        <v/>
      </c>
      <c r="I347" s="26" t="str">
        <f>IF(A347&lt;&gt;"",IF(Activités!AA357=TRUE,INDEX(codeaav,MATCH(Activités!Q357,libaav,0)),IF(Activités!Q357&lt;&gt;"",Activités!Q357,"")),"")</f>
        <v/>
      </c>
      <c r="J347" s="26" t="str">
        <f>IF(A347&lt;&gt;"",IF(Activités!AB357=TRUE,INDEX(codedipqual,MATCH(Activités!R357,libdipqual,0)),IF(Activités!R357&lt;&gt;"",Activités!R357,"")),"")</f>
        <v/>
      </c>
      <c r="K347" s="26" t="str">
        <f>IF(A347&lt;&gt;"",IF(Activités!AC357=TRUE,INDEX(libcatidinst,MATCH(Activités!S357,libinst,0)),""),"")</f>
        <v/>
      </c>
      <c r="L347" s="26" t="str">
        <f>IF(A347&lt;&gt;"",IF(Activités!AC357=TRUE,INDEX(codeinst,MATCH(Activités!S357,libinst,0)),IF(Activités!S357&lt;&gt;"",Activités!S357,"")),"")</f>
        <v/>
      </c>
      <c r="M347" s="26" t="str">
        <f>IF(A347&lt;&gt;"",IF(Activités!T357&lt;&gt;"",Activités!T357,""),"")</f>
        <v/>
      </c>
      <c r="N347" s="26" t="str">
        <f>IF(A347&lt;&gt;"",IF(Activités!U357&lt;&gt;"",Activités!U357,""),"")</f>
        <v/>
      </c>
      <c r="O347" s="26" t="str">
        <f>IF(OR(A347="",ISBLANK(Activités!V357)),"",IF(NOT(ISNA(Activités!V357)),INDEX(codeschartkla,MATCH(Activités!V357,libschartkla,0)),Activités!V357))</f>
        <v/>
      </c>
      <c r="P347" s="26" t="str">
        <f>IF(OR(A347="",ISBLANK(Activités!W357)),"",Activités!W357)</f>
        <v/>
      </c>
    </row>
    <row r="348" spans="1:16">
      <c r="A348" s="26" t="str">
        <f>IF(Activités!$A358&lt;&gt;"",IF(Activités!C358&lt;&gt;"",IF(Activités!C358="LOC.ID",CONCATENATE("LOC.",Activités!AM$12),Activités!C358),""),"")</f>
        <v/>
      </c>
      <c r="B348" s="51" t="str">
        <f>IF(A348&lt;&gt;"",Activités!J358,"")</f>
        <v/>
      </c>
      <c r="C348" s="26" t="str">
        <f>IF(A348&lt;&gt;"",IF(Activités!E358=TRUE,INDEX(codesex,MATCH(Activités!D358,libsex,0)),Activités!D358),"")</f>
        <v/>
      </c>
      <c r="D348" s="116" t="str">
        <f>IF(A348&lt;&gt;"",Activités!F358,"")</f>
        <v/>
      </c>
      <c r="E348" s="26" t="str">
        <f>IF(A348&lt;&gt;"",IF(Activités!H358=TRUE,INDEX(codenat,MATCH(Activités!G358,libnat,0)),Activités!G358),"")</f>
        <v/>
      </c>
      <c r="F348" s="26" t="str">
        <f>IF(A348&lt;&gt;"",Activités!I358,"")</f>
        <v/>
      </c>
      <c r="G348" s="26" t="str">
        <f>IF(A348&lt;&gt;"",IF(Activités!O358&lt;&gt;"",Activités!O358,""),"")</f>
        <v/>
      </c>
      <c r="H348" s="26" t="str">
        <f>IF(A348&lt;&gt;"",IF(Activités!Z358=TRUE,INDEX(codeperskat,MATCH(Activités!P358,libperskat,0)),IF(Activités!P358&lt;&gt;"",Activités!P358,"")),"")</f>
        <v/>
      </c>
      <c r="I348" s="26" t="str">
        <f>IF(A348&lt;&gt;"",IF(Activités!AA358=TRUE,INDEX(codeaav,MATCH(Activités!Q358,libaav,0)),IF(Activités!Q358&lt;&gt;"",Activités!Q358,"")),"")</f>
        <v/>
      </c>
      <c r="J348" s="26" t="str">
        <f>IF(A348&lt;&gt;"",IF(Activités!AB358=TRUE,INDEX(codedipqual,MATCH(Activités!R358,libdipqual,0)),IF(Activités!R358&lt;&gt;"",Activités!R358,"")),"")</f>
        <v/>
      </c>
      <c r="K348" s="26" t="str">
        <f>IF(A348&lt;&gt;"",IF(Activités!AC358=TRUE,INDEX(libcatidinst,MATCH(Activités!S358,libinst,0)),""),"")</f>
        <v/>
      </c>
      <c r="L348" s="26" t="str">
        <f>IF(A348&lt;&gt;"",IF(Activités!AC358=TRUE,INDEX(codeinst,MATCH(Activités!S358,libinst,0)),IF(Activités!S358&lt;&gt;"",Activités!S358,"")),"")</f>
        <v/>
      </c>
      <c r="M348" s="26" t="str">
        <f>IF(A348&lt;&gt;"",IF(Activités!T358&lt;&gt;"",Activités!T358,""),"")</f>
        <v/>
      </c>
      <c r="N348" s="26" t="str">
        <f>IF(A348&lt;&gt;"",IF(Activités!U358&lt;&gt;"",Activités!U358,""),"")</f>
        <v/>
      </c>
      <c r="O348" s="26" t="str">
        <f>IF(OR(A348="",ISBLANK(Activités!V358)),"",IF(NOT(ISNA(Activités!V358)),INDEX(codeschartkla,MATCH(Activités!V358,libschartkla,0)),Activités!V358))</f>
        <v/>
      </c>
      <c r="P348" s="26" t="str">
        <f>IF(OR(A348="",ISBLANK(Activités!W358)),"",Activités!W358)</f>
        <v/>
      </c>
    </row>
    <row r="349" spans="1:16">
      <c r="A349" s="26" t="str">
        <f>IF(Activités!$A359&lt;&gt;"",IF(Activités!C359&lt;&gt;"",IF(Activités!C359="LOC.ID",CONCATENATE("LOC.",Activités!AM$12),Activités!C359),""),"")</f>
        <v/>
      </c>
      <c r="B349" s="51" t="str">
        <f>IF(A349&lt;&gt;"",Activités!J359,"")</f>
        <v/>
      </c>
      <c r="C349" s="26" t="str">
        <f>IF(A349&lt;&gt;"",IF(Activités!E359=TRUE,INDEX(codesex,MATCH(Activités!D359,libsex,0)),Activités!D359),"")</f>
        <v/>
      </c>
      <c r="D349" s="116" t="str">
        <f>IF(A349&lt;&gt;"",Activités!F359,"")</f>
        <v/>
      </c>
      <c r="E349" s="26" t="str">
        <f>IF(A349&lt;&gt;"",IF(Activités!H359=TRUE,INDEX(codenat,MATCH(Activités!G359,libnat,0)),Activités!G359),"")</f>
        <v/>
      </c>
      <c r="F349" s="26" t="str">
        <f>IF(A349&lt;&gt;"",Activités!I359,"")</f>
        <v/>
      </c>
      <c r="G349" s="26" t="str">
        <f>IF(A349&lt;&gt;"",IF(Activités!O359&lt;&gt;"",Activités!O359,""),"")</f>
        <v/>
      </c>
      <c r="H349" s="26" t="str">
        <f>IF(A349&lt;&gt;"",IF(Activités!Z359=TRUE,INDEX(codeperskat,MATCH(Activités!P359,libperskat,0)),IF(Activités!P359&lt;&gt;"",Activités!P359,"")),"")</f>
        <v/>
      </c>
      <c r="I349" s="26" t="str">
        <f>IF(A349&lt;&gt;"",IF(Activités!AA359=TRUE,INDEX(codeaav,MATCH(Activités!Q359,libaav,0)),IF(Activités!Q359&lt;&gt;"",Activités!Q359,"")),"")</f>
        <v/>
      </c>
      <c r="J349" s="26" t="str">
        <f>IF(A349&lt;&gt;"",IF(Activités!AB359=TRUE,INDEX(codedipqual,MATCH(Activités!R359,libdipqual,0)),IF(Activités!R359&lt;&gt;"",Activités!R359,"")),"")</f>
        <v/>
      </c>
      <c r="K349" s="26" t="str">
        <f>IF(A349&lt;&gt;"",IF(Activités!AC359=TRUE,INDEX(libcatidinst,MATCH(Activités!S359,libinst,0)),""),"")</f>
        <v/>
      </c>
      <c r="L349" s="26" t="str">
        <f>IF(A349&lt;&gt;"",IF(Activités!AC359=TRUE,INDEX(codeinst,MATCH(Activités!S359,libinst,0)),IF(Activités!S359&lt;&gt;"",Activités!S359,"")),"")</f>
        <v/>
      </c>
      <c r="M349" s="26" t="str">
        <f>IF(A349&lt;&gt;"",IF(Activités!T359&lt;&gt;"",Activités!T359,""),"")</f>
        <v/>
      </c>
      <c r="N349" s="26" t="str">
        <f>IF(A349&lt;&gt;"",IF(Activités!U359&lt;&gt;"",Activités!U359,""),"")</f>
        <v/>
      </c>
      <c r="O349" s="26" t="str">
        <f>IF(OR(A349="",ISBLANK(Activités!V359)),"",IF(NOT(ISNA(Activités!V359)),INDEX(codeschartkla,MATCH(Activités!V359,libschartkla,0)),Activités!V359))</f>
        <v/>
      </c>
      <c r="P349" s="26" t="str">
        <f>IF(OR(A349="",ISBLANK(Activités!W359)),"",Activités!W359)</f>
        <v/>
      </c>
    </row>
    <row r="350" spans="1:16">
      <c r="A350" s="26" t="str">
        <f>IF(Activités!$A360&lt;&gt;"",IF(Activités!C360&lt;&gt;"",IF(Activités!C360="LOC.ID",CONCATENATE("LOC.",Activités!AM$12),Activités!C360),""),"")</f>
        <v/>
      </c>
      <c r="B350" s="51" t="str">
        <f>IF(A350&lt;&gt;"",Activités!J360,"")</f>
        <v/>
      </c>
      <c r="C350" s="26" t="str">
        <f>IF(A350&lt;&gt;"",IF(Activités!E360=TRUE,INDEX(codesex,MATCH(Activités!D360,libsex,0)),Activités!D360),"")</f>
        <v/>
      </c>
      <c r="D350" s="116" t="str">
        <f>IF(A350&lt;&gt;"",Activités!F360,"")</f>
        <v/>
      </c>
      <c r="E350" s="26" t="str">
        <f>IF(A350&lt;&gt;"",IF(Activités!H360=TRUE,INDEX(codenat,MATCH(Activités!G360,libnat,0)),Activités!G360),"")</f>
        <v/>
      </c>
      <c r="F350" s="26" t="str">
        <f>IF(A350&lt;&gt;"",Activités!I360,"")</f>
        <v/>
      </c>
      <c r="G350" s="26" t="str">
        <f>IF(A350&lt;&gt;"",IF(Activités!O360&lt;&gt;"",Activités!O360,""),"")</f>
        <v/>
      </c>
      <c r="H350" s="26" t="str">
        <f>IF(A350&lt;&gt;"",IF(Activités!Z360=TRUE,INDEX(codeperskat,MATCH(Activités!P360,libperskat,0)),IF(Activités!P360&lt;&gt;"",Activités!P360,"")),"")</f>
        <v/>
      </c>
      <c r="I350" s="26" t="str">
        <f>IF(A350&lt;&gt;"",IF(Activités!AA360=TRUE,INDEX(codeaav,MATCH(Activités!Q360,libaav,0)),IF(Activités!Q360&lt;&gt;"",Activités!Q360,"")),"")</f>
        <v/>
      </c>
      <c r="J350" s="26" t="str">
        <f>IF(A350&lt;&gt;"",IF(Activités!AB360=TRUE,INDEX(codedipqual,MATCH(Activités!R360,libdipqual,0)),IF(Activités!R360&lt;&gt;"",Activités!R360,"")),"")</f>
        <v/>
      </c>
      <c r="K350" s="26" t="str">
        <f>IF(A350&lt;&gt;"",IF(Activités!AC360=TRUE,INDEX(libcatidinst,MATCH(Activités!S360,libinst,0)),""),"")</f>
        <v/>
      </c>
      <c r="L350" s="26" t="str">
        <f>IF(A350&lt;&gt;"",IF(Activités!AC360=TRUE,INDEX(codeinst,MATCH(Activités!S360,libinst,0)),IF(Activités!S360&lt;&gt;"",Activités!S360,"")),"")</f>
        <v/>
      </c>
      <c r="M350" s="26" t="str">
        <f>IF(A350&lt;&gt;"",IF(Activités!T360&lt;&gt;"",Activités!T360,""),"")</f>
        <v/>
      </c>
      <c r="N350" s="26" t="str">
        <f>IF(A350&lt;&gt;"",IF(Activités!U360&lt;&gt;"",Activités!U360,""),"")</f>
        <v/>
      </c>
      <c r="O350" s="26" t="str">
        <f>IF(OR(A350="",ISBLANK(Activités!V360)),"",IF(NOT(ISNA(Activités!V360)),INDEX(codeschartkla,MATCH(Activités!V360,libschartkla,0)),Activités!V360))</f>
        <v/>
      </c>
      <c r="P350" s="26" t="str">
        <f>IF(OR(A350="",ISBLANK(Activités!W360)),"",Activités!W360)</f>
        <v/>
      </c>
    </row>
    <row r="351" spans="1:16">
      <c r="A351" s="26" t="str">
        <f>IF(Activités!$A361&lt;&gt;"",IF(Activités!C361&lt;&gt;"",IF(Activités!C361="LOC.ID",CONCATENATE("LOC.",Activités!AM$12),Activités!C361),""),"")</f>
        <v/>
      </c>
      <c r="B351" s="51" t="str">
        <f>IF(A351&lt;&gt;"",Activités!J361,"")</f>
        <v/>
      </c>
      <c r="C351" s="26" t="str">
        <f>IF(A351&lt;&gt;"",IF(Activités!E361=TRUE,INDEX(codesex,MATCH(Activités!D361,libsex,0)),Activités!D361),"")</f>
        <v/>
      </c>
      <c r="D351" s="116" t="str">
        <f>IF(A351&lt;&gt;"",Activités!F361,"")</f>
        <v/>
      </c>
      <c r="E351" s="26" t="str">
        <f>IF(A351&lt;&gt;"",IF(Activités!H361=TRUE,INDEX(codenat,MATCH(Activités!G361,libnat,0)),Activités!G361),"")</f>
        <v/>
      </c>
      <c r="F351" s="26" t="str">
        <f>IF(A351&lt;&gt;"",Activités!I361,"")</f>
        <v/>
      </c>
      <c r="G351" s="26" t="str">
        <f>IF(A351&lt;&gt;"",IF(Activités!O361&lt;&gt;"",Activités!O361,""),"")</f>
        <v/>
      </c>
      <c r="H351" s="26" t="str">
        <f>IF(A351&lt;&gt;"",IF(Activités!Z361=TRUE,INDEX(codeperskat,MATCH(Activités!P361,libperskat,0)),IF(Activités!P361&lt;&gt;"",Activités!P361,"")),"")</f>
        <v/>
      </c>
      <c r="I351" s="26" t="str">
        <f>IF(A351&lt;&gt;"",IF(Activités!AA361=TRUE,INDEX(codeaav,MATCH(Activités!Q361,libaav,0)),IF(Activités!Q361&lt;&gt;"",Activités!Q361,"")),"")</f>
        <v/>
      </c>
      <c r="J351" s="26" t="str">
        <f>IF(A351&lt;&gt;"",IF(Activités!AB361=TRUE,INDEX(codedipqual,MATCH(Activités!R361,libdipqual,0)),IF(Activités!R361&lt;&gt;"",Activités!R361,"")),"")</f>
        <v/>
      </c>
      <c r="K351" s="26" t="str">
        <f>IF(A351&lt;&gt;"",IF(Activités!AC361=TRUE,INDEX(libcatidinst,MATCH(Activités!S361,libinst,0)),""),"")</f>
        <v/>
      </c>
      <c r="L351" s="26" t="str">
        <f>IF(A351&lt;&gt;"",IF(Activités!AC361=TRUE,INDEX(codeinst,MATCH(Activités!S361,libinst,0)),IF(Activités!S361&lt;&gt;"",Activités!S361,"")),"")</f>
        <v/>
      </c>
      <c r="M351" s="26" t="str">
        <f>IF(A351&lt;&gt;"",IF(Activités!T361&lt;&gt;"",Activités!T361,""),"")</f>
        <v/>
      </c>
      <c r="N351" s="26" t="str">
        <f>IF(A351&lt;&gt;"",IF(Activités!U361&lt;&gt;"",Activités!U361,""),"")</f>
        <v/>
      </c>
      <c r="O351" s="26" t="str">
        <f>IF(OR(A351="",ISBLANK(Activités!V361)),"",IF(NOT(ISNA(Activités!V361)),INDEX(codeschartkla,MATCH(Activités!V361,libschartkla,0)),Activités!V361))</f>
        <v/>
      </c>
      <c r="P351" s="26" t="str">
        <f>IF(OR(A351="",ISBLANK(Activités!W361)),"",Activités!W361)</f>
        <v/>
      </c>
    </row>
    <row r="352" spans="1:16">
      <c r="A352" s="26" t="str">
        <f>IF(Activités!$A362&lt;&gt;"",IF(Activités!C362&lt;&gt;"",IF(Activités!C362="LOC.ID",CONCATENATE("LOC.",Activités!AM$12),Activités!C362),""),"")</f>
        <v/>
      </c>
      <c r="B352" s="51" t="str">
        <f>IF(A352&lt;&gt;"",Activités!J362,"")</f>
        <v/>
      </c>
      <c r="C352" s="26" t="str">
        <f>IF(A352&lt;&gt;"",IF(Activités!E362=TRUE,INDEX(codesex,MATCH(Activités!D362,libsex,0)),Activités!D362),"")</f>
        <v/>
      </c>
      <c r="D352" s="116" t="str">
        <f>IF(A352&lt;&gt;"",Activités!F362,"")</f>
        <v/>
      </c>
      <c r="E352" s="26" t="str">
        <f>IF(A352&lt;&gt;"",IF(Activités!H362=TRUE,INDEX(codenat,MATCH(Activités!G362,libnat,0)),Activités!G362),"")</f>
        <v/>
      </c>
      <c r="F352" s="26" t="str">
        <f>IF(A352&lt;&gt;"",Activités!I362,"")</f>
        <v/>
      </c>
      <c r="G352" s="26" t="str">
        <f>IF(A352&lt;&gt;"",IF(Activités!O362&lt;&gt;"",Activités!O362,""),"")</f>
        <v/>
      </c>
      <c r="H352" s="26" t="str">
        <f>IF(A352&lt;&gt;"",IF(Activités!Z362=TRUE,INDEX(codeperskat,MATCH(Activités!P362,libperskat,0)),IF(Activités!P362&lt;&gt;"",Activités!P362,"")),"")</f>
        <v/>
      </c>
      <c r="I352" s="26" t="str">
        <f>IF(A352&lt;&gt;"",IF(Activités!AA362=TRUE,INDEX(codeaav,MATCH(Activités!Q362,libaav,0)),IF(Activités!Q362&lt;&gt;"",Activités!Q362,"")),"")</f>
        <v/>
      </c>
      <c r="J352" s="26" t="str">
        <f>IF(A352&lt;&gt;"",IF(Activités!AB362=TRUE,INDEX(codedipqual,MATCH(Activités!R362,libdipqual,0)),IF(Activités!R362&lt;&gt;"",Activités!R362,"")),"")</f>
        <v/>
      </c>
      <c r="K352" s="26" t="str">
        <f>IF(A352&lt;&gt;"",IF(Activités!AC362=TRUE,INDEX(libcatidinst,MATCH(Activités!S362,libinst,0)),""),"")</f>
        <v/>
      </c>
      <c r="L352" s="26" t="str">
        <f>IF(A352&lt;&gt;"",IF(Activités!AC362=TRUE,INDEX(codeinst,MATCH(Activités!S362,libinst,0)),IF(Activités!S362&lt;&gt;"",Activités!S362,"")),"")</f>
        <v/>
      </c>
      <c r="M352" s="26" t="str">
        <f>IF(A352&lt;&gt;"",IF(Activités!T362&lt;&gt;"",Activités!T362,""),"")</f>
        <v/>
      </c>
      <c r="N352" s="26" t="str">
        <f>IF(A352&lt;&gt;"",IF(Activités!U362&lt;&gt;"",Activités!U362,""),"")</f>
        <v/>
      </c>
      <c r="O352" s="26" t="str">
        <f>IF(OR(A352="",ISBLANK(Activités!V362)),"",IF(NOT(ISNA(Activités!V362)),INDEX(codeschartkla,MATCH(Activités!V362,libschartkla,0)),Activités!V362))</f>
        <v/>
      </c>
      <c r="P352" s="26" t="str">
        <f>IF(OR(A352="",ISBLANK(Activités!W362)),"",Activités!W362)</f>
        <v/>
      </c>
    </row>
    <row r="353" spans="1:16">
      <c r="A353" s="26" t="str">
        <f>IF(Activités!$A363&lt;&gt;"",IF(Activités!C363&lt;&gt;"",IF(Activités!C363="LOC.ID",CONCATENATE("LOC.",Activités!AM$12),Activités!C363),""),"")</f>
        <v/>
      </c>
      <c r="B353" s="51" t="str">
        <f>IF(A353&lt;&gt;"",Activités!J363,"")</f>
        <v/>
      </c>
      <c r="C353" s="26" t="str">
        <f>IF(A353&lt;&gt;"",IF(Activités!E363=TRUE,INDEX(codesex,MATCH(Activités!D363,libsex,0)),Activités!D363),"")</f>
        <v/>
      </c>
      <c r="D353" s="116" t="str">
        <f>IF(A353&lt;&gt;"",Activités!F363,"")</f>
        <v/>
      </c>
      <c r="E353" s="26" t="str">
        <f>IF(A353&lt;&gt;"",IF(Activités!H363=TRUE,INDEX(codenat,MATCH(Activités!G363,libnat,0)),Activités!G363),"")</f>
        <v/>
      </c>
      <c r="F353" s="26" t="str">
        <f>IF(A353&lt;&gt;"",Activités!I363,"")</f>
        <v/>
      </c>
      <c r="G353" s="26" t="str">
        <f>IF(A353&lt;&gt;"",IF(Activités!O363&lt;&gt;"",Activités!O363,""),"")</f>
        <v/>
      </c>
      <c r="H353" s="26" t="str">
        <f>IF(A353&lt;&gt;"",IF(Activités!Z363=TRUE,INDEX(codeperskat,MATCH(Activités!P363,libperskat,0)),IF(Activités!P363&lt;&gt;"",Activités!P363,"")),"")</f>
        <v/>
      </c>
      <c r="I353" s="26" t="str">
        <f>IF(A353&lt;&gt;"",IF(Activités!AA363=TRUE,INDEX(codeaav,MATCH(Activités!Q363,libaav,0)),IF(Activités!Q363&lt;&gt;"",Activités!Q363,"")),"")</f>
        <v/>
      </c>
      <c r="J353" s="26" t="str">
        <f>IF(A353&lt;&gt;"",IF(Activités!AB363=TRUE,INDEX(codedipqual,MATCH(Activités!R363,libdipqual,0)),IF(Activités!R363&lt;&gt;"",Activités!R363,"")),"")</f>
        <v/>
      </c>
      <c r="K353" s="26" t="str">
        <f>IF(A353&lt;&gt;"",IF(Activités!AC363=TRUE,INDEX(libcatidinst,MATCH(Activités!S363,libinst,0)),""),"")</f>
        <v/>
      </c>
      <c r="L353" s="26" t="str">
        <f>IF(A353&lt;&gt;"",IF(Activités!AC363=TRUE,INDEX(codeinst,MATCH(Activités!S363,libinst,0)),IF(Activités!S363&lt;&gt;"",Activités!S363,"")),"")</f>
        <v/>
      </c>
      <c r="M353" s="26" t="str">
        <f>IF(A353&lt;&gt;"",IF(Activités!T363&lt;&gt;"",Activités!T363,""),"")</f>
        <v/>
      </c>
      <c r="N353" s="26" t="str">
        <f>IF(A353&lt;&gt;"",IF(Activités!U363&lt;&gt;"",Activités!U363,""),"")</f>
        <v/>
      </c>
      <c r="O353" s="26" t="str">
        <f>IF(OR(A353="",ISBLANK(Activités!V363)),"",IF(NOT(ISNA(Activités!V363)),INDEX(codeschartkla,MATCH(Activités!V363,libschartkla,0)),Activités!V363))</f>
        <v/>
      </c>
      <c r="P353" s="26" t="str">
        <f>IF(OR(A353="",ISBLANK(Activités!W363)),"",Activités!W363)</f>
        <v/>
      </c>
    </row>
    <row r="354" spans="1:16">
      <c r="A354" s="26" t="str">
        <f>IF(Activités!$A364&lt;&gt;"",IF(Activités!C364&lt;&gt;"",IF(Activités!C364="LOC.ID",CONCATENATE("LOC.",Activités!AM$12),Activités!C364),""),"")</f>
        <v/>
      </c>
      <c r="B354" s="51" t="str">
        <f>IF(A354&lt;&gt;"",Activités!J364,"")</f>
        <v/>
      </c>
      <c r="C354" s="26" t="str">
        <f>IF(A354&lt;&gt;"",IF(Activités!E364=TRUE,INDEX(codesex,MATCH(Activités!D364,libsex,0)),Activités!D364),"")</f>
        <v/>
      </c>
      <c r="D354" s="116" t="str">
        <f>IF(A354&lt;&gt;"",Activités!F364,"")</f>
        <v/>
      </c>
      <c r="E354" s="26" t="str">
        <f>IF(A354&lt;&gt;"",IF(Activités!H364=TRUE,INDEX(codenat,MATCH(Activités!G364,libnat,0)),Activités!G364),"")</f>
        <v/>
      </c>
      <c r="F354" s="26" t="str">
        <f>IF(A354&lt;&gt;"",Activités!I364,"")</f>
        <v/>
      </c>
      <c r="G354" s="26" t="str">
        <f>IF(A354&lt;&gt;"",IF(Activités!O364&lt;&gt;"",Activités!O364,""),"")</f>
        <v/>
      </c>
      <c r="H354" s="26" t="str">
        <f>IF(A354&lt;&gt;"",IF(Activités!Z364=TRUE,INDEX(codeperskat,MATCH(Activités!P364,libperskat,0)),IF(Activités!P364&lt;&gt;"",Activités!P364,"")),"")</f>
        <v/>
      </c>
      <c r="I354" s="26" t="str">
        <f>IF(A354&lt;&gt;"",IF(Activités!AA364=TRUE,INDEX(codeaav,MATCH(Activités!Q364,libaav,0)),IF(Activités!Q364&lt;&gt;"",Activités!Q364,"")),"")</f>
        <v/>
      </c>
      <c r="J354" s="26" t="str">
        <f>IF(A354&lt;&gt;"",IF(Activités!AB364=TRUE,INDEX(codedipqual,MATCH(Activités!R364,libdipqual,0)),IF(Activités!R364&lt;&gt;"",Activités!R364,"")),"")</f>
        <v/>
      </c>
      <c r="K354" s="26" t="str">
        <f>IF(A354&lt;&gt;"",IF(Activités!AC364=TRUE,INDEX(libcatidinst,MATCH(Activités!S364,libinst,0)),""),"")</f>
        <v/>
      </c>
      <c r="L354" s="26" t="str">
        <f>IF(A354&lt;&gt;"",IF(Activités!AC364=TRUE,INDEX(codeinst,MATCH(Activités!S364,libinst,0)),IF(Activités!S364&lt;&gt;"",Activités!S364,"")),"")</f>
        <v/>
      </c>
      <c r="M354" s="26" t="str">
        <f>IF(A354&lt;&gt;"",IF(Activités!T364&lt;&gt;"",Activités!T364,""),"")</f>
        <v/>
      </c>
      <c r="N354" s="26" t="str">
        <f>IF(A354&lt;&gt;"",IF(Activités!U364&lt;&gt;"",Activités!U364,""),"")</f>
        <v/>
      </c>
      <c r="O354" s="26" t="str">
        <f>IF(OR(A354="",ISBLANK(Activités!V364)),"",IF(NOT(ISNA(Activités!V364)),INDEX(codeschartkla,MATCH(Activités!V364,libschartkla,0)),Activités!V364))</f>
        <v/>
      </c>
      <c r="P354" s="26" t="str">
        <f>IF(OR(A354="",ISBLANK(Activités!W364)),"",Activités!W364)</f>
        <v/>
      </c>
    </row>
    <row r="355" spans="1:16">
      <c r="A355" s="26" t="str">
        <f>IF(Activités!$A365&lt;&gt;"",IF(Activités!C365&lt;&gt;"",IF(Activités!C365="LOC.ID",CONCATENATE("LOC.",Activités!AM$12),Activités!C365),""),"")</f>
        <v/>
      </c>
      <c r="B355" s="51" t="str">
        <f>IF(A355&lt;&gt;"",Activités!J365,"")</f>
        <v/>
      </c>
      <c r="C355" s="26" t="str">
        <f>IF(A355&lt;&gt;"",IF(Activités!E365=TRUE,INDEX(codesex,MATCH(Activités!D365,libsex,0)),Activités!D365),"")</f>
        <v/>
      </c>
      <c r="D355" s="116" t="str">
        <f>IF(A355&lt;&gt;"",Activités!F365,"")</f>
        <v/>
      </c>
      <c r="E355" s="26" t="str">
        <f>IF(A355&lt;&gt;"",IF(Activités!H365=TRUE,INDEX(codenat,MATCH(Activités!G365,libnat,0)),Activités!G365),"")</f>
        <v/>
      </c>
      <c r="F355" s="26" t="str">
        <f>IF(A355&lt;&gt;"",Activités!I365,"")</f>
        <v/>
      </c>
      <c r="G355" s="26" t="str">
        <f>IF(A355&lt;&gt;"",IF(Activités!O365&lt;&gt;"",Activités!O365,""),"")</f>
        <v/>
      </c>
      <c r="H355" s="26" t="str">
        <f>IF(A355&lt;&gt;"",IF(Activités!Z365=TRUE,INDEX(codeperskat,MATCH(Activités!P365,libperskat,0)),IF(Activités!P365&lt;&gt;"",Activités!P365,"")),"")</f>
        <v/>
      </c>
      <c r="I355" s="26" t="str">
        <f>IF(A355&lt;&gt;"",IF(Activités!AA365=TRUE,INDEX(codeaav,MATCH(Activités!Q365,libaav,0)),IF(Activités!Q365&lt;&gt;"",Activités!Q365,"")),"")</f>
        <v/>
      </c>
      <c r="J355" s="26" t="str">
        <f>IF(A355&lt;&gt;"",IF(Activités!AB365=TRUE,INDEX(codedipqual,MATCH(Activités!R365,libdipqual,0)),IF(Activités!R365&lt;&gt;"",Activités!R365,"")),"")</f>
        <v/>
      </c>
      <c r="K355" s="26" t="str">
        <f>IF(A355&lt;&gt;"",IF(Activités!AC365=TRUE,INDEX(libcatidinst,MATCH(Activités!S365,libinst,0)),""),"")</f>
        <v/>
      </c>
      <c r="L355" s="26" t="str">
        <f>IF(A355&lt;&gt;"",IF(Activités!AC365=TRUE,INDEX(codeinst,MATCH(Activités!S365,libinst,0)),IF(Activités!S365&lt;&gt;"",Activités!S365,"")),"")</f>
        <v/>
      </c>
      <c r="M355" s="26" t="str">
        <f>IF(A355&lt;&gt;"",IF(Activités!T365&lt;&gt;"",Activités!T365,""),"")</f>
        <v/>
      </c>
      <c r="N355" s="26" t="str">
        <f>IF(A355&lt;&gt;"",IF(Activités!U365&lt;&gt;"",Activités!U365,""),"")</f>
        <v/>
      </c>
      <c r="O355" s="26" t="str">
        <f>IF(OR(A355="",ISBLANK(Activités!V365)),"",IF(NOT(ISNA(Activités!V365)),INDEX(codeschartkla,MATCH(Activités!V365,libschartkla,0)),Activités!V365))</f>
        <v/>
      </c>
      <c r="P355" s="26" t="str">
        <f>IF(OR(A355="",ISBLANK(Activités!W365)),"",Activités!W365)</f>
        <v/>
      </c>
    </row>
    <row r="356" spans="1:16">
      <c r="A356" s="26" t="str">
        <f>IF(Activités!$A366&lt;&gt;"",IF(Activités!C366&lt;&gt;"",IF(Activités!C366="LOC.ID",CONCATENATE("LOC.",Activités!AM$12),Activités!C366),""),"")</f>
        <v/>
      </c>
      <c r="B356" s="51" t="str">
        <f>IF(A356&lt;&gt;"",Activités!J366,"")</f>
        <v/>
      </c>
      <c r="C356" s="26" t="str">
        <f>IF(A356&lt;&gt;"",IF(Activités!E366=TRUE,INDEX(codesex,MATCH(Activités!D366,libsex,0)),Activités!D366),"")</f>
        <v/>
      </c>
      <c r="D356" s="116" t="str">
        <f>IF(A356&lt;&gt;"",Activités!F366,"")</f>
        <v/>
      </c>
      <c r="E356" s="26" t="str">
        <f>IF(A356&lt;&gt;"",IF(Activités!H366=TRUE,INDEX(codenat,MATCH(Activités!G366,libnat,0)),Activités!G366),"")</f>
        <v/>
      </c>
      <c r="F356" s="26" t="str">
        <f>IF(A356&lt;&gt;"",Activités!I366,"")</f>
        <v/>
      </c>
      <c r="G356" s="26" t="str">
        <f>IF(A356&lt;&gt;"",IF(Activités!O366&lt;&gt;"",Activités!O366,""),"")</f>
        <v/>
      </c>
      <c r="H356" s="26" t="str">
        <f>IF(A356&lt;&gt;"",IF(Activités!Z366=TRUE,INDEX(codeperskat,MATCH(Activités!P366,libperskat,0)),IF(Activités!P366&lt;&gt;"",Activités!P366,"")),"")</f>
        <v/>
      </c>
      <c r="I356" s="26" t="str">
        <f>IF(A356&lt;&gt;"",IF(Activités!AA366=TRUE,INDEX(codeaav,MATCH(Activités!Q366,libaav,0)),IF(Activités!Q366&lt;&gt;"",Activités!Q366,"")),"")</f>
        <v/>
      </c>
      <c r="J356" s="26" t="str">
        <f>IF(A356&lt;&gt;"",IF(Activités!AB366=TRUE,INDEX(codedipqual,MATCH(Activités!R366,libdipqual,0)),IF(Activités!R366&lt;&gt;"",Activités!R366,"")),"")</f>
        <v/>
      </c>
      <c r="K356" s="26" t="str">
        <f>IF(A356&lt;&gt;"",IF(Activités!AC366=TRUE,INDEX(libcatidinst,MATCH(Activités!S366,libinst,0)),""),"")</f>
        <v/>
      </c>
      <c r="L356" s="26" t="str">
        <f>IF(A356&lt;&gt;"",IF(Activités!AC366=TRUE,INDEX(codeinst,MATCH(Activités!S366,libinst,0)),IF(Activités!S366&lt;&gt;"",Activités!S366,"")),"")</f>
        <v/>
      </c>
      <c r="M356" s="26" t="str">
        <f>IF(A356&lt;&gt;"",IF(Activités!T366&lt;&gt;"",Activités!T366,""),"")</f>
        <v/>
      </c>
      <c r="N356" s="26" t="str">
        <f>IF(A356&lt;&gt;"",IF(Activités!U366&lt;&gt;"",Activités!U366,""),"")</f>
        <v/>
      </c>
      <c r="O356" s="26" t="str">
        <f>IF(OR(A356="",ISBLANK(Activités!V366)),"",IF(NOT(ISNA(Activités!V366)),INDEX(codeschartkla,MATCH(Activités!V366,libschartkla,0)),Activités!V366))</f>
        <v/>
      </c>
      <c r="P356" s="26" t="str">
        <f>IF(OR(A356="",ISBLANK(Activités!W366)),"",Activités!W366)</f>
        <v/>
      </c>
    </row>
    <row r="357" spans="1:16">
      <c r="A357" s="26" t="str">
        <f>IF(Activités!$A367&lt;&gt;"",IF(Activités!C367&lt;&gt;"",IF(Activités!C367="LOC.ID",CONCATENATE("LOC.",Activités!AM$12),Activités!C367),""),"")</f>
        <v/>
      </c>
      <c r="B357" s="51" t="str">
        <f>IF(A357&lt;&gt;"",Activités!J367,"")</f>
        <v/>
      </c>
      <c r="C357" s="26" t="str">
        <f>IF(A357&lt;&gt;"",IF(Activités!E367=TRUE,INDEX(codesex,MATCH(Activités!D367,libsex,0)),Activités!D367),"")</f>
        <v/>
      </c>
      <c r="D357" s="116" t="str">
        <f>IF(A357&lt;&gt;"",Activités!F367,"")</f>
        <v/>
      </c>
      <c r="E357" s="26" t="str">
        <f>IF(A357&lt;&gt;"",IF(Activités!H367=TRUE,INDEX(codenat,MATCH(Activités!G367,libnat,0)),Activités!G367),"")</f>
        <v/>
      </c>
      <c r="F357" s="26" t="str">
        <f>IF(A357&lt;&gt;"",Activités!I367,"")</f>
        <v/>
      </c>
      <c r="G357" s="26" t="str">
        <f>IF(A357&lt;&gt;"",IF(Activités!O367&lt;&gt;"",Activités!O367,""),"")</f>
        <v/>
      </c>
      <c r="H357" s="26" t="str">
        <f>IF(A357&lt;&gt;"",IF(Activités!Z367=TRUE,INDEX(codeperskat,MATCH(Activités!P367,libperskat,0)),IF(Activités!P367&lt;&gt;"",Activités!P367,"")),"")</f>
        <v/>
      </c>
      <c r="I357" s="26" t="str">
        <f>IF(A357&lt;&gt;"",IF(Activités!AA367=TRUE,INDEX(codeaav,MATCH(Activités!Q367,libaav,0)),IF(Activités!Q367&lt;&gt;"",Activités!Q367,"")),"")</f>
        <v/>
      </c>
      <c r="J357" s="26" t="str">
        <f>IF(A357&lt;&gt;"",IF(Activités!AB367=TRUE,INDEX(codedipqual,MATCH(Activités!R367,libdipqual,0)),IF(Activités!R367&lt;&gt;"",Activités!R367,"")),"")</f>
        <v/>
      </c>
      <c r="K357" s="26" t="str">
        <f>IF(A357&lt;&gt;"",IF(Activités!AC367=TRUE,INDEX(libcatidinst,MATCH(Activités!S367,libinst,0)),""),"")</f>
        <v/>
      </c>
      <c r="L357" s="26" t="str">
        <f>IF(A357&lt;&gt;"",IF(Activités!AC367=TRUE,INDEX(codeinst,MATCH(Activités!S367,libinst,0)),IF(Activités!S367&lt;&gt;"",Activités!S367,"")),"")</f>
        <v/>
      </c>
      <c r="M357" s="26" t="str">
        <f>IF(A357&lt;&gt;"",IF(Activités!T367&lt;&gt;"",Activités!T367,""),"")</f>
        <v/>
      </c>
      <c r="N357" s="26" t="str">
        <f>IF(A357&lt;&gt;"",IF(Activités!U367&lt;&gt;"",Activités!U367,""),"")</f>
        <v/>
      </c>
      <c r="O357" s="26" t="str">
        <f>IF(OR(A357="",ISBLANK(Activités!V367)),"",IF(NOT(ISNA(Activités!V367)),INDEX(codeschartkla,MATCH(Activités!V367,libschartkla,0)),Activités!V367))</f>
        <v/>
      </c>
      <c r="P357" s="26" t="str">
        <f>IF(OR(A357="",ISBLANK(Activités!W367)),"",Activités!W367)</f>
        <v/>
      </c>
    </row>
    <row r="358" spans="1:16">
      <c r="A358" s="26" t="str">
        <f>IF(Activités!$A368&lt;&gt;"",IF(Activités!C368&lt;&gt;"",IF(Activités!C368="LOC.ID",CONCATENATE("LOC.",Activités!AM$12),Activités!C368),""),"")</f>
        <v/>
      </c>
      <c r="B358" s="51" t="str">
        <f>IF(A358&lt;&gt;"",Activités!J368,"")</f>
        <v/>
      </c>
      <c r="C358" s="26" t="str">
        <f>IF(A358&lt;&gt;"",IF(Activités!E368=TRUE,INDEX(codesex,MATCH(Activités!D368,libsex,0)),Activités!D368),"")</f>
        <v/>
      </c>
      <c r="D358" s="116" t="str">
        <f>IF(A358&lt;&gt;"",Activités!F368,"")</f>
        <v/>
      </c>
      <c r="E358" s="26" t="str">
        <f>IF(A358&lt;&gt;"",IF(Activités!H368=TRUE,INDEX(codenat,MATCH(Activités!G368,libnat,0)),Activités!G368),"")</f>
        <v/>
      </c>
      <c r="F358" s="26" t="str">
        <f>IF(A358&lt;&gt;"",Activités!I368,"")</f>
        <v/>
      </c>
      <c r="G358" s="26" t="str">
        <f>IF(A358&lt;&gt;"",IF(Activités!O368&lt;&gt;"",Activités!O368,""),"")</f>
        <v/>
      </c>
      <c r="H358" s="26" t="str">
        <f>IF(A358&lt;&gt;"",IF(Activités!Z368=TRUE,INDEX(codeperskat,MATCH(Activités!P368,libperskat,0)),IF(Activités!P368&lt;&gt;"",Activités!P368,"")),"")</f>
        <v/>
      </c>
      <c r="I358" s="26" t="str">
        <f>IF(A358&lt;&gt;"",IF(Activités!AA368=TRUE,INDEX(codeaav,MATCH(Activités!Q368,libaav,0)),IF(Activités!Q368&lt;&gt;"",Activités!Q368,"")),"")</f>
        <v/>
      </c>
      <c r="J358" s="26" t="str">
        <f>IF(A358&lt;&gt;"",IF(Activités!AB368=TRUE,INDEX(codedipqual,MATCH(Activités!R368,libdipqual,0)),IF(Activités!R368&lt;&gt;"",Activités!R368,"")),"")</f>
        <v/>
      </c>
      <c r="K358" s="26" t="str">
        <f>IF(A358&lt;&gt;"",IF(Activités!AC368=TRUE,INDEX(libcatidinst,MATCH(Activités!S368,libinst,0)),""),"")</f>
        <v/>
      </c>
      <c r="L358" s="26" t="str">
        <f>IF(A358&lt;&gt;"",IF(Activités!AC368=TRUE,INDEX(codeinst,MATCH(Activités!S368,libinst,0)),IF(Activités!S368&lt;&gt;"",Activités!S368,"")),"")</f>
        <v/>
      </c>
      <c r="M358" s="26" t="str">
        <f>IF(A358&lt;&gt;"",IF(Activités!T368&lt;&gt;"",Activités!T368,""),"")</f>
        <v/>
      </c>
      <c r="N358" s="26" t="str">
        <f>IF(A358&lt;&gt;"",IF(Activités!U368&lt;&gt;"",Activités!U368,""),"")</f>
        <v/>
      </c>
      <c r="O358" s="26" t="str">
        <f>IF(OR(A358="",ISBLANK(Activités!V368)),"",IF(NOT(ISNA(Activités!V368)),INDEX(codeschartkla,MATCH(Activités!V368,libschartkla,0)),Activités!V368))</f>
        <v/>
      </c>
      <c r="P358" s="26" t="str">
        <f>IF(OR(A358="",ISBLANK(Activités!W368)),"",Activités!W368)</f>
        <v/>
      </c>
    </row>
    <row r="359" spans="1:16">
      <c r="A359" s="26" t="str">
        <f>IF(Activités!$A369&lt;&gt;"",IF(Activités!C369&lt;&gt;"",IF(Activités!C369="LOC.ID",CONCATENATE("LOC.",Activités!AM$12),Activités!C369),""),"")</f>
        <v/>
      </c>
      <c r="B359" s="51" t="str">
        <f>IF(A359&lt;&gt;"",Activités!J369,"")</f>
        <v/>
      </c>
      <c r="C359" s="26" t="str">
        <f>IF(A359&lt;&gt;"",IF(Activités!E369=TRUE,INDEX(codesex,MATCH(Activités!D369,libsex,0)),Activités!D369),"")</f>
        <v/>
      </c>
      <c r="D359" s="116" t="str">
        <f>IF(A359&lt;&gt;"",Activités!F369,"")</f>
        <v/>
      </c>
      <c r="E359" s="26" t="str">
        <f>IF(A359&lt;&gt;"",IF(Activités!H369=TRUE,INDEX(codenat,MATCH(Activités!G369,libnat,0)),Activités!G369),"")</f>
        <v/>
      </c>
      <c r="F359" s="26" t="str">
        <f>IF(A359&lt;&gt;"",Activités!I369,"")</f>
        <v/>
      </c>
      <c r="G359" s="26" t="str">
        <f>IF(A359&lt;&gt;"",IF(Activités!O369&lt;&gt;"",Activités!O369,""),"")</f>
        <v/>
      </c>
      <c r="H359" s="26" t="str">
        <f>IF(A359&lt;&gt;"",IF(Activités!Z369=TRUE,INDEX(codeperskat,MATCH(Activités!P369,libperskat,0)),IF(Activités!P369&lt;&gt;"",Activités!P369,"")),"")</f>
        <v/>
      </c>
      <c r="I359" s="26" t="str">
        <f>IF(A359&lt;&gt;"",IF(Activités!AA369=TRUE,INDEX(codeaav,MATCH(Activités!Q369,libaav,0)),IF(Activités!Q369&lt;&gt;"",Activités!Q369,"")),"")</f>
        <v/>
      </c>
      <c r="J359" s="26" t="str">
        <f>IF(A359&lt;&gt;"",IF(Activités!AB369=TRUE,INDEX(codedipqual,MATCH(Activités!R369,libdipqual,0)),IF(Activités!R369&lt;&gt;"",Activités!R369,"")),"")</f>
        <v/>
      </c>
      <c r="K359" s="26" t="str">
        <f>IF(A359&lt;&gt;"",IF(Activités!AC369=TRUE,INDEX(libcatidinst,MATCH(Activités!S369,libinst,0)),""),"")</f>
        <v/>
      </c>
      <c r="L359" s="26" t="str">
        <f>IF(A359&lt;&gt;"",IF(Activités!AC369=TRUE,INDEX(codeinst,MATCH(Activités!S369,libinst,0)),IF(Activités!S369&lt;&gt;"",Activités!S369,"")),"")</f>
        <v/>
      </c>
      <c r="M359" s="26" t="str">
        <f>IF(A359&lt;&gt;"",IF(Activités!T369&lt;&gt;"",Activités!T369,""),"")</f>
        <v/>
      </c>
      <c r="N359" s="26" t="str">
        <f>IF(A359&lt;&gt;"",IF(Activités!U369&lt;&gt;"",Activités!U369,""),"")</f>
        <v/>
      </c>
      <c r="O359" s="26" t="str">
        <f>IF(OR(A359="",ISBLANK(Activités!V369)),"",IF(NOT(ISNA(Activités!V369)),INDEX(codeschartkla,MATCH(Activités!V369,libschartkla,0)),Activités!V369))</f>
        <v/>
      </c>
      <c r="P359" s="26" t="str">
        <f>IF(OR(A359="",ISBLANK(Activités!W369)),"",Activités!W369)</f>
        <v/>
      </c>
    </row>
    <row r="360" spans="1:16">
      <c r="A360" s="26" t="str">
        <f>IF(Activités!$A370&lt;&gt;"",IF(Activités!C370&lt;&gt;"",IF(Activités!C370="LOC.ID",CONCATENATE("LOC.",Activités!AM$12),Activités!C370),""),"")</f>
        <v/>
      </c>
      <c r="B360" s="51" t="str">
        <f>IF(A360&lt;&gt;"",Activités!J370,"")</f>
        <v/>
      </c>
      <c r="C360" s="26" t="str">
        <f>IF(A360&lt;&gt;"",IF(Activités!E370=TRUE,INDEX(codesex,MATCH(Activités!D370,libsex,0)),Activités!D370),"")</f>
        <v/>
      </c>
      <c r="D360" s="116" t="str">
        <f>IF(A360&lt;&gt;"",Activités!F370,"")</f>
        <v/>
      </c>
      <c r="E360" s="26" t="str">
        <f>IF(A360&lt;&gt;"",IF(Activités!H370=TRUE,INDEX(codenat,MATCH(Activités!G370,libnat,0)),Activités!G370),"")</f>
        <v/>
      </c>
      <c r="F360" s="26" t="str">
        <f>IF(A360&lt;&gt;"",Activités!I370,"")</f>
        <v/>
      </c>
      <c r="G360" s="26" t="str">
        <f>IF(A360&lt;&gt;"",IF(Activités!O370&lt;&gt;"",Activités!O370,""),"")</f>
        <v/>
      </c>
      <c r="H360" s="26" t="str">
        <f>IF(A360&lt;&gt;"",IF(Activités!Z370=TRUE,INDEX(codeperskat,MATCH(Activités!P370,libperskat,0)),IF(Activités!P370&lt;&gt;"",Activités!P370,"")),"")</f>
        <v/>
      </c>
      <c r="I360" s="26" t="str">
        <f>IF(A360&lt;&gt;"",IF(Activités!AA370=TRUE,INDEX(codeaav,MATCH(Activités!Q370,libaav,0)),IF(Activités!Q370&lt;&gt;"",Activités!Q370,"")),"")</f>
        <v/>
      </c>
      <c r="J360" s="26" t="str">
        <f>IF(A360&lt;&gt;"",IF(Activités!AB370=TRUE,INDEX(codedipqual,MATCH(Activités!R370,libdipqual,0)),IF(Activités!R370&lt;&gt;"",Activités!R370,"")),"")</f>
        <v/>
      </c>
      <c r="K360" s="26" t="str">
        <f>IF(A360&lt;&gt;"",IF(Activités!AC370=TRUE,INDEX(libcatidinst,MATCH(Activités!S370,libinst,0)),""),"")</f>
        <v/>
      </c>
      <c r="L360" s="26" t="str">
        <f>IF(A360&lt;&gt;"",IF(Activités!AC370=TRUE,INDEX(codeinst,MATCH(Activités!S370,libinst,0)),IF(Activités!S370&lt;&gt;"",Activités!S370,"")),"")</f>
        <v/>
      </c>
      <c r="M360" s="26" t="str">
        <f>IF(A360&lt;&gt;"",IF(Activités!T370&lt;&gt;"",Activités!T370,""),"")</f>
        <v/>
      </c>
      <c r="N360" s="26" t="str">
        <f>IF(A360&lt;&gt;"",IF(Activités!U370&lt;&gt;"",Activités!U370,""),"")</f>
        <v/>
      </c>
      <c r="O360" s="26" t="str">
        <f>IF(OR(A360="",ISBLANK(Activités!V370)),"",IF(NOT(ISNA(Activités!V370)),INDEX(codeschartkla,MATCH(Activités!V370,libschartkla,0)),Activités!V370))</f>
        <v/>
      </c>
      <c r="P360" s="26" t="str">
        <f>IF(OR(A360="",ISBLANK(Activités!W370)),"",Activités!W370)</f>
        <v/>
      </c>
    </row>
    <row r="361" spans="1:16">
      <c r="A361" s="26" t="str">
        <f>IF(Activités!$A371&lt;&gt;"",IF(Activités!C371&lt;&gt;"",IF(Activités!C371="LOC.ID",CONCATENATE("LOC.",Activités!AM$12),Activités!C371),""),"")</f>
        <v/>
      </c>
      <c r="B361" s="51" t="str">
        <f>IF(A361&lt;&gt;"",Activités!J371,"")</f>
        <v/>
      </c>
      <c r="C361" s="26" t="str">
        <f>IF(A361&lt;&gt;"",IF(Activités!E371=TRUE,INDEX(codesex,MATCH(Activités!D371,libsex,0)),Activités!D371),"")</f>
        <v/>
      </c>
      <c r="D361" s="116" t="str">
        <f>IF(A361&lt;&gt;"",Activités!F371,"")</f>
        <v/>
      </c>
      <c r="E361" s="26" t="str">
        <f>IF(A361&lt;&gt;"",IF(Activités!H371=TRUE,INDEX(codenat,MATCH(Activités!G371,libnat,0)),Activités!G371),"")</f>
        <v/>
      </c>
      <c r="F361" s="26" t="str">
        <f>IF(A361&lt;&gt;"",Activités!I371,"")</f>
        <v/>
      </c>
      <c r="G361" s="26" t="str">
        <f>IF(A361&lt;&gt;"",IF(Activités!O371&lt;&gt;"",Activités!O371,""),"")</f>
        <v/>
      </c>
      <c r="H361" s="26" t="str">
        <f>IF(A361&lt;&gt;"",IF(Activités!Z371=TRUE,INDEX(codeperskat,MATCH(Activités!P371,libperskat,0)),IF(Activités!P371&lt;&gt;"",Activités!P371,"")),"")</f>
        <v/>
      </c>
      <c r="I361" s="26" t="str">
        <f>IF(A361&lt;&gt;"",IF(Activités!AA371=TRUE,INDEX(codeaav,MATCH(Activités!Q371,libaav,0)),IF(Activités!Q371&lt;&gt;"",Activités!Q371,"")),"")</f>
        <v/>
      </c>
      <c r="J361" s="26" t="str">
        <f>IF(A361&lt;&gt;"",IF(Activités!AB371=TRUE,INDEX(codedipqual,MATCH(Activités!R371,libdipqual,0)),IF(Activités!R371&lt;&gt;"",Activités!R371,"")),"")</f>
        <v/>
      </c>
      <c r="K361" s="26" t="str">
        <f>IF(A361&lt;&gt;"",IF(Activités!AC371=TRUE,INDEX(libcatidinst,MATCH(Activités!S371,libinst,0)),""),"")</f>
        <v/>
      </c>
      <c r="L361" s="26" t="str">
        <f>IF(A361&lt;&gt;"",IF(Activités!AC371=TRUE,INDEX(codeinst,MATCH(Activités!S371,libinst,0)),IF(Activités!S371&lt;&gt;"",Activités!S371,"")),"")</f>
        <v/>
      </c>
      <c r="M361" s="26" t="str">
        <f>IF(A361&lt;&gt;"",IF(Activités!T371&lt;&gt;"",Activités!T371,""),"")</f>
        <v/>
      </c>
      <c r="N361" s="26" t="str">
        <f>IF(A361&lt;&gt;"",IF(Activités!U371&lt;&gt;"",Activités!U371,""),"")</f>
        <v/>
      </c>
      <c r="O361" s="26" t="str">
        <f>IF(OR(A361="",ISBLANK(Activités!V371)),"",IF(NOT(ISNA(Activités!V371)),INDEX(codeschartkla,MATCH(Activités!V371,libschartkla,0)),Activités!V371))</f>
        <v/>
      </c>
      <c r="P361" s="26" t="str">
        <f>IF(OR(A361="",ISBLANK(Activités!W371)),"",Activités!W371)</f>
        <v/>
      </c>
    </row>
    <row r="362" spans="1:16">
      <c r="A362" s="26" t="str">
        <f>IF(Activités!$A372&lt;&gt;"",IF(Activités!C372&lt;&gt;"",IF(Activités!C372="LOC.ID",CONCATENATE("LOC.",Activités!AM$12),Activités!C372),""),"")</f>
        <v/>
      </c>
      <c r="B362" s="51" t="str">
        <f>IF(A362&lt;&gt;"",Activités!J372,"")</f>
        <v/>
      </c>
      <c r="C362" s="26" t="str">
        <f>IF(A362&lt;&gt;"",IF(Activités!E372=TRUE,INDEX(codesex,MATCH(Activités!D372,libsex,0)),Activités!D372),"")</f>
        <v/>
      </c>
      <c r="D362" s="116" t="str">
        <f>IF(A362&lt;&gt;"",Activités!F372,"")</f>
        <v/>
      </c>
      <c r="E362" s="26" t="str">
        <f>IF(A362&lt;&gt;"",IF(Activités!H372=TRUE,INDEX(codenat,MATCH(Activités!G372,libnat,0)),Activités!G372),"")</f>
        <v/>
      </c>
      <c r="F362" s="26" t="str">
        <f>IF(A362&lt;&gt;"",Activités!I372,"")</f>
        <v/>
      </c>
      <c r="G362" s="26" t="str">
        <f>IF(A362&lt;&gt;"",IF(Activités!O372&lt;&gt;"",Activités!O372,""),"")</f>
        <v/>
      </c>
      <c r="H362" s="26" t="str">
        <f>IF(A362&lt;&gt;"",IF(Activités!Z372=TRUE,INDEX(codeperskat,MATCH(Activités!P372,libperskat,0)),IF(Activités!P372&lt;&gt;"",Activités!P372,"")),"")</f>
        <v/>
      </c>
      <c r="I362" s="26" t="str">
        <f>IF(A362&lt;&gt;"",IF(Activités!AA372=TRUE,INDEX(codeaav,MATCH(Activités!Q372,libaav,0)),IF(Activités!Q372&lt;&gt;"",Activités!Q372,"")),"")</f>
        <v/>
      </c>
      <c r="J362" s="26" t="str">
        <f>IF(A362&lt;&gt;"",IF(Activités!AB372=TRUE,INDEX(codedipqual,MATCH(Activités!R372,libdipqual,0)),IF(Activités!R372&lt;&gt;"",Activités!R372,"")),"")</f>
        <v/>
      </c>
      <c r="K362" s="26" t="str">
        <f>IF(A362&lt;&gt;"",IF(Activités!AC372=TRUE,INDEX(libcatidinst,MATCH(Activités!S372,libinst,0)),""),"")</f>
        <v/>
      </c>
      <c r="L362" s="26" t="str">
        <f>IF(A362&lt;&gt;"",IF(Activités!AC372=TRUE,INDEX(codeinst,MATCH(Activités!S372,libinst,0)),IF(Activités!S372&lt;&gt;"",Activités!S372,"")),"")</f>
        <v/>
      </c>
      <c r="M362" s="26" t="str">
        <f>IF(A362&lt;&gt;"",IF(Activités!T372&lt;&gt;"",Activités!T372,""),"")</f>
        <v/>
      </c>
      <c r="N362" s="26" t="str">
        <f>IF(A362&lt;&gt;"",IF(Activités!U372&lt;&gt;"",Activités!U372,""),"")</f>
        <v/>
      </c>
      <c r="O362" s="26" t="str">
        <f>IF(OR(A362="",ISBLANK(Activités!V372)),"",IF(NOT(ISNA(Activités!V372)),INDEX(codeschartkla,MATCH(Activités!V372,libschartkla,0)),Activités!V372))</f>
        <v/>
      </c>
      <c r="P362" s="26" t="str">
        <f>IF(OR(A362="",ISBLANK(Activités!W372)),"",Activités!W372)</f>
        <v/>
      </c>
    </row>
    <row r="363" spans="1:16">
      <c r="A363" s="26" t="str">
        <f>IF(Activités!$A373&lt;&gt;"",IF(Activités!C373&lt;&gt;"",IF(Activités!C373="LOC.ID",CONCATENATE("LOC.",Activités!AM$12),Activités!C373),""),"")</f>
        <v/>
      </c>
      <c r="B363" s="51" t="str">
        <f>IF(A363&lt;&gt;"",Activités!J373,"")</f>
        <v/>
      </c>
      <c r="C363" s="26" t="str">
        <f>IF(A363&lt;&gt;"",IF(Activités!E373=TRUE,INDEX(codesex,MATCH(Activités!D373,libsex,0)),Activités!D373),"")</f>
        <v/>
      </c>
      <c r="D363" s="116" t="str">
        <f>IF(A363&lt;&gt;"",Activités!F373,"")</f>
        <v/>
      </c>
      <c r="E363" s="26" t="str">
        <f>IF(A363&lt;&gt;"",IF(Activités!H373=TRUE,INDEX(codenat,MATCH(Activités!G373,libnat,0)),Activités!G373),"")</f>
        <v/>
      </c>
      <c r="F363" s="26" t="str">
        <f>IF(A363&lt;&gt;"",Activités!I373,"")</f>
        <v/>
      </c>
      <c r="G363" s="26" t="str">
        <f>IF(A363&lt;&gt;"",IF(Activités!O373&lt;&gt;"",Activités!O373,""),"")</f>
        <v/>
      </c>
      <c r="H363" s="26" t="str">
        <f>IF(A363&lt;&gt;"",IF(Activités!Z373=TRUE,INDEX(codeperskat,MATCH(Activités!P373,libperskat,0)),IF(Activités!P373&lt;&gt;"",Activités!P373,"")),"")</f>
        <v/>
      </c>
      <c r="I363" s="26" t="str">
        <f>IF(A363&lt;&gt;"",IF(Activités!AA373=TRUE,INDEX(codeaav,MATCH(Activités!Q373,libaav,0)),IF(Activités!Q373&lt;&gt;"",Activités!Q373,"")),"")</f>
        <v/>
      </c>
      <c r="J363" s="26" t="str">
        <f>IF(A363&lt;&gt;"",IF(Activités!AB373=TRUE,INDEX(codedipqual,MATCH(Activités!R373,libdipqual,0)),IF(Activités!R373&lt;&gt;"",Activités!R373,"")),"")</f>
        <v/>
      </c>
      <c r="K363" s="26" t="str">
        <f>IF(A363&lt;&gt;"",IF(Activités!AC373=TRUE,INDEX(libcatidinst,MATCH(Activités!S373,libinst,0)),""),"")</f>
        <v/>
      </c>
      <c r="L363" s="26" t="str">
        <f>IF(A363&lt;&gt;"",IF(Activités!AC373=TRUE,INDEX(codeinst,MATCH(Activités!S373,libinst,0)),IF(Activités!S373&lt;&gt;"",Activités!S373,"")),"")</f>
        <v/>
      </c>
      <c r="M363" s="26" t="str">
        <f>IF(A363&lt;&gt;"",IF(Activités!T373&lt;&gt;"",Activités!T373,""),"")</f>
        <v/>
      </c>
      <c r="N363" s="26" t="str">
        <f>IF(A363&lt;&gt;"",IF(Activités!U373&lt;&gt;"",Activités!U373,""),"")</f>
        <v/>
      </c>
      <c r="O363" s="26" t="str">
        <f>IF(OR(A363="",ISBLANK(Activités!V373)),"",IF(NOT(ISNA(Activités!V373)),INDEX(codeschartkla,MATCH(Activités!V373,libschartkla,0)),Activités!V373))</f>
        <v/>
      </c>
      <c r="P363" s="26" t="str">
        <f>IF(OR(A363="",ISBLANK(Activités!W373)),"",Activités!W373)</f>
        <v/>
      </c>
    </row>
    <row r="364" spans="1:16">
      <c r="A364" s="26" t="str">
        <f>IF(Activités!$A374&lt;&gt;"",IF(Activités!C374&lt;&gt;"",IF(Activités!C374="LOC.ID",CONCATENATE("LOC.",Activités!AM$12),Activités!C374),""),"")</f>
        <v/>
      </c>
      <c r="B364" s="51" t="str">
        <f>IF(A364&lt;&gt;"",Activités!J374,"")</f>
        <v/>
      </c>
      <c r="C364" s="26" t="str">
        <f>IF(A364&lt;&gt;"",IF(Activités!E374=TRUE,INDEX(codesex,MATCH(Activités!D374,libsex,0)),Activités!D374),"")</f>
        <v/>
      </c>
      <c r="D364" s="116" t="str">
        <f>IF(A364&lt;&gt;"",Activités!F374,"")</f>
        <v/>
      </c>
      <c r="E364" s="26" t="str">
        <f>IF(A364&lt;&gt;"",IF(Activités!H374=TRUE,INDEX(codenat,MATCH(Activités!G374,libnat,0)),Activités!G374),"")</f>
        <v/>
      </c>
      <c r="F364" s="26" t="str">
        <f>IF(A364&lt;&gt;"",Activités!I374,"")</f>
        <v/>
      </c>
      <c r="G364" s="26" t="str">
        <f>IF(A364&lt;&gt;"",IF(Activités!O374&lt;&gt;"",Activités!O374,""),"")</f>
        <v/>
      </c>
      <c r="H364" s="26" t="str">
        <f>IF(A364&lt;&gt;"",IF(Activités!Z374=TRUE,INDEX(codeperskat,MATCH(Activités!P374,libperskat,0)),IF(Activités!P374&lt;&gt;"",Activités!P374,"")),"")</f>
        <v/>
      </c>
      <c r="I364" s="26" t="str">
        <f>IF(A364&lt;&gt;"",IF(Activités!AA374=TRUE,INDEX(codeaav,MATCH(Activités!Q374,libaav,0)),IF(Activités!Q374&lt;&gt;"",Activités!Q374,"")),"")</f>
        <v/>
      </c>
      <c r="J364" s="26" t="str">
        <f>IF(A364&lt;&gt;"",IF(Activités!AB374=TRUE,INDEX(codedipqual,MATCH(Activités!R374,libdipqual,0)),IF(Activités!R374&lt;&gt;"",Activités!R374,"")),"")</f>
        <v/>
      </c>
      <c r="K364" s="26" t="str">
        <f>IF(A364&lt;&gt;"",IF(Activités!AC374=TRUE,INDEX(libcatidinst,MATCH(Activités!S374,libinst,0)),""),"")</f>
        <v/>
      </c>
      <c r="L364" s="26" t="str">
        <f>IF(A364&lt;&gt;"",IF(Activités!AC374=TRUE,INDEX(codeinst,MATCH(Activités!S374,libinst,0)),IF(Activités!S374&lt;&gt;"",Activités!S374,"")),"")</f>
        <v/>
      </c>
      <c r="M364" s="26" t="str">
        <f>IF(A364&lt;&gt;"",IF(Activités!T374&lt;&gt;"",Activités!T374,""),"")</f>
        <v/>
      </c>
      <c r="N364" s="26" t="str">
        <f>IF(A364&lt;&gt;"",IF(Activités!U374&lt;&gt;"",Activités!U374,""),"")</f>
        <v/>
      </c>
      <c r="O364" s="26" t="str">
        <f>IF(OR(A364="",ISBLANK(Activités!V374)),"",IF(NOT(ISNA(Activités!V374)),INDEX(codeschartkla,MATCH(Activités!V374,libschartkla,0)),Activités!V374))</f>
        <v/>
      </c>
      <c r="P364" s="26" t="str">
        <f>IF(OR(A364="",ISBLANK(Activités!W374)),"",Activités!W374)</f>
        <v/>
      </c>
    </row>
    <row r="365" spans="1:16">
      <c r="A365" s="26" t="str">
        <f>IF(Activités!$A375&lt;&gt;"",IF(Activités!C375&lt;&gt;"",IF(Activités!C375="LOC.ID",CONCATENATE("LOC.",Activités!AM$12),Activités!C375),""),"")</f>
        <v/>
      </c>
      <c r="B365" s="51" t="str">
        <f>IF(A365&lt;&gt;"",Activités!J375,"")</f>
        <v/>
      </c>
      <c r="C365" s="26" t="str">
        <f>IF(A365&lt;&gt;"",IF(Activités!E375=TRUE,INDEX(codesex,MATCH(Activités!D375,libsex,0)),Activités!D375),"")</f>
        <v/>
      </c>
      <c r="D365" s="116" t="str">
        <f>IF(A365&lt;&gt;"",Activités!F375,"")</f>
        <v/>
      </c>
      <c r="E365" s="26" t="str">
        <f>IF(A365&lt;&gt;"",IF(Activités!H375=TRUE,INDEX(codenat,MATCH(Activités!G375,libnat,0)),Activités!G375),"")</f>
        <v/>
      </c>
      <c r="F365" s="26" t="str">
        <f>IF(A365&lt;&gt;"",Activités!I375,"")</f>
        <v/>
      </c>
      <c r="G365" s="26" t="str">
        <f>IF(A365&lt;&gt;"",IF(Activités!O375&lt;&gt;"",Activités!O375,""),"")</f>
        <v/>
      </c>
      <c r="H365" s="26" t="str">
        <f>IF(A365&lt;&gt;"",IF(Activités!Z375=TRUE,INDEX(codeperskat,MATCH(Activités!P375,libperskat,0)),IF(Activités!P375&lt;&gt;"",Activités!P375,"")),"")</f>
        <v/>
      </c>
      <c r="I365" s="26" t="str">
        <f>IF(A365&lt;&gt;"",IF(Activités!AA375=TRUE,INDEX(codeaav,MATCH(Activités!Q375,libaav,0)),IF(Activités!Q375&lt;&gt;"",Activités!Q375,"")),"")</f>
        <v/>
      </c>
      <c r="J365" s="26" t="str">
        <f>IF(A365&lt;&gt;"",IF(Activités!AB375=TRUE,INDEX(codedipqual,MATCH(Activités!R375,libdipqual,0)),IF(Activités!R375&lt;&gt;"",Activités!R375,"")),"")</f>
        <v/>
      </c>
      <c r="K365" s="26" t="str">
        <f>IF(A365&lt;&gt;"",IF(Activités!AC375=TRUE,INDEX(libcatidinst,MATCH(Activités!S375,libinst,0)),""),"")</f>
        <v/>
      </c>
      <c r="L365" s="26" t="str">
        <f>IF(A365&lt;&gt;"",IF(Activités!AC375=TRUE,INDEX(codeinst,MATCH(Activités!S375,libinst,0)),IF(Activités!S375&lt;&gt;"",Activités!S375,"")),"")</f>
        <v/>
      </c>
      <c r="M365" s="26" t="str">
        <f>IF(A365&lt;&gt;"",IF(Activités!T375&lt;&gt;"",Activités!T375,""),"")</f>
        <v/>
      </c>
      <c r="N365" s="26" t="str">
        <f>IF(A365&lt;&gt;"",IF(Activités!U375&lt;&gt;"",Activités!U375,""),"")</f>
        <v/>
      </c>
      <c r="O365" s="26" t="str">
        <f>IF(OR(A365="",ISBLANK(Activités!V375)),"",IF(NOT(ISNA(Activités!V375)),INDEX(codeschartkla,MATCH(Activités!V375,libschartkla,0)),Activités!V375))</f>
        <v/>
      </c>
      <c r="P365" s="26" t="str">
        <f>IF(OR(A365="",ISBLANK(Activités!W375)),"",Activités!W375)</f>
        <v/>
      </c>
    </row>
    <row r="366" spans="1:16">
      <c r="A366" s="26" t="str">
        <f>IF(Activités!$A376&lt;&gt;"",IF(Activités!C376&lt;&gt;"",IF(Activités!C376="LOC.ID",CONCATENATE("LOC.",Activités!AM$12),Activités!C376),""),"")</f>
        <v/>
      </c>
      <c r="B366" s="51" t="str">
        <f>IF(A366&lt;&gt;"",Activités!J376,"")</f>
        <v/>
      </c>
      <c r="C366" s="26" t="str">
        <f>IF(A366&lt;&gt;"",IF(Activités!E376=TRUE,INDEX(codesex,MATCH(Activités!D376,libsex,0)),Activités!D376),"")</f>
        <v/>
      </c>
      <c r="D366" s="116" t="str">
        <f>IF(A366&lt;&gt;"",Activités!F376,"")</f>
        <v/>
      </c>
      <c r="E366" s="26" t="str">
        <f>IF(A366&lt;&gt;"",IF(Activités!H376=TRUE,INDEX(codenat,MATCH(Activités!G376,libnat,0)),Activités!G376),"")</f>
        <v/>
      </c>
      <c r="F366" s="26" t="str">
        <f>IF(A366&lt;&gt;"",Activités!I376,"")</f>
        <v/>
      </c>
      <c r="G366" s="26" t="str">
        <f>IF(A366&lt;&gt;"",IF(Activités!O376&lt;&gt;"",Activités!O376,""),"")</f>
        <v/>
      </c>
      <c r="H366" s="26" t="str">
        <f>IF(A366&lt;&gt;"",IF(Activités!Z376=TRUE,INDEX(codeperskat,MATCH(Activités!P376,libperskat,0)),IF(Activités!P376&lt;&gt;"",Activités!P376,"")),"")</f>
        <v/>
      </c>
      <c r="I366" s="26" t="str">
        <f>IF(A366&lt;&gt;"",IF(Activités!AA376=TRUE,INDEX(codeaav,MATCH(Activités!Q376,libaav,0)),IF(Activités!Q376&lt;&gt;"",Activités!Q376,"")),"")</f>
        <v/>
      </c>
      <c r="J366" s="26" t="str">
        <f>IF(A366&lt;&gt;"",IF(Activités!AB376=TRUE,INDEX(codedipqual,MATCH(Activités!R376,libdipqual,0)),IF(Activités!R376&lt;&gt;"",Activités!R376,"")),"")</f>
        <v/>
      </c>
      <c r="K366" s="26" t="str">
        <f>IF(A366&lt;&gt;"",IF(Activités!AC376=TRUE,INDEX(libcatidinst,MATCH(Activités!S376,libinst,0)),""),"")</f>
        <v/>
      </c>
      <c r="L366" s="26" t="str">
        <f>IF(A366&lt;&gt;"",IF(Activités!AC376=TRUE,INDEX(codeinst,MATCH(Activités!S376,libinst,0)),IF(Activités!S376&lt;&gt;"",Activités!S376,"")),"")</f>
        <v/>
      </c>
      <c r="M366" s="26" t="str">
        <f>IF(A366&lt;&gt;"",IF(Activités!T376&lt;&gt;"",Activités!T376,""),"")</f>
        <v/>
      </c>
      <c r="N366" s="26" t="str">
        <f>IF(A366&lt;&gt;"",IF(Activités!U376&lt;&gt;"",Activités!U376,""),"")</f>
        <v/>
      </c>
      <c r="O366" s="26" t="str">
        <f>IF(OR(A366="",ISBLANK(Activités!V376)),"",IF(NOT(ISNA(Activités!V376)),INDEX(codeschartkla,MATCH(Activités!V376,libschartkla,0)),Activités!V376))</f>
        <v/>
      </c>
      <c r="P366" s="26" t="str">
        <f>IF(OR(A366="",ISBLANK(Activités!W376)),"",Activités!W376)</f>
        <v/>
      </c>
    </row>
    <row r="367" spans="1:16">
      <c r="A367" s="26" t="str">
        <f>IF(Activités!$A377&lt;&gt;"",IF(Activités!C377&lt;&gt;"",IF(Activités!C377="LOC.ID",CONCATENATE("LOC.",Activités!AM$12),Activités!C377),""),"")</f>
        <v/>
      </c>
      <c r="B367" s="51" t="str">
        <f>IF(A367&lt;&gt;"",Activités!J377,"")</f>
        <v/>
      </c>
      <c r="C367" s="26" t="str">
        <f>IF(A367&lt;&gt;"",IF(Activités!E377=TRUE,INDEX(codesex,MATCH(Activités!D377,libsex,0)),Activités!D377),"")</f>
        <v/>
      </c>
      <c r="D367" s="116" t="str">
        <f>IF(A367&lt;&gt;"",Activités!F377,"")</f>
        <v/>
      </c>
      <c r="E367" s="26" t="str">
        <f>IF(A367&lt;&gt;"",IF(Activités!H377=TRUE,INDEX(codenat,MATCH(Activités!G377,libnat,0)),Activités!G377),"")</f>
        <v/>
      </c>
      <c r="F367" s="26" t="str">
        <f>IF(A367&lt;&gt;"",Activités!I377,"")</f>
        <v/>
      </c>
      <c r="G367" s="26" t="str">
        <f>IF(A367&lt;&gt;"",IF(Activités!O377&lt;&gt;"",Activités!O377,""),"")</f>
        <v/>
      </c>
      <c r="H367" s="26" t="str">
        <f>IF(A367&lt;&gt;"",IF(Activités!Z377=TRUE,INDEX(codeperskat,MATCH(Activités!P377,libperskat,0)),IF(Activités!P377&lt;&gt;"",Activités!P377,"")),"")</f>
        <v/>
      </c>
      <c r="I367" s="26" t="str">
        <f>IF(A367&lt;&gt;"",IF(Activités!AA377=TRUE,INDEX(codeaav,MATCH(Activités!Q377,libaav,0)),IF(Activités!Q377&lt;&gt;"",Activités!Q377,"")),"")</f>
        <v/>
      </c>
      <c r="J367" s="26" t="str">
        <f>IF(A367&lt;&gt;"",IF(Activités!AB377=TRUE,INDEX(codedipqual,MATCH(Activités!R377,libdipqual,0)),IF(Activités!R377&lt;&gt;"",Activités!R377,"")),"")</f>
        <v/>
      </c>
      <c r="K367" s="26" t="str">
        <f>IF(A367&lt;&gt;"",IF(Activités!AC377=TRUE,INDEX(libcatidinst,MATCH(Activités!S377,libinst,0)),""),"")</f>
        <v/>
      </c>
      <c r="L367" s="26" t="str">
        <f>IF(A367&lt;&gt;"",IF(Activités!AC377=TRUE,INDEX(codeinst,MATCH(Activités!S377,libinst,0)),IF(Activités!S377&lt;&gt;"",Activités!S377,"")),"")</f>
        <v/>
      </c>
      <c r="M367" s="26" t="str">
        <f>IF(A367&lt;&gt;"",IF(Activités!T377&lt;&gt;"",Activités!T377,""),"")</f>
        <v/>
      </c>
      <c r="N367" s="26" t="str">
        <f>IF(A367&lt;&gt;"",IF(Activités!U377&lt;&gt;"",Activités!U377,""),"")</f>
        <v/>
      </c>
      <c r="O367" s="26" t="str">
        <f>IF(OR(A367="",ISBLANK(Activités!V377)),"",IF(NOT(ISNA(Activités!V377)),INDEX(codeschartkla,MATCH(Activités!V377,libschartkla,0)),Activités!V377))</f>
        <v/>
      </c>
      <c r="P367" s="26" t="str">
        <f>IF(OR(A367="",ISBLANK(Activités!W377)),"",Activités!W377)</f>
        <v/>
      </c>
    </row>
    <row r="368" spans="1:16">
      <c r="A368" s="26" t="str">
        <f>IF(Activités!$A378&lt;&gt;"",IF(Activités!C378&lt;&gt;"",IF(Activités!C378="LOC.ID",CONCATENATE("LOC.",Activités!AM$12),Activités!C378),""),"")</f>
        <v/>
      </c>
      <c r="B368" s="51" t="str">
        <f>IF(A368&lt;&gt;"",Activités!J378,"")</f>
        <v/>
      </c>
      <c r="C368" s="26" t="str">
        <f>IF(A368&lt;&gt;"",IF(Activités!E378=TRUE,INDEX(codesex,MATCH(Activités!D378,libsex,0)),Activités!D378),"")</f>
        <v/>
      </c>
      <c r="D368" s="116" t="str">
        <f>IF(A368&lt;&gt;"",Activités!F378,"")</f>
        <v/>
      </c>
      <c r="E368" s="26" t="str">
        <f>IF(A368&lt;&gt;"",IF(Activités!H378=TRUE,INDEX(codenat,MATCH(Activités!G378,libnat,0)),Activités!G378),"")</f>
        <v/>
      </c>
      <c r="F368" s="26" t="str">
        <f>IF(A368&lt;&gt;"",Activités!I378,"")</f>
        <v/>
      </c>
      <c r="G368" s="26" t="str">
        <f>IF(A368&lt;&gt;"",IF(Activités!O378&lt;&gt;"",Activités!O378,""),"")</f>
        <v/>
      </c>
      <c r="H368" s="26" t="str">
        <f>IF(A368&lt;&gt;"",IF(Activités!Z378=TRUE,INDEX(codeperskat,MATCH(Activités!P378,libperskat,0)),IF(Activités!P378&lt;&gt;"",Activités!P378,"")),"")</f>
        <v/>
      </c>
      <c r="I368" s="26" t="str">
        <f>IF(A368&lt;&gt;"",IF(Activités!AA378=TRUE,INDEX(codeaav,MATCH(Activités!Q378,libaav,0)),IF(Activités!Q378&lt;&gt;"",Activités!Q378,"")),"")</f>
        <v/>
      </c>
      <c r="J368" s="26" t="str">
        <f>IF(A368&lt;&gt;"",IF(Activités!AB378=TRUE,INDEX(codedipqual,MATCH(Activités!R378,libdipqual,0)),IF(Activités!R378&lt;&gt;"",Activités!R378,"")),"")</f>
        <v/>
      </c>
      <c r="K368" s="26" t="str">
        <f>IF(A368&lt;&gt;"",IF(Activités!AC378=TRUE,INDEX(libcatidinst,MATCH(Activités!S378,libinst,0)),""),"")</f>
        <v/>
      </c>
      <c r="L368" s="26" t="str">
        <f>IF(A368&lt;&gt;"",IF(Activités!AC378=TRUE,INDEX(codeinst,MATCH(Activités!S378,libinst,0)),IF(Activités!S378&lt;&gt;"",Activités!S378,"")),"")</f>
        <v/>
      </c>
      <c r="M368" s="26" t="str">
        <f>IF(A368&lt;&gt;"",IF(Activités!T378&lt;&gt;"",Activités!T378,""),"")</f>
        <v/>
      </c>
      <c r="N368" s="26" t="str">
        <f>IF(A368&lt;&gt;"",IF(Activités!U378&lt;&gt;"",Activités!U378,""),"")</f>
        <v/>
      </c>
      <c r="O368" s="26" t="str">
        <f>IF(OR(A368="",ISBLANK(Activités!V378)),"",IF(NOT(ISNA(Activités!V378)),INDEX(codeschartkla,MATCH(Activités!V378,libschartkla,0)),Activités!V378))</f>
        <v/>
      </c>
      <c r="P368" s="26" t="str">
        <f>IF(OR(A368="",ISBLANK(Activités!W378)),"",Activités!W378)</f>
        <v/>
      </c>
    </row>
    <row r="369" spans="1:16">
      <c r="A369" s="26" t="str">
        <f>IF(Activités!$A379&lt;&gt;"",IF(Activités!C379&lt;&gt;"",IF(Activités!C379="LOC.ID",CONCATENATE("LOC.",Activités!AM$12),Activités!C379),""),"")</f>
        <v/>
      </c>
      <c r="B369" s="51" t="str">
        <f>IF(A369&lt;&gt;"",Activités!J379,"")</f>
        <v/>
      </c>
      <c r="C369" s="26" t="str">
        <f>IF(A369&lt;&gt;"",IF(Activités!E379=TRUE,INDEX(codesex,MATCH(Activités!D379,libsex,0)),Activités!D379),"")</f>
        <v/>
      </c>
      <c r="D369" s="116" t="str">
        <f>IF(A369&lt;&gt;"",Activités!F379,"")</f>
        <v/>
      </c>
      <c r="E369" s="26" t="str">
        <f>IF(A369&lt;&gt;"",IF(Activités!H379=TRUE,INDEX(codenat,MATCH(Activités!G379,libnat,0)),Activités!G379),"")</f>
        <v/>
      </c>
      <c r="F369" s="26" t="str">
        <f>IF(A369&lt;&gt;"",Activités!I379,"")</f>
        <v/>
      </c>
      <c r="G369" s="26" t="str">
        <f>IF(A369&lt;&gt;"",IF(Activités!O379&lt;&gt;"",Activités!O379,""),"")</f>
        <v/>
      </c>
      <c r="H369" s="26" t="str">
        <f>IF(A369&lt;&gt;"",IF(Activités!Z379=TRUE,INDEX(codeperskat,MATCH(Activités!P379,libperskat,0)),IF(Activités!P379&lt;&gt;"",Activités!P379,"")),"")</f>
        <v/>
      </c>
      <c r="I369" s="26" t="str">
        <f>IF(A369&lt;&gt;"",IF(Activités!AA379=TRUE,INDEX(codeaav,MATCH(Activités!Q379,libaav,0)),IF(Activités!Q379&lt;&gt;"",Activités!Q379,"")),"")</f>
        <v/>
      </c>
      <c r="J369" s="26" t="str">
        <f>IF(A369&lt;&gt;"",IF(Activités!AB379=TRUE,INDEX(codedipqual,MATCH(Activités!R379,libdipqual,0)),IF(Activités!R379&lt;&gt;"",Activités!R379,"")),"")</f>
        <v/>
      </c>
      <c r="K369" s="26" t="str">
        <f>IF(A369&lt;&gt;"",IF(Activités!AC379=TRUE,INDEX(libcatidinst,MATCH(Activités!S379,libinst,0)),""),"")</f>
        <v/>
      </c>
      <c r="L369" s="26" t="str">
        <f>IF(A369&lt;&gt;"",IF(Activités!AC379=TRUE,INDEX(codeinst,MATCH(Activités!S379,libinst,0)),IF(Activités!S379&lt;&gt;"",Activités!S379,"")),"")</f>
        <v/>
      </c>
      <c r="M369" s="26" t="str">
        <f>IF(A369&lt;&gt;"",IF(Activités!T379&lt;&gt;"",Activités!T379,""),"")</f>
        <v/>
      </c>
      <c r="N369" s="26" t="str">
        <f>IF(A369&lt;&gt;"",IF(Activités!U379&lt;&gt;"",Activités!U379,""),"")</f>
        <v/>
      </c>
      <c r="O369" s="26" t="str">
        <f>IF(OR(A369="",ISBLANK(Activités!V379)),"",IF(NOT(ISNA(Activités!V379)),INDEX(codeschartkla,MATCH(Activités!V379,libschartkla,0)),Activités!V379))</f>
        <v/>
      </c>
      <c r="P369" s="26" t="str">
        <f>IF(OR(A369="",ISBLANK(Activités!W379)),"",Activités!W379)</f>
        <v/>
      </c>
    </row>
    <row r="370" spans="1:16">
      <c r="A370" s="26" t="str">
        <f>IF(Activités!$A380&lt;&gt;"",IF(Activités!C380&lt;&gt;"",IF(Activités!C380="LOC.ID",CONCATENATE("LOC.",Activités!AM$12),Activités!C380),""),"")</f>
        <v/>
      </c>
      <c r="B370" s="51" t="str">
        <f>IF(A370&lt;&gt;"",Activités!J380,"")</f>
        <v/>
      </c>
      <c r="C370" s="26" t="str">
        <f>IF(A370&lt;&gt;"",IF(Activités!E380=TRUE,INDEX(codesex,MATCH(Activités!D380,libsex,0)),Activités!D380),"")</f>
        <v/>
      </c>
      <c r="D370" s="116" t="str">
        <f>IF(A370&lt;&gt;"",Activités!F380,"")</f>
        <v/>
      </c>
      <c r="E370" s="26" t="str">
        <f>IF(A370&lt;&gt;"",IF(Activités!H380=TRUE,INDEX(codenat,MATCH(Activités!G380,libnat,0)),Activités!G380),"")</f>
        <v/>
      </c>
      <c r="F370" s="26" t="str">
        <f>IF(A370&lt;&gt;"",Activités!I380,"")</f>
        <v/>
      </c>
      <c r="G370" s="26" t="str">
        <f>IF(A370&lt;&gt;"",IF(Activités!O380&lt;&gt;"",Activités!O380,""),"")</f>
        <v/>
      </c>
      <c r="H370" s="26" t="str">
        <f>IF(A370&lt;&gt;"",IF(Activités!Z380=TRUE,INDEX(codeperskat,MATCH(Activités!P380,libperskat,0)),IF(Activités!P380&lt;&gt;"",Activités!P380,"")),"")</f>
        <v/>
      </c>
      <c r="I370" s="26" t="str">
        <f>IF(A370&lt;&gt;"",IF(Activités!AA380=TRUE,INDEX(codeaav,MATCH(Activités!Q380,libaav,0)),IF(Activités!Q380&lt;&gt;"",Activités!Q380,"")),"")</f>
        <v/>
      </c>
      <c r="J370" s="26" t="str">
        <f>IF(A370&lt;&gt;"",IF(Activités!AB380=TRUE,INDEX(codedipqual,MATCH(Activités!R380,libdipqual,0)),IF(Activités!R380&lt;&gt;"",Activités!R380,"")),"")</f>
        <v/>
      </c>
      <c r="K370" s="26" t="str">
        <f>IF(A370&lt;&gt;"",IF(Activités!AC380=TRUE,INDEX(libcatidinst,MATCH(Activités!S380,libinst,0)),""),"")</f>
        <v/>
      </c>
      <c r="L370" s="26" t="str">
        <f>IF(A370&lt;&gt;"",IF(Activités!AC380=TRUE,INDEX(codeinst,MATCH(Activités!S380,libinst,0)),IF(Activités!S380&lt;&gt;"",Activités!S380,"")),"")</f>
        <v/>
      </c>
      <c r="M370" s="26" t="str">
        <f>IF(A370&lt;&gt;"",IF(Activités!T380&lt;&gt;"",Activités!T380,""),"")</f>
        <v/>
      </c>
      <c r="N370" s="26" t="str">
        <f>IF(A370&lt;&gt;"",IF(Activités!U380&lt;&gt;"",Activités!U380,""),"")</f>
        <v/>
      </c>
      <c r="O370" s="26" t="str">
        <f>IF(OR(A370="",ISBLANK(Activités!V380)),"",IF(NOT(ISNA(Activités!V380)),INDEX(codeschartkla,MATCH(Activités!V380,libschartkla,0)),Activités!V380))</f>
        <v/>
      </c>
      <c r="P370" s="26" t="str">
        <f>IF(OR(A370="",ISBLANK(Activités!W380)),"",Activités!W380)</f>
        <v/>
      </c>
    </row>
    <row r="371" spans="1:16">
      <c r="A371" s="26" t="str">
        <f>IF(Activités!$A381&lt;&gt;"",IF(Activités!C381&lt;&gt;"",IF(Activités!C381="LOC.ID",CONCATENATE("LOC.",Activités!AM$12),Activités!C381),""),"")</f>
        <v/>
      </c>
      <c r="B371" s="51" t="str">
        <f>IF(A371&lt;&gt;"",Activités!J381,"")</f>
        <v/>
      </c>
      <c r="C371" s="26" t="str">
        <f>IF(A371&lt;&gt;"",IF(Activités!E381=TRUE,INDEX(codesex,MATCH(Activités!D381,libsex,0)),Activités!D381),"")</f>
        <v/>
      </c>
      <c r="D371" s="116" t="str">
        <f>IF(A371&lt;&gt;"",Activités!F381,"")</f>
        <v/>
      </c>
      <c r="E371" s="26" t="str">
        <f>IF(A371&lt;&gt;"",IF(Activités!H381=TRUE,INDEX(codenat,MATCH(Activités!G381,libnat,0)),Activités!G381),"")</f>
        <v/>
      </c>
      <c r="F371" s="26" t="str">
        <f>IF(A371&lt;&gt;"",Activités!I381,"")</f>
        <v/>
      </c>
      <c r="G371" s="26" t="str">
        <f>IF(A371&lt;&gt;"",IF(Activités!O381&lt;&gt;"",Activités!O381,""),"")</f>
        <v/>
      </c>
      <c r="H371" s="26" t="str">
        <f>IF(A371&lt;&gt;"",IF(Activités!Z381=TRUE,INDEX(codeperskat,MATCH(Activités!P381,libperskat,0)),IF(Activités!P381&lt;&gt;"",Activités!P381,"")),"")</f>
        <v/>
      </c>
      <c r="I371" s="26" t="str">
        <f>IF(A371&lt;&gt;"",IF(Activités!AA381=TRUE,INDEX(codeaav,MATCH(Activités!Q381,libaav,0)),IF(Activités!Q381&lt;&gt;"",Activités!Q381,"")),"")</f>
        <v/>
      </c>
      <c r="J371" s="26" t="str">
        <f>IF(A371&lt;&gt;"",IF(Activités!AB381=TRUE,INDEX(codedipqual,MATCH(Activités!R381,libdipqual,0)),IF(Activités!R381&lt;&gt;"",Activités!R381,"")),"")</f>
        <v/>
      </c>
      <c r="K371" s="26" t="str">
        <f>IF(A371&lt;&gt;"",IF(Activités!AC381=TRUE,INDEX(libcatidinst,MATCH(Activités!S381,libinst,0)),""),"")</f>
        <v/>
      </c>
      <c r="L371" s="26" t="str">
        <f>IF(A371&lt;&gt;"",IF(Activités!AC381=TRUE,INDEX(codeinst,MATCH(Activités!S381,libinst,0)),IF(Activités!S381&lt;&gt;"",Activités!S381,"")),"")</f>
        <v/>
      </c>
      <c r="M371" s="26" t="str">
        <f>IF(A371&lt;&gt;"",IF(Activités!T381&lt;&gt;"",Activités!T381,""),"")</f>
        <v/>
      </c>
      <c r="N371" s="26" t="str">
        <f>IF(A371&lt;&gt;"",IF(Activités!U381&lt;&gt;"",Activités!U381,""),"")</f>
        <v/>
      </c>
      <c r="O371" s="26" t="str">
        <f>IF(OR(A371="",ISBLANK(Activités!V381)),"",IF(NOT(ISNA(Activités!V381)),INDEX(codeschartkla,MATCH(Activités!V381,libschartkla,0)),Activités!V381))</f>
        <v/>
      </c>
      <c r="P371" s="26" t="str">
        <f>IF(OR(A371="",ISBLANK(Activités!W381)),"",Activités!W381)</f>
        <v/>
      </c>
    </row>
    <row r="372" spans="1:16">
      <c r="A372" s="26" t="str">
        <f>IF(Activités!$A382&lt;&gt;"",IF(Activités!C382&lt;&gt;"",IF(Activités!C382="LOC.ID",CONCATENATE("LOC.",Activités!AM$12),Activités!C382),""),"")</f>
        <v/>
      </c>
      <c r="B372" s="51" t="str">
        <f>IF(A372&lt;&gt;"",Activités!J382,"")</f>
        <v/>
      </c>
      <c r="C372" s="26" t="str">
        <f>IF(A372&lt;&gt;"",IF(Activités!E382=TRUE,INDEX(codesex,MATCH(Activités!D382,libsex,0)),Activités!D382),"")</f>
        <v/>
      </c>
      <c r="D372" s="116" t="str">
        <f>IF(A372&lt;&gt;"",Activités!F382,"")</f>
        <v/>
      </c>
      <c r="E372" s="26" t="str">
        <f>IF(A372&lt;&gt;"",IF(Activités!H382=TRUE,INDEX(codenat,MATCH(Activités!G382,libnat,0)),Activités!G382),"")</f>
        <v/>
      </c>
      <c r="F372" s="26" t="str">
        <f>IF(A372&lt;&gt;"",Activités!I382,"")</f>
        <v/>
      </c>
      <c r="G372" s="26" t="str">
        <f>IF(A372&lt;&gt;"",IF(Activités!O382&lt;&gt;"",Activités!O382,""),"")</f>
        <v/>
      </c>
      <c r="H372" s="26" t="str">
        <f>IF(A372&lt;&gt;"",IF(Activités!Z382=TRUE,INDEX(codeperskat,MATCH(Activités!P382,libperskat,0)),IF(Activités!P382&lt;&gt;"",Activités!P382,"")),"")</f>
        <v/>
      </c>
      <c r="I372" s="26" t="str">
        <f>IF(A372&lt;&gt;"",IF(Activités!AA382=TRUE,INDEX(codeaav,MATCH(Activités!Q382,libaav,0)),IF(Activités!Q382&lt;&gt;"",Activités!Q382,"")),"")</f>
        <v/>
      </c>
      <c r="J372" s="26" t="str">
        <f>IF(A372&lt;&gt;"",IF(Activités!AB382=TRUE,INDEX(codedipqual,MATCH(Activités!R382,libdipqual,0)),IF(Activités!R382&lt;&gt;"",Activités!R382,"")),"")</f>
        <v/>
      </c>
      <c r="K372" s="26" t="str">
        <f>IF(A372&lt;&gt;"",IF(Activités!AC382=TRUE,INDEX(libcatidinst,MATCH(Activités!S382,libinst,0)),""),"")</f>
        <v/>
      </c>
      <c r="L372" s="26" t="str">
        <f>IF(A372&lt;&gt;"",IF(Activités!AC382=TRUE,INDEX(codeinst,MATCH(Activités!S382,libinst,0)),IF(Activités!S382&lt;&gt;"",Activités!S382,"")),"")</f>
        <v/>
      </c>
      <c r="M372" s="26" t="str">
        <f>IF(A372&lt;&gt;"",IF(Activités!T382&lt;&gt;"",Activités!T382,""),"")</f>
        <v/>
      </c>
      <c r="N372" s="26" t="str">
        <f>IF(A372&lt;&gt;"",IF(Activités!U382&lt;&gt;"",Activités!U382,""),"")</f>
        <v/>
      </c>
      <c r="O372" s="26" t="str">
        <f>IF(OR(A372="",ISBLANK(Activités!V382)),"",IF(NOT(ISNA(Activités!V382)),INDEX(codeschartkla,MATCH(Activités!V382,libschartkla,0)),Activités!V382))</f>
        <v/>
      </c>
      <c r="P372" s="26" t="str">
        <f>IF(OR(A372="",ISBLANK(Activités!W382)),"",Activités!W382)</f>
        <v/>
      </c>
    </row>
    <row r="373" spans="1:16">
      <c r="A373" s="26" t="str">
        <f>IF(Activités!$A383&lt;&gt;"",IF(Activités!C383&lt;&gt;"",IF(Activités!C383="LOC.ID",CONCATENATE("LOC.",Activités!AM$12),Activités!C383),""),"")</f>
        <v/>
      </c>
      <c r="B373" s="51" t="str">
        <f>IF(A373&lt;&gt;"",Activités!J383,"")</f>
        <v/>
      </c>
      <c r="C373" s="26" t="str">
        <f>IF(A373&lt;&gt;"",IF(Activités!E383=TRUE,INDEX(codesex,MATCH(Activités!D383,libsex,0)),Activités!D383),"")</f>
        <v/>
      </c>
      <c r="D373" s="116" t="str">
        <f>IF(A373&lt;&gt;"",Activités!F383,"")</f>
        <v/>
      </c>
      <c r="E373" s="26" t="str">
        <f>IF(A373&lt;&gt;"",IF(Activités!H383=TRUE,INDEX(codenat,MATCH(Activités!G383,libnat,0)),Activités!G383),"")</f>
        <v/>
      </c>
      <c r="F373" s="26" t="str">
        <f>IF(A373&lt;&gt;"",Activités!I383,"")</f>
        <v/>
      </c>
      <c r="G373" s="26" t="str">
        <f>IF(A373&lt;&gt;"",IF(Activités!O383&lt;&gt;"",Activités!O383,""),"")</f>
        <v/>
      </c>
      <c r="H373" s="26" t="str">
        <f>IF(A373&lt;&gt;"",IF(Activités!Z383=TRUE,INDEX(codeperskat,MATCH(Activités!P383,libperskat,0)),IF(Activités!P383&lt;&gt;"",Activités!P383,"")),"")</f>
        <v/>
      </c>
      <c r="I373" s="26" t="str">
        <f>IF(A373&lt;&gt;"",IF(Activités!AA383=TRUE,INDEX(codeaav,MATCH(Activités!Q383,libaav,0)),IF(Activités!Q383&lt;&gt;"",Activités!Q383,"")),"")</f>
        <v/>
      </c>
      <c r="J373" s="26" t="str">
        <f>IF(A373&lt;&gt;"",IF(Activités!AB383=TRUE,INDEX(codedipqual,MATCH(Activités!R383,libdipqual,0)),IF(Activités!R383&lt;&gt;"",Activités!R383,"")),"")</f>
        <v/>
      </c>
      <c r="K373" s="26" t="str">
        <f>IF(A373&lt;&gt;"",IF(Activités!AC383=TRUE,INDEX(libcatidinst,MATCH(Activités!S383,libinst,0)),""),"")</f>
        <v/>
      </c>
      <c r="L373" s="26" t="str">
        <f>IF(A373&lt;&gt;"",IF(Activités!AC383=TRUE,INDEX(codeinst,MATCH(Activités!S383,libinst,0)),IF(Activités!S383&lt;&gt;"",Activités!S383,"")),"")</f>
        <v/>
      </c>
      <c r="M373" s="26" t="str">
        <f>IF(A373&lt;&gt;"",IF(Activités!T383&lt;&gt;"",Activités!T383,""),"")</f>
        <v/>
      </c>
      <c r="N373" s="26" t="str">
        <f>IF(A373&lt;&gt;"",IF(Activités!U383&lt;&gt;"",Activités!U383,""),"")</f>
        <v/>
      </c>
      <c r="O373" s="26" t="str">
        <f>IF(OR(A373="",ISBLANK(Activités!V383)),"",IF(NOT(ISNA(Activités!V383)),INDEX(codeschartkla,MATCH(Activités!V383,libschartkla,0)),Activités!V383))</f>
        <v/>
      </c>
      <c r="P373" s="26" t="str">
        <f>IF(OR(A373="",ISBLANK(Activités!W383)),"",Activités!W383)</f>
        <v/>
      </c>
    </row>
    <row r="374" spans="1:16">
      <c r="A374" s="26" t="str">
        <f>IF(Activités!$A384&lt;&gt;"",IF(Activités!C384&lt;&gt;"",IF(Activités!C384="LOC.ID",CONCATENATE("LOC.",Activités!AM$12),Activités!C384),""),"")</f>
        <v/>
      </c>
      <c r="B374" s="51" t="str">
        <f>IF(A374&lt;&gt;"",Activités!J384,"")</f>
        <v/>
      </c>
      <c r="C374" s="26" t="str">
        <f>IF(A374&lt;&gt;"",IF(Activités!E384=TRUE,INDEX(codesex,MATCH(Activités!D384,libsex,0)),Activités!D384),"")</f>
        <v/>
      </c>
      <c r="D374" s="116" t="str">
        <f>IF(A374&lt;&gt;"",Activités!F384,"")</f>
        <v/>
      </c>
      <c r="E374" s="26" t="str">
        <f>IF(A374&lt;&gt;"",IF(Activités!H384=TRUE,INDEX(codenat,MATCH(Activités!G384,libnat,0)),Activités!G384),"")</f>
        <v/>
      </c>
      <c r="F374" s="26" t="str">
        <f>IF(A374&lt;&gt;"",Activités!I384,"")</f>
        <v/>
      </c>
      <c r="G374" s="26" t="str">
        <f>IF(A374&lt;&gt;"",IF(Activités!O384&lt;&gt;"",Activités!O384,""),"")</f>
        <v/>
      </c>
      <c r="H374" s="26" t="str">
        <f>IF(A374&lt;&gt;"",IF(Activités!Z384=TRUE,INDEX(codeperskat,MATCH(Activités!P384,libperskat,0)),IF(Activités!P384&lt;&gt;"",Activités!P384,"")),"")</f>
        <v/>
      </c>
      <c r="I374" s="26" t="str">
        <f>IF(A374&lt;&gt;"",IF(Activités!AA384=TRUE,INDEX(codeaav,MATCH(Activités!Q384,libaav,0)),IF(Activités!Q384&lt;&gt;"",Activités!Q384,"")),"")</f>
        <v/>
      </c>
      <c r="J374" s="26" t="str">
        <f>IF(A374&lt;&gt;"",IF(Activités!AB384=TRUE,INDEX(codedipqual,MATCH(Activités!R384,libdipqual,0)),IF(Activités!R384&lt;&gt;"",Activités!R384,"")),"")</f>
        <v/>
      </c>
      <c r="K374" s="26" t="str">
        <f>IF(A374&lt;&gt;"",IF(Activités!AC384=TRUE,INDEX(libcatidinst,MATCH(Activités!S384,libinst,0)),""),"")</f>
        <v/>
      </c>
      <c r="L374" s="26" t="str">
        <f>IF(A374&lt;&gt;"",IF(Activités!AC384=TRUE,INDEX(codeinst,MATCH(Activités!S384,libinst,0)),IF(Activités!S384&lt;&gt;"",Activités!S384,"")),"")</f>
        <v/>
      </c>
      <c r="M374" s="26" t="str">
        <f>IF(A374&lt;&gt;"",IF(Activités!T384&lt;&gt;"",Activités!T384,""),"")</f>
        <v/>
      </c>
      <c r="N374" s="26" t="str">
        <f>IF(A374&lt;&gt;"",IF(Activités!U384&lt;&gt;"",Activités!U384,""),"")</f>
        <v/>
      </c>
      <c r="O374" s="26" t="str">
        <f>IF(OR(A374="",ISBLANK(Activités!V384)),"",IF(NOT(ISNA(Activités!V384)),INDEX(codeschartkla,MATCH(Activités!V384,libschartkla,0)),Activités!V384))</f>
        <v/>
      </c>
      <c r="P374" s="26" t="str">
        <f>IF(OR(A374="",ISBLANK(Activités!W384)),"",Activités!W384)</f>
        <v/>
      </c>
    </row>
    <row r="375" spans="1:16">
      <c r="A375" s="26" t="str">
        <f>IF(Activités!$A385&lt;&gt;"",IF(Activités!C385&lt;&gt;"",IF(Activités!C385="LOC.ID",CONCATENATE("LOC.",Activités!AM$12),Activités!C385),""),"")</f>
        <v/>
      </c>
      <c r="B375" s="51" t="str">
        <f>IF(A375&lt;&gt;"",Activités!J385,"")</f>
        <v/>
      </c>
      <c r="C375" s="26" t="str">
        <f>IF(A375&lt;&gt;"",IF(Activités!E385=TRUE,INDEX(codesex,MATCH(Activités!D385,libsex,0)),Activités!D385),"")</f>
        <v/>
      </c>
      <c r="D375" s="116" t="str">
        <f>IF(A375&lt;&gt;"",Activités!F385,"")</f>
        <v/>
      </c>
      <c r="E375" s="26" t="str">
        <f>IF(A375&lt;&gt;"",IF(Activités!H385=TRUE,INDEX(codenat,MATCH(Activités!G385,libnat,0)),Activités!G385),"")</f>
        <v/>
      </c>
      <c r="F375" s="26" t="str">
        <f>IF(A375&lt;&gt;"",Activités!I385,"")</f>
        <v/>
      </c>
      <c r="G375" s="26" t="str">
        <f>IF(A375&lt;&gt;"",IF(Activités!O385&lt;&gt;"",Activités!O385,""),"")</f>
        <v/>
      </c>
      <c r="H375" s="26" t="str">
        <f>IF(A375&lt;&gt;"",IF(Activités!Z385=TRUE,INDEX(codeperskat,MATCH(Activités!P385,libperskat,0)),IF(Activités!P385&lt;&gt;"",Activités!P385,"")),"")</f>
        <v/>
      </c>
      <c r="I375" s="26" t="str">
        <f>IF(A375&lt;&gt;"",IF(Activités!AA385=TRUE,INDEX(codeaav,MATCH(Activités!Q385,libaav,0)),IF(Activités!Q385&lt;&gt;"",Activités!Q385,"")),"")</f>
        <v/>
      </c>
      <c r="J375" s="26" t="str">
        <f>IF(A375&lt;&gt;"",IF(Activités!AB385=TRUE,INDEX(codedipqual,MATCH(Activités!R385,libdipqual,0)),IF(Activités!R385&lt;&gt;"",Activités!R385,"")),"")</f>
        <v/>
      </c>
      <c r="K375" s="26" t="str">
        <f>IF(A375&lt;&gt;"",IF(Activités!AC385=TRUE,INDEX(libcatidinst,MATCH(Activités!S385,libinst,0)),""),"")</f>
        <v/>
      </c>
      <c r="L375" s="26" t="str">
        <f>IF(A375&lt;&gt;"",IF(Activités!AC385=TRUE,INDEX(codeinst,MATCH(Activités!S385,libinst,0)),IF(Activités!S385&lt;&gt;"",Activités!S385,"")),"")</f>
        <v/>
      </c>
      <c r="M375" s="26" t="str">
        <f>IF(A375&lt;&gt;"",IF(Activités!T385&lt;&gt;"",Activités!T385,""),"")</f>
        <v/>
      </c>
      <c r="N375" s="26" t="str">
        <f>IF(A375&lt;&gt;"",IF(Activités!U385&lt;&gt;"",Activités!U385,""),"")</f>
        <v/>
      </c>
      <c r="O375" s="26" t="str">
        <f>IF(OR(A375="",ISBLANK(Activités!V385)),"",IF(NOT(ISNA(Activités!V385)),INDEX(codeschartkla,MATCH(Activités!V385,libschartkla,0)),Activités!V385))</f>
        <v/>
      </c>
      <c r="P375" s="26" t="str">
        <f>IF(OR(A375="",ISBLANK(Activités!W385)),"",Activités!W385)</f>
        <v/>
      </c>
    </row>
    <row r="376" spans="1:16">
      <c r="A376" s="26" t="str">
        <f>IF(Activités!$A386&lt;&gt;"",IF(Activités!C386&lt;&gt;"",IF(Activités!C386="LOC.ID",CONCATENATE("LOC.",Activités!AM$12),Activités!C386),""),"")</f>
        <v/>
      </c>
      <c r="B376" s="51" t="str">
        <f>IF(A376&lt;&gt;"",Activités!J386,"")</f>
        <v/>
      </c>
      <c r="C376" s="26" t="str">
        <f>IF(A376&lt;&gt;"",IF(Activités!E386=TRUE,INDEX(codesex,MATCH(Activités!D386,libsex,0)),Activités!D386),"")</f>
        <v/>
      </c>
      <c r="D376" s="116" t="str">
        <f>IF(A376&lt;&gt;"",Activités!F386,"")</f>
        <v/>
      </c>
      <c r="E376" s="26" t="str">
        <f>IF(A376&lt;&gt;"",IF(Activités!H386=TRUE,INDEX(codenat,MATCH(Activités!G386,libnat,0)),Activités!G386),"")</f>
        <v/>
      </c>
      <c r="F376" s="26" t="str">
        <f>IF(A376&lt;&gt;"",Activités!I386,"")</f>
        <v/>
      </c>
      <c r="G376" s="26" t="str">
        <f>IF(A376&lt;&gt;"",IF(Activités!O386&lt;&gt;"",Activités!O386,""),"")</f>
        <v/>
      </c>
      <c r="H376" s="26" t="str">
        <f>IF(A376&lt;&gt;"",IF(Activités!Z386=TRUE,INDEX(codeperskat,MATCH(Activités!P386,libperskat,0)),IF(Activités!P386&lt;&gt;"",Activités!P386,"")),"")</f>
        <v/>
      </c>
      <c r="I376" s="26" t="str">
        <f>IF(A376&lt;&gt;"",IF(Activités!AA386=TRUE,INDEX(codeaav,MATCH(Activités!Q386,libaav,0)),IF(Activités!Q386&lt;&gt;"",Activités!Q386,"")),"")</f>
        <v/>
      </c>
      <c r="J376" s="26" t="str">
        <f>IF(A376&lt;&gt;"",IF(Activités!AB386=TRUE,INDEX(codedipqual,MATCH(Activités!R386,libdipqual,0)),IF(Activités!R386&lt;&gt;"",Activités!R386,"")),"")</f>
        <v/>
      </c>
      <c r="K376" s="26" t="str">
        <f>IF(A376&lt;&gt;"",IF(Activités!AC386=TRUE,INDEX(libcatidinst,MATCH(Activités!S386,libinst,0)),""),"")</f>
        <v/>
      </c>
      <c r="L376" s="26" t="str">
        <f>IF(A376&lt;&gt;"",IF(Activités!AC386=TRUE,INDEX(codeinst,MATCH(Activités!S386,libinst,0)),IF(Activités!S386&lt;&gt;"",Activités!S386,"")),"")</f>
        <v/>
      </c>
      <c r="M376" s="26" t="str">
        <f>IF(A376&lt;&gt;"",IF(Activités!T386&lt;&gt;"",Activités!T386,""),"")</f>
        <v/>
      </c>
      <c r="N376" s="26" t="str">
        <f>IF(A376&lt;&gt;"",IF(Activités!U386&lt;&gt;"",Activités!U386,""),"")</f>
        <v/>
      </c>
      <c r="O376" s="26" t="str">
        <f>IF(OR(A376="",ISBLANK(Activités!V386)),"",IF(NOT(ISNA(Activités!V386)),INDEX(codeschartkla,MATCH(Activités!V386,libschartkla,0)),Activités!V386))</f>
        <v/>
      </c>
      <c r="P376" s="26" t="str">
        <f>IF(OR(A376="",ISBLANK(Activités!W386)),"",Activités!W386)</f>
        <v/>
      </c>
    </row>
    <row r="377" spans="1:16">
      <c r="A377" s="26" t="str">
        <f>IF(Activités!$A387&lt;&gt;"",IF(Activités!C387&lt;&gt;"",IF(Activités!C387="LOC.ID",CONCATENATE("LOC.",Activités!AM$12),Activités!C387),""),"")</f>
        <v/>
      </c>
      <c r="B377" s="51" t="str">
        <f>IF(A377&lt;&gt;"",Activités!J387,"")</f>
        <v/>
      </c>
      <c r="C377" s="26" t="str">
        <f>IF(A377&lt;&gt;"",IF(Activités!E387=TRUE,INDEX(codesex,MATCH(Activités!D387,libsex,0)),Activités!D387),"")</f>
        <v/>
      </c>
      <c r="D377" s="116" t="str">
        <f>IF(A377&lt;&gt;"",Activités!F387,"")</f>
        <v/>
      </c>
      <c r="E377" s="26" t="str">
        <f>IF(A377&lt;&gt;"",IF(Activités!H387=TRUE,INDEX(codenat,MATCH(Activités!G387,libnat,0)),Activités!G387),"")</f>
        <v/>
      </c>
      <c r="F377" s="26" t="str">
        <f>IF(A377&lt;&gt;"",Activités!I387,"")</f>
        <v/>
      </c>
      <c r="G377" s="26" t="str">
        <f>IF(A377&lt;&gt;"",IF(Activités!O387&lt;&gt;"",Activités!O387,""),"")</f>
        <v/>
      </c>
      <c r="H377" s="26" t="str">
        <f>IF(A377&lt;&gt;"",IF(Activités!Z387=TRUE,INDEX(codeperskat,MATCH(Activités!P387,libperskat,0)),IF(Activités!P387&lt;&gt;"",Activités!P387,"")),"")</f>
        <v/>
      </c>
      <c r="I377" s="26" t="str">
        <f>IF(A377&lt;&gt;"",IF(Activités!AA387=TRUE,INDEX(codeaav,MATCH(Activités!Q387,libaav,0)),IF(Activités!Q387&lt;&gt;"",Activités!Q387,"")),"")</f>
        <v/>
      </c>
      <c r="J377" s="26" t="str">
        <f>IF(A377&lt;&gt;"",IF(Activités!AB387=TRUE,INDEX(codedipqual,MATCH(Activités!R387,libdipqual,0)),IF(Activités!R387&lt;&gt;"",Activités!R387,"")),"")</f>
        <v/>
      </c>
      <c r="K377" s="26" t="str">
        <f>IF(A377&lt;&gt;"",IF(Activités!AC387=TRUE,INDEX(libcatidinst,MATCH(Activités!S387,libinst,0)),""),"")</f>
        <v/>
      </c>
      <c r="L377" s="26" t="str">
        <f>IF(A377&lt;&gt;"",IF(Activités!AC387=TRUE,INDEX(codeinst,MATCH(Activités!S387,libinst,0)),IF(Activités!S387&lt;&gt;"",Activités!S387,"")),"")</f>
        <v/>
      </c>
      <c r="M377" s="26" t="str">
        <f>IF(A377&lt;&gt;"",IF(Activités!T387&lt;&gt;"",Activités!T387,""),"")</f>
        <v/>
      </c>
      <c r="N377" s="26" t="str">
        <f>IF(A377&lt;&gt;"",IF(Activités!U387&lt;&gt;"",Activités!U387,""),"")</f>
        <v/>
      </c>
      <c r="O377" s="26" t="str">
        <f>IF(OR(A377="",ISBLANK(Activités!V387)),"",IF(NOT(ISNA(Activités!V387)),INDEX(codeschartkla,MATCH(Activités!V387,libschartkla,0)),Activités!V387))</f>
        <v/>
      </c>
      <c r="P377" s="26" t="str">
        <f>IF(OR(A377="",ISBLANK(Activités!W387)),"",Activités!W387)</f>
        <v/>
      </c>
    </row>
    <row r="378" spans="1:16">
      <c r="A378" s="26" t="str">
        <f>IF(Activités!$A388&lt;&gt;"",IF(Activités!C388&lt;&gt;"",IF(Activités!C388="LOC.ID",CONCATENATE("LOC.",Activités!AM$12),Activités!C388),""),"")</f>
        <v/>
      </c>
      <c r="B378" s="51" t="str">
        <f>IF(A378&lt;&gt;"",Activités!J388,"")</f>
        <v/>
      </c>
      <c r="C378" s="26" t="str">
        <f>IF(A378&lt;&gt;"",IF(Activités!E388=TRUE,INDEX(codesex,MATCH(Activités!D388,libsex,0)),Activités!D388),"")</f>
        <v/>
      </c>
      <c r="D378" s="116" t="str">
        <f>IF(A378&lt;&gt;"",Activités!F388,"")</f>
        <v/>
      </c>
      <c r="E378" s="26" t="str">
        <f>IF(A378&lt;&gt;"",IF(Activités!H388=TRUE,INDEX(codenat,MATCH(Activités!G388,libnat,0)),Activités!G388),"")</f>
        <v/>
      </c>
      <c r="F378" s="26" t="str">
        <f>IF(A378&lt;&gt;"",Activités!I388,"")</f>
        <v/>
      </c>
      <c r="G378" s="26" t="str">
        <f>IF(A378&lt;&gt;"",IF(Activités!O388&lt;&gt;"",Activités!O388,""),"")</f>
        <v/>
      </c>
      <c r="H378" s="26" t="str">
        <f>IF(A378&lt;&gt;"",IF(Activités!Z388=TRUE,INDEX(codeperskat,MATCH(Activités!P388,libperskat,0)),IF(Activités!P388&lt;&gt;"",Activités!P388,"")),"")</f>
        <v/>
      </c>
      <c r="I378" s="26" t="str">
        <f>IF(A378&lt;&gt;"",IF(Activités!AA388=TRUE,INDEX(codeaav,MATCH(Activités!Q388,libaav,0)),IF(Activités!Q388&lt;&gt;"",Activités!Q388,"")),"")</f>
        <v/>
      </c>
      <c r="J378" s="26" t="str">
        <f>IF(A378&lt;&gt;"",IF(Activités!AB388=TRUE,INDEX(codedipqual,MATCH(Activités!R388,libdipqual,0)),IF(Activités!R388&lt;&gt;"",Activités!R388,"")),"")</f>
        <v/>
      </c>
      <c r="K378" s="26" t="str">
        <f>IF(A378&lt;&gt;"",IF(Activités!AC388=TRUE,INDEX(libcatidinst,MATCH(Activités!S388,libinst,0)),""),"")</f>
        <v/>
      </c>
      <c r="L378" s="26" t="str">
        <f>IF(A378&lt;&gt;"",IF(Activités!AC388=TRUE,INDEX(codeinst,MATCH(Activités!S388,libinst,0)),IF(Activités!S388&lt;&gt;"",Activités!S388,"")),"")</f>
        <v/>
      </c>
      <c r="M378" s="26" t="str">
        <f>IF(A378&lt;&gt;"",IF(Activités!T388&lt;&gt;"",Activités!T388,""),"")</f>
        <v/>
      </c>
      <c r="N378" s="26" t="str">
        <f>IF(A378&lt;&gt;"",IF(Activités!U388&lt;&gt;"",Activités!U388,""),"")</f>
        <v/>
      </c>
      <c r="O378" s="26" t="str">
        <f>IF(OR(A378="",ISBLANK(Activités!V388)),"",IF(NOT(ISNA(Activités!V388)),INDEX(codeschartkla,MATCH(Activités!V388,libschartkla,0)),Activités!V388))</f>
        <v/>
      </c>
      <c r="P378" s="26" t="str">
        <f>IF(OR(A378="",ISBLANK(Activités!W388)),"",Activités!W388)</f>
        <v/>
      </c>
    </row>
    <row r="379" spans="1:16">
      <c r="A379" s="26" t="str">
        <f>IF(Activités!$A389&lt;&gt;"",IF(Activités!C389&lt;&gt;"",IF(Activités!C389="LOC.ID",CONCATENATE("LOC.",Activités!AM$12),Activités!C389),""),"")</f>
        <v/>
      </c>
      <c r="B379" s="51" t="str">
        <f>IF(A379&lt;&gt;"",Activités!J389,"")</f>
        <v/>
      </c>
      <c r="C379" s="26" t="str">
        <f>IF(A379&lt;&gt;"",IF(Activités!E389=TRUE,INDEX(codesex,MATCH(Activités!D389,libsex,0)),Activités!D389),"")</f>
        <v/>
      </c>
      <c r="D379" s="116" t="str">
        <f>IF(A379&lt;&gt;"",Activités!F389,"")</f>
        <v/>
      </c>
      <c r="E379" s="26" t="str">
        <f>IF(A379&lt;&gt;"",IF(Activités!H389=TRUE,INDEX(codenat,MATCH(Activités!G389,libnat,0)),Activités!G389),"")</f>
        <v/>
      </c>
      <c r="F379" s="26" t="str">
        <f>IF(A379&lt;&gt;"",Activités!I389,"")</f>
        <v/>
      </c>
      <c r="G379" s="26" t="str">
        <f>IF(A379&lt;&gt;"",IF(Activités!O389&lt;&gt;"",Activités!O389,""),"")</f>
        <v/>
      </c>
      <c r="H379" s="26" t="str">
        <f>IF(A379&lt;&gt;"",IF(Activités!Z389=TRUE,INDEX(codeperskat,MATCH(Activités!P389,libperskat,0)),IF(Activités!P389&lt;&gt;"",Activités!P389,"")),"")</f>
        <v/>
      </c>
      <c r="I379" s="26" t="str">
        <f>IF(A379&lt;&gt;"",IF(Activités!AA389=TRUE,INDEX(codeaav,MATCH(Activités!Q389,libaav,0)),IF(Activités!Q389&lt;&gt;"",Activités!Q389,"")),"")</f>
        <v/>
      </c>
      <c r="J379" s="26" t="str">
        <f>IF(A379&lt;&gt;"",IF(Activités!AB389=TRUE,INDEX(codedipqual,MATCH(Activités!R389,libdipqual,0)),IF(Activités!R389&lt;&gt;"",Activités!R389,"")),"")</f>
        <v/>
      </c>
      <c r="K379" s="26" t="str">
        <f>IF(A379&lt;&gt;"",IF(Activités!AC389=TRUE,INDEX(libcatidinst,MATCH(Activités!S389,libinst,0)),""),"")</f>
        <v/>
      </c>
      <c r="L379" s="26" t="str">
        <f>IF(A379&lt;&gt;"",IF(Activités!AC389=TRUE,INDEX(codeinst,MATCH(Activités!S389,libinst,0)),IF(Activités!S389&lt;&gt;"",Activités!S389,"")),"")</f>
        <v/>
      </c>
      <c r="M379" s="26" t="str">
        <f>IF(A379&lt;&gt;"",IF(Activités!T389&lt;&gt;"",Activités!T389,""),"")</f>
        <v/>
      </c>
      <c r="N379" s="26" t="str">
        <f>IF(A379&lt;&gt;"",IF(Activités!U389&lt;&gt;"",Activités!U389,""),"")</f>
        <v/>
      </c>
      <c r="O379" s="26" t="str">
        <f>IF(OR(A379="",ISBLANK(Activités!V389)),"",IF(NOT(ISNA(Activités!V389)),INDEX(codeschartkla,MATCH(Activités!V389,libschartkla,0)),Activités!V389))</f>
        <v/>
      </c>
      <c r="P379" s="26" t="str">
        <f>IF(OR(A379="",ISBLANK(Activités!W389)),"",Activités!W389)</f>
        <v/>
      </c>
    </row>
    <row r="380" spans="1:16">
      <c r="A380" s="26" t="str">
        <f>IF(Activités!$A390&lt;&gt;"",IF(Activités!C390&lt;&gt;"",IF(Activités!C390="LOC.ID",CONCATENATE("LOC.",Activités!AM$12),Activités!C390),""),"")</f>
        <v/>
      </c>
      <c r="B380" s="51" t="str">
        <f>IF(A380&lt;&gt;"",Activités!J390,"")</f>
        <v/>
      </c>
      <c r="C380" s="26" t="str">
        <f>IF(A380&lt;&gt;"",IF(Activités!E390=TRUE,INDEX(codesex,MATCH(Activités!D390,libsex,0)),Activités!D390),"")</f>
        <v/>
      </c>
      <c r="D380" s="116" t="str">
        <f>IF(A380&lt;&gt;"",Activités!F390,"")</f>
        <v/>
      </c>
      <c r="E380" s="26" t="str">
        <f>IF(A380&lt;&gt;"",IF(Activités!H390=TRUE,INDEX(codenat,MATCH(Activités!G390,libnat,0)),Activités!G390),"")</f>
        <v/>
      </c>
      <c r="F380" s="26" t="str">
        <f>IF(A380&lt;&gt;"",Activités!I390,"")</f>
        <v/>
      </c>
      <c r="G380" s="26" t="str">
        <f>IF(A380&lt;&gt;"",IF(Activités!O390&lt;&gt;"",Activités!O390,""),"")</f>
        <v/>
      </c>
      <c r="H380" s="26" t="str">
        <f>IF(A380&lt;&gt;"",IF(Activités!Z390=TRUE,INDEX(codeperskat,MATCH(Activités!P390,libperskat,0)),IF(Activités!P390&lt;&gt;"",Activités!P390,"")),"")</f>
        <v/>
      </c>
      <c r="I380" s="26" t="str">
        <f>IF(A380&lt;&gt;"",IF(Activités!AA390=TRUE,INDEX(codeaav,MATCH(Activités!Q390,libaav,0)),IF(Activités!Q390&lt;&gt;"",Activités!Q390,"")),"")</f>
        <v/>
      </c>
      <c r="J380" s="26" t="str">
        <f>IF(A380&lt;&gt;"",IF(Activités!AB390=TRUE,INDEX(codedipqual,MATCH(Activités!R390,libdipqual,0)),IF(Activités!R390&lt;&gt;"",Activités!R390,"")),"")</f>
        <v/>
      </c>
      <c r="K380" s="26" t="str">
        <f>IF(A380&lt;&gt;"",IF(Activités!AC390=TRUE,INDEX(libcatidinst,MATCH(Activités!S390,libinst,0)),""),"")</f>
        <v/>
      </c>
      <c r="L380" s="26" t="str">
        <f>IF(A380&lt;&gt;"",IF(Activités!AC390=TRUE,INDEX(codeinst,MATCH(Activités!S390,libinst,0)),IF(Activités!S390&lt;&gt;"",Activités!S390,"")),"")</f>
        <v/>
      </c>
      <c r="M380" s="26" t="str">
        <f>IF(A380&lt;&gt;"",IF(Activités!T390&lt;&gt;"",Activités!T390,""),"")</f>
        <v/>
      </c>
      <c r="N380" s="26" t="str">
        <f>IF(A380&lt;&gt;"",IF(Activités!U390&lt;&gt;"",Activités!U390,""),"")</f>
        <v/>
      </c>
      <c r="O380" s="26" t="str">
        <f>IF(OR(A380="",ISBLANK(Activités!V390)),"",IF(NOT(ISNA(Activités!V390)),INDEX(codeschartkla,MATCH(Activités!V390,libschartkla,0)),Activités!V390))</f>
        <v/>
      </c>
      <c r="P380" s="26" t="str">
        <f>IF(OR(A380="",ISBLANK(Activités!W390)),"",Activités!W390)</f>
        <v/>
      </c>
    </row>
    <row r="381" spans="1:16">
      <c r="A381" s="26" t="str">
        <f>IF(Activités!$A391&lt;&gt;"",IF(Activités!C391&lt;&gt;"",IF(Activités!C391="LOC.ID",CONCATENATE("LOC.",Activités!AM$12),Activités!C391),""),"")</f>
        <v/>
      </c>
      <c r="B381" s="51" t="str">
        <f>IF(A381&lt;&gt;"",Activités!J391,"")</f>
        <v/>
      </c>
      <c r="C381" s="26" t="str">
        <f>IF(A381&lt;&gt;"",IF(Activités!E391=TRUE,INDEX(codesex,MATCH(Activités!D391,libsex,0)),Activités!D391),"")</f>
        <v/>
      </c>
      <c r="D381" s="116" t="str">
        <f>IF(A381&lt;&gt;"",Activités!F391,"")</f>
        <v/>
      </c>
      <c r="E381" s="26" t="str">
        <f>IF(A381&lt;&gt;"",IF(Activités!H391=TRUE,INDEX(codenat,MATCH(Activités!G391,libnat,0)),Activités!G391),"")</f>
        <v/>
      </c>
      <c r="F381" s="26" t="str">
        <f>IF(A381&lt;&gt;"",Activités!I391,"")</f>
        <v/>
      </c>
      <c r="G381" s="26" t="str">
        <f>IF(A381&lt;&gt;"",IF(Activités!O391&lt;&gt;"",Activités!O391,""),"")</f>
        <v/>
      </c>
      <c r="H381" s="26" t="str">
        <f>IF(A381&lt;&gt;"",IF(Activités!Z391=TRUE,INDEX(codeperskat,MATCH(Activités!P391,libperskat,0)),IF(Activités!P391&lt;&gt;"",Activités!P391,"")),"")</f>
        <v/>
      </c>
      <c r="I381" s="26" t="str">
        <f>IF(A381&lt;&gt;"",IF(Activités!AA391=TRUE,INDEX(codeaav,MATCH(Activités!Q391,libaav,0)),IF(Activités!Q391&lt;&gt;"",Activités!Q391,"")),"")</f>
        <v/>
      </c>
      <c r="J381" s="26" t="str">
        <f>IF(A381&lt;&gt;"",IF(Activités!AB391=TRUE,INDEX(codedipqual,MATCH(Activités!R391,libdipqual,0)),IF(Activités!R391&lt;&gt;"",Activités!R391,"")),"")</f>
        <v/>
      </c>
      <c r="K381" s="26" t="str">
        <f>IF(A381&lt;&gt;"",IF(Activités!AC391=TRUE,INDEX(libcatidinst,MATCH(Activités!S391,libinst,0)),""),"")</f>
        <v/>
      </c>
      <c r="L381" s="26" t="str">
        <f>IF(A381&lt;&gt;"",IF(Activités!AC391=TRUE,INDEX(codeinst,MATCH(Activités!S391,libinst,0)),IF(Activités!S391&lt;&gt;"",Activités!S391,"")),"")</f>
        <v/>
      </c>
      <c r="M381" s="26" t="str">
        <f>IF(A381&lt;&gt;"",IF(Activités!T391&lt;&gt;"",Activités!T391,""),"")</f>
        <v/>
      </c>
      <c r="N381" s="26" t="str">
        <f>IF(A381&lt;&gt;"",IF(Activités!U391&lt;&gt;"",Activités!U391,""),"")</f>
        <v/>
      </c>
      <c r="O381" s="26" t="str">
        <f>IF(OR(A381="",ISBLANK(Activités!V391)),"",IF(NOT(ISNA(Activités!V391)),INDEX(codeschartkla,MATCH(Activités!V391,libschartkla,0)),Activités!V391))</f>
        <v/>
      </c>
      <c r="P381" s="26" t="str">
        <f>IF(OR(A381="",ISBLANK(Activités!W391)),"",Activités!W391)</f>
        <v/>
      </c>
    </row>
    <row r="382" spans="1:16">
      <c r="A382" s="26" t="str">
        <f>IF(Activités!$A392&lt;&gt;"",IF(Activités!C392&lt;&gt;"",IF(Activités!C392="LOC.ID",CONCATENATE("LOC.",Activités!AM$12),Activités!C392),""),"")</f>
        <v/>
      </c>
      <c r="B382" s="51" t="str">
        <f>IF(A382&lt;&gt;"",Activités!J392,"")</f>
        <v/>
      </c>
      <c r="C382" s="26" t="str">
        <f>IF(A382&lt;&gt;"",IF(Activités!E392=TRUE,INDEX(codesex,MATCH(Activités!D392,libsex,0)),Activités!D392),"")</f>
        <v/>
      </c>
      <c r="D382" s="116" t="str">
        <f>IF(A382&lt;&gt;"",Activités!F392,"")</f>
        <v/>
      </c>
      <c r="E382" s="26" t="str">
        <f>IF(A382&lt;&gt;"",IF(Activités!H392=TRUE,INDEX(codenat,MATCH(Activités!G392,libnat,0)),Activités!G392),"")</f>
        <v/>
      </c>
      <c r="F382" s="26" t="str">
        <f>IF(A382&lt;&gt;"",Activités!I392,"")</f>
        <v/>
      </c>
      <c r="G382" s="26" t="str">
        <f>IF(A382&lt;&gt;"",IF(Activités!O392&lt;&gt;"",Activités!O392,""),"")</f>
        <v/>
      </c>
      <c r="H382" s="26" t="str">
        <f>IF(A382&lt;&gt;"",IF(Activités!Z392=TRUE,INDEX(codeperskat,MATCH(Activités!P392,libperskat,0)),IF(Activités!P392&lt;&gt;"",Activités!P392,"")),"")</f>
        <v/>
      </c>
      <c r="I382" s="26" t="str">
        <f>IF(A382&lt;&gt;"",IF(Activités!AA392=TRUE,INDEX(codeaav,MATCH(Activités!Q392,libaav,0)),IF(Activités!Q392&lt;&gt;"",Activités!Q392,"")),"")</f>
        <v/>
      </c>
      <c r="J382" s="26" t="str">
        <f>IF(A382&lt;&gt;"",IF(Activités!AB392=TRUE,INDEX(codedipqual,MATCH(Activités!R392,libdipqual,0)),IF(Activités!R392&lt;&gt;"",Activités!R392,"")),"")</f>
        <v/>
      </c>
      <c r="K382" s="26" t="str">
        <f>IF(A382&lt;&gt;"",IF(Activités!AC392=TRUE,INDEX(libcatidinst,MATCH(Activités!S392,libinst,0)),""),"")</f>
        <v/>
      </c>
      <c r="L382" s="26" t="str">
        <f>IF(A382&lt;&gt;"",IF(Activités!AC392=TRUE,INDEX(codeinst,MATCH(Activités!S392,libinst,0)),IF(Activités!S392&lt;&gt;"",Activités!S392,"")),"")</f>
        <v/>
      </c>
      <c r="M382" s="26" t="str">
        <f>IF(A382&lt;&gt;"",IF(Activités!T392&lt;&gt;"",Activités!T392,""),"")</f>
        <v/>
      </c>
      <c r="N382" s="26" t="str">
        <f>IF(A382&lt;&gt;"",IF(Activités!U392&lt;&gt;"",Activités!U392,""),"")</f>
        <v/>
      </c>
      <c r="O382" s="26" t="str">
        <f>IF(OR(A382="",ISBLANK(Activités!V392)),"",IF(NOT(ISNA(Activités!V392)),INDEX(codeschartkla,MATCH(Activités!V392,libschartkla,0)),Activités!V392))</f>
        <v/>
      </c>
      <c r="P382" s="26" t="str">
        <f>IF(OR(A382="",ISBLANK(Activités!W392)),"",Activités!W392)</f>
        <v/>
      </c>
    </row>
    <row r="383" spans="1:16">
      <c r="A383" s="26" t="str">
        <f>IF(Activités!$A393&lt;&gt;"",IF(Activités!C393&lt;&gt;"",IF(Activités!C393="LOC.ID",CONCATENATE("LOC.",Activités!AM$12),Activités!C393),""),"")</f>
        <v/>
      </c>
      <c r="B383" s="51" t="str">
        <f>IF(A383&lt;&gt;"",Activités!J393,"")</f>
        <v/>
      </c>
      <c r="C383" s="26" t="str">
        <f>IF(A383&lt;&gt;"",IF(Activités!E393=TRUE,INDEX(codesex,MATCH(Activités!D393,libsex,0)),Activités!D393),"")</f>
        <v/>
      </c>
      <c r="D383" s="116" t="str">
        <f>IF(A383&lt;&gt;"",Activités!F393,"")</f>
        <v/>
      </c>
      <c r="E383" s="26" t="str">
        <f>IF(A383&lt;&gt;"",IF(Activités!H393=TRUE,INDEX(codenat,MATCH(Activités!G393,libnat,0)),Activités!G393),"")</f>
        <v/>
      </c>
      <c r="F383" s="26" t="str">
        <f>IF(A383&lt;&gt;"",Activités!I393,"")</f>
        <v/>
      </c>
      <c r="G383" s="26" t="str">
        <f>IF(A383&lt;&gt;"",IF(Activités!O393&lt;&gt;"",Activités!O393,""),"")</f>
        <v/>
      </c>
      <c r="H383" s="26" t="str">
        <f>IF(A383&lt;&gt;"",IF(Activités!Z393=TRUE,INDEX(codeperskat,MATCH(Activités!P393,libperskat,0)),IF(Activités!P393&lt;&gt;"",Activités!P393,"")),"")</f>
        <v/>
      </c>
      <c r="I383" s="26" t="str">
        <f>IF(A383&lt;&gt;"",IF(Activités!AA393=TRUE,INDEX(codeaav,MATCH(Activités!Q393,libaav,0)),IF(Activités!Q393&lt;&gt;"",Activités!Q393,"")),"")</f>
        <v/>
      </c>
      <c r="J383" s="26" t="str">
        <f>IF(A383&lt;&gt;"",IF(Activités!AB393=TRUE,INDEX(codedipqual,MATCH(Activités!R393,libdipqual,0)),IF(Activités!R393&lt;&gt;"",Activités!R393,"")),"")</f>
        <v/>
      </c>
      <c r="K383" s="26" t="str">
        <f>IF(A383&lt;&gt;"",IF(Activités!AC393=TRUE,INDEX(libcatidinst,MATCH(Activités!S393,libinst,0)),""),"")</f>
        <v/>
      </c>
      <c r="L383" s="26" t="str">
        <f>IF(A383&lt;&gt;"",IF(Activités!AC393=TRUE,INDEX(codeinst,MATCH(Activités!S393,libinst,0)),IF(Activités!S393&lt;&gt;"",Activités!S393,"")),"")</f>
        <v/>
      </c>
      <c r="M383" s="26" t="str">
        <f>IF(A383&lt;&gt;"",IF(Activités!T393&lt;&gt;"",Activités!T393,""),"")</f>
        <v/>
      </c>
      <c r="N383" s="26" t="str">
        <f>IF(A383&lt;&gt;"",IF(Activités!U393&lt;&gt;"",Activités!U393,""),"")</f>
        <v/>
      </c>
      <c r="O383" s="26" t="str">
        <f>IF(OR(A383="",ISBLANK(Activités!V393)),"",IF(NOT(ISNA(Activités!V393)),INDEX(codeschartkla,MATCH(Activités!V393,libschartkla,0)),Activités!V393))</f>
        <v/>
      </c>
      <c r="P383" s="26" t="str">
        <f>IF(OR(A383="",ISBLANK(Activités!W393)),"",Activités!W393)</f>
        <v/>
      </c>
    </row>
    <row r="384" spans="1:16">
      <c r="A384" s="26" t="str">
        <f>IF(Activités!$A394&lt;&gt;"",IF(Activités!C394&lt;&gt;"",IF(Activités!C394="LOC.ID",CONCATENATE("LOC.",Activités!AM$12),Activités!C394),""),"")</f>
        <v/>
      </c>
      <c r="B384" s="51" t="str">
        <f>IF(A384&lt;&gt;"",Activités!J394,"")</f>
        <v/>
      </c>
      <c r="C384" s="26" t="str">
        <f>IF(A384&lt;&gt;"",IF(Activités!E394=TRUE,INDEX(codesex,MATCH(Activités!D394,libsex,0)),Activités!D394),"")</f>
        <v/>
      </c>
      <c r="D384" s="116" t="str">
        <f>IF(A384&lt;&gt;"",Activités!F394,"")</f>
        <v/>
      </c>
      <c r="E384" s="26" t="str">
        <f>IF(A384&lt;&gt;"",IF(Activités!H394=TRUE,INDEX(codenat,MATCH(Activités!G394,libnat,0)),Activités!G394),"")</f>
        <v/>
      </c>
      <c r="F384" s="26" t="str">
        <f>IF(A384&lt;&gt;"",Activités!I394,"")</f>
        <v/>
      </c>
      <c r="G384" s="26" t="str">
        <f>IF(A384&lt;&gt;"",IF(Activités!O394&lt;&gt;"",Activités!O394,""),"")</f>
        <v/>
      </c>
      <c r="H384" s="26" t="str">
        <f>IF(A384&lt;&gt;"",IF(Activités!Z394=TRUE,INDEX(codeperskat,MATCH(Activités!P394,libperskat,0)),IF(Activités!P394&lt;&gt;"",Activités!P394,"")),"")</f>
        <v/>
      </c>
      <c r="I384" s="26" t="str">
        <f>IF(A384&lt;&gt;"",IF(Activités!AA394=TRUE,INDEX(codeaav,MATCH(Activités!Q394,libaav,0)),IF(Activités!Q394&lt;&gt;"",Activités!Q394,"")),"")</f>
        <v/>
      </c>
      <c r="J384" s="26" t="str">
        <f>IF(A384&lt;&gt;"",IF(Activités!AB394=TRUE,INDEX(codedipqual,MATCH(Activités!R394,libdipqual,0)),IF(Activités!R394&lt;&gt;"",Activités!R394,"")),"")</f>
        <v/>
      </c>
      <c r="K384" s="26" t="str">
        <f>IF(A384&lt;&gt;"",IF(Activités!AC394=TRUE,INDEX(libcatidinst,MATCH(Activités!S394,libinst,0)),""),"")</f>
        <v/>
      </c>
      <c r="L384" s="26" t="str">
        <f>IF(A384&lt;&gt;"",IF(Activités!AC394=TRUE,INDEX(codeinst,MATCH(Activités!S394,libinst,0)),IF(Activités!S394&lt;&gt;"",Activités!S394,"")),"")</f>
        <v/>
      </c>
      <c r="M384" s="26" t="str">
        <f>IF(A384&lt;&gt;"",IF(Activités!T394&lt;&gt;"",Activités!T394,""),"")</f>
        <v/>
      </c>
      <c r="N384" s="26" t="str">
        <f>IF(A384&lt;&gt;"",IF(Activités!U394&lt;&gt;"",Activités!U394,""),"")</f>
        <v/>
      </c>
      <c r="O384" s="26" t="str">
        <f>IF(OR(A384="",ISBLANK(Activités!V394)),"",IF(NOT(ISNA(Activités!V394)),INDEX(codeschartkla,MATCH(Activités!V394,libschartkla,0)),Activités!V394))</f>
        <v/>
      </c>
      <c r="P384" s="26" t="str">
        <f>IF(OR(A384="",ISBLANK(Activités!W394)),"",Activités!W394)</f>
        <v/>
      </c>
    </row>
    <row r="385" spans="1:16">
      <c r="A385" s="26" t="str">
        <f>IF(Activités!$A395&lt;&gt;"",IF(Activités!C395&lt;&gt;"",IF(Activités!C395="LOC.ID",CONCATENATE("LOC.",Activités!AM$12),Activités!C395),""),"")</f>
        <v/>
      </c>
      <c r="B385" s="51" t="str">
        <f>IF(A385&lt;&gt;"",Activités!J395,"")</f>
        <v/>
      </c>
      <c r="C385" s="26" t="str">
        <f>IF(A385&lt;&gt;"",IF(Activités!E395=TRUE,INDEX(codesex,MATCH(Activités!D395,libsex,0)),Activités!D395),"")</f>
        <v/>
      </c>
      <c r="D385" s="116" t="str">
        <f>IF(A385&lt;&gt;"",Activités!F395,"")</f>
        <v/>
      </c>
      <c r="E385" s="26" t="str">
        <f>IF(A385&lt;&gt;"",IF(Activités!H395=TRUE,INDEX(codenat,MATCH(Activités!G395,libnat,0)),Activités!G395),"")</f>
        <v/>
      </c>
      <c r="F385" s="26" t="str">
        <f>IF(A385&lt;&gt;"",Activités!I395,"")</f>
        <v/>
      </c>
      <c r="G385" s="26" t="str">
        <f>IF(A385&lt;&gt;"",IF(Activités!O395&lt;&gt;"",Activités!O395,""),"")</f>
        <v/>
      </c>
      <c r="H385" s="26" t="str">
        <f>IF(A385&lt;&gt;"",IF(Activités!Z395=TRUE,INDEX(codeperskat,MATCH(Activités!P395,libperskat,0)),IF(Activités!P395&lt;&gt;"",Activités!P395,"")),"")</f>
        <v/>
      </c>
      <c r="I385" s="26" t="str">
        <f>IF(A385&lt;&gt;"",IF(Activités!AA395=TRUE,INDEX(codeaav,MATCH(Activités!Q395,libaav,0)),IF(Activités!Q395&lt;&gt;"",Activités!Q395,"")),"")</f>
        <v/>
      </c>
      <c r="J385" s="26" t="str">
        <f>IF(A385&lt;&gt;"",IF(Activités!AB395=TRUE,INDEX(codedipqual,MATCH(Activités!R395,libdipqual,0)),IF(Activités!R395&lt;&gt;"",Activités!R395,"")),"")</f>
        <v/>
      </c>
      <c r="K385" s="26" t="str">
        <f>IF(A385&lt;&gt;"",IF(Activités!AC395=TRUE,INDEX(libcatidinst,MATCH(Activités!S395,libinst,0)),""),"")</f>
        <v/>
      </c>
      <c r="L385" s="26" t="str">
        <f>IF(A385&lt;&gt;"",IF(Activités!AC395=TRUE,INDEX(codeinst,MATCH(Activités!S395,libinst,0)),IF(Activités!S395&lt;&gt;"",Activités!S395,"")),"")</f>
        <v/>
      </c>
      <c r="M385" s="26" t="str">
        <f>IF(A385&lt;&gt;"",IF(Activités!T395&lt;&gt;"",Activités!T395,""),"")</f>
        <v/>
      </c>
      <c r="N385" s="26" t="str">
        <f>IF(A385&lt;&gt;"",IF(Activités!U395&lt;&gt;"",Activités!U395,""),"")</f>
        <v/>
      </c>
      <c r="O385" s="26" t="str">
        <f>IF(OR(A385="",ISBLANK(Activités!V395)),"",IF(NOT(ISNA(Activités!V395)),INDEX(codeschartkla,MATCH(Activités!V395,libschartkla,0)),Activités!V395))</f>
        <v/>
      </c>
      <c r="P385" s="26" t="str">
        <f>IF(OR(A385="",ISBLANK(Activités!W395)),"",Activités!W395)</f>
        <v/>
      </c>
    </row>
    <row r="386" spans="1:16">
      <c r="A386" s="26" t="str">
        <f>IF(Activités!$A396&lt;&gt;"",IF(Activités!C396&lt;&gt;"",IF(Activités!C396="LOC.ID",CONCATENATE("LOC.",Activités!AM$12),Activités!C396),""),"")</f>
        <v/>
      </c>
      <c r="B386" s="51" t="str">
        <f>IF(A386&lt;&gt;"",Activités!J396,"")</f>
        <v/>
      </c>
      <c r="C386" s="26" t="str">
        <f>IF(A386&lt;&gt;"",IF(Activités!E396=TRUE,INDEX(codesex,MATCH(Activités!D396,libsex,0)),Activités!D396),"")</f>
        <v/>
      </c>
      <c r="D386" s="116" t="str">
        <f>IF(A386&lt;&gt;"",Activités!F396,"")</f>
        <v/>
      </c>
      <c r="E386" s="26" t="str">
        <f>IF(A386&lt;&gt;"",IF(Activités!H396=TRUE,INDEX(codenat,MATCH(Activités!G396,libnat,0)),Activités!G396),"")</f>
        <v/>
      </c>
      <c r="F386" s="26" t="str">
        <f>IF(A386&lt;&gt;"",Activités!I396,"")</f>
        <v/>
      </c>
      <c r="G386" s="26" t="str">
        <f>IF(A386&lt;&gt;"",IF(Activités!O396&lt;&gt;"",Activités!O396,""),"")</f>
        <v/>
      </c>
      <c r="H386" s="26" t="str">
        <f>IF(A386&lt;&gt;"",IF(Activités!Z396=TRUE,INDEX(codeperskat,MATCH(Activités!P396,libperskat,0)),IF(Activités!P396&lt;&gt;"",Activités!P396,"")),"")</f>
        <v/>
      </c>
      <c r="I386" s="26" t="str">
        <f>IF(A386&lt;&gt;"",IF(Activités!AA396=TRUE,INDEX(codeaav,MATCH(Activités!Q396,libaav,0)),IF(Activités!Q396&lt;&gt;"",Activités!Q396,"")),"")</f>
        <v/>
      </c>
      <c r="J386" s="26" t="str">
        <f>IF(A386&lt;&gt;"",IF(Activités!AB396=TRUE,INDEX(codedipqual,MATCH(Activités!R396,libdipqual,0)),IF(Activités!R396&lt;&gt;"",Activités!R396,"")),"")</f>
        <v/>
      </c>
      <c r="K386" s="26" t="str">
        <f>IF(A386&lt;&gt;"",IF(Activités!AC396=TRUE,INDEX(libcatidinst,MATCH(Activités!S396,libinst,0)),""),"")</f>
        <v/>
      </c>
      <c r="L386" s="26" t="str">
        <f>IF(A386&lt;&gt;"",IF(Activités!AC396=TRUE,INDEX(codeinst,MATCH(Activités!S396,libinst,0)),IF(Activités!S396&lt;&gt;"",Activités!S396,"")),"")</f>
        <v/>
      </c>
      <c r="M386" s="26" t="str">
        <f>IF(A386&lt;&gt;"",IF(Activités!T396&lt;&gt;"",Activités!T396,""),"")</f>
        <v/>
      </c>
      <c r="N386" s="26" t="str">
        <f>IF(A386&lt;&gt;"",IF(Activités!U396&lt;&gt;"",Activités!U396,""),"")</f>
        <v/>
      </c>
      <c r="O386" s="26" t="str">
        <f>IF(OR(A386="",ISBLANK(Activités!V396)),"",IF(NOT(ISNA(Activités!V396)),INDEX(codeschartkla,MATCH(Activités!V396,libschartkla,0)),Activités!V396))</f>
        <v/>
      </c>
      <c r="P386" s="26" t="str">
        <f>IF(OR(A386="",ISBLANK(Activités!W396)),"",Activités!W396)</f>
        <v/>
      </c>
    </row>
    <row r="387" spans="1:16">
      <c r="A387" s="26" t="str">
        <f>IF(Activités!$A397&lt;&gt;"",IF(Activités!C397&lt;&gt;"",IF(Activités!C397="LOC.ID",CONCATENATE("LOC.",Activités!AM$12),Activités!C397),""),"")</f>
        <v/>
      </c>
      <c r="B387" s="51" t="str">
        <f>IF(A387&lt;&gt;"",Activités!J397,"")</f>
        <v/>
      </c>
      <c r="C387" s="26" t="str">
        <f>IF(A387&lt;&gt;"",IF(Activités!E397=TRUE,INDEX(codesex,MATCH(Activités!D397,libsex,0)),Activités!D397),"")</f>
        <v/>
      </c>
      <c r="D387" s="116" t="str">
        <f>IF(A387&lt;&gt;"",Activités!F397,"")</f>
        <v/>
      </c>
      <c r="E387" s="26" t="str">
        <f>IF(A387&lt;&gt;"",IF(Activités!H397=TRUE,INDEX(codenat,MATCH(Activités!G397,libnat,0)),Activités!G397),"")</f>
        <v/>
      </c>
      <c r="F387" s="26" t="str">
        <f>IF(A387&lt;&gt;"",Activités!I397,"")</f>
        <v/>
      </c>
      <c r="G387" s="26" t="str">
        <f>IF(A387&lt;&gt;"",IF(Activités!O397&lt;&gt;"",Activités!O397,""),"")</f>
        <v/>
      </c>
      <c r="H387" s="26" t="str">
        <f>IF(A387&lt;&gt;"",IF(Activités!Z397=TRUE,INDEX(codeperskat,MATCH(Activités!P397,libperskat,0)),IF(Activités!P397&lt;&gt;"",Activités!P397,"")),"")</f>
        <v/>
      </c>
      <c r="I387" s="26" t="str">
        <f>IF(A387&lt;&gt;"",IF(Activités!AA397=TRUE,INDEX(codeaav,MATCH(Activités!Q397,libaav,0)),IF(Activités!Q397&lt;&gt;"",Activités!Q397,"")),"")</f>
        <v/>
      </c>
      <c r="J387" s="26" t="str">
        <f>IF(A387&lt;&gt;"",IF(Activités!AB397=TRUE,INDEX(codedipqual,MATCH(Activités!R397,libdipqual,0)),IF(Activités!R397&lt;&gt;"",Activités!R397,"")),"")</f>
        <v/>
      </c>
      <c r="K387" s="26" t="str">
        <f>IF(A387&lt;&gt;"",IF(Activités!AC397=TRUE,INDEX(libcatidinst,MATCH(Activités!S397,libinst,0)),""),"")</f>
        <v/>
      </c>
      <c r="L387" s="26" t="str">
        <f>IF(A387&lt;&gt;"",IF(Activités!AC397=TRUE,INDEX(codeinst,MATCH(Activités!S397,libinst,0)),IF(Activités!S397&lt;&gt;"",Activités!S397,"")),"")</f>
        <v/>
      </c>
      <c r="M387" s="26" t="str">
        <f>IF(A387&lt;&gt;"",IF(Activités!T397&lt;&gt;"",Activités!T397,""),"")</f>
        <v/>
      </c>
      <c r="N387" s="26" t="str">
        <f>IF(A387&lt;&gt;"",IF(Activités!U397&lt;&gt;"",Activités!U397,""),"")</f>
        <v/>
      </c>
      <c r="O387" s="26" t="str">
        <f>IF(OR(A387="",ISBLANK(Activités!V397)),"",IF(NOT(ISNA(Activités!V397)),INDEX(codeschartkla,MATCH(Activités!V397,libschartkla,0)),Activités!V397))</f>
        <v/>
      </c>
      <c r="P387" s="26" t="str">
        <f>IF(OR(A387="",ISBLANK(Activités!W397)),"",Activités!W397)</f>
        <v/>
      </c>
    </row>
    <row r="388" spans="1:16">
      <c r="A388" s="26" t="str">
        <f>IF(Activités!$A398&lt;&gt;"",IF(Activités!C398&lt;&gt;"",IF(Activités!C398="LOC.ID",CONCATENATE("LOC.",Activités!AM$12),Activités!C398),""),"")</f>
        <v/>
      </c>
      <c r="B388" s="51" t="str">
        <f>IF(A388&lt;&gt;"",Activités!J398,"")</f>
        <v/>
      </c>
      <c r="C388" s="26" t="str">
        <f>IF(A388&lt;&gt;"",IF(Activités!E398=TRUE,INDEX(codesex,MATCH(Activités!D398,libsex,0)),Activités!D398),"")</f>
        <v/>
      </c>
      <c r="D388" s="116" t="str">
        <f>IF(A388&lt;&gt;"",Activités!F398,"")</f>
        <v/>
      </c>
      <c r="E388" s="26" t="str">
        <f>IF(A388&lt;&gt;"",IF(Activités!H398=TRUE,INDEX(codenat,MATCH(Activités!G398,libnat,0)),Activités!G398),"")</f>
        <v/>
      </c>
      <c r="F388" s="26" t="str">
        <f>IF(A388&lt;&gt;"",Activités!I398,"")</f>
        <v/>
      </c>
      <c r="G388" s="26" t="str">
        <f>IF(A388&lt;&gt;"",IF(Activités!O398&lt;&gt;"",Activités!O398,""),"")</f>
        <v/>
      </c>
      <c r="H388" s="26" t="str">
        <f>IF(A388&lt;&gt;"",IF(Activités!Z398=TRUE,INDEX(codeperskat,MATCH(Activités!P398,libperskat,0)),IF(Activités!P398&lt;&gt;"",Activités!P398,"")),"")</f>
        <v/>
      </c>
      <c r="I388" s="26" t="str">
        <f>IF(A388&lt;&gt;"",IF(Activités!AA398=TRUE,INDEX(codeaav,MATCH(Activités!Q398,libaav,0)),IF(Activités!Q398&lt;&gt;"",Activités!Q398,"")),"")</f>
        <v/>
      </c>
      <c r="J388" s="26" t="str">
        <f>IF(A388&lt;&gt;"",IF(Activités!AB398=TRUE,INDEX(codedipqual,MATCH(Activités!R398,libdipqual,0)),IF(Activités!R398&lt;&gt;"",Activités!R398,"")),"")</f>
        <v/>
      </c>
      <c r="K388" s="26" t="str">
        <f>IF(A388&lt;&gt;"",IF(Activités!AC398=TRUE,INDEX(libcatidinst,MATCH(Activités!S398,libinst,0)),""),"")</f>
        <v/>
      </c>
      <c r="L388" s="26" t="str">
        <f>IF(A388&lt;&gt;"",IF(Activités!AC398=TRUE,INDEX(codeinst,MATCH(Activités!S398,libinst,0)),IF(Activités!S398&lt;&gt;"",Activités!S398,"")),"")</f>
        <v/>
      </c>
      <c r="M388" s="26" t="str">
        <f>IF(A388&lt;&gt;"",IF(Activités!T398&lt;&gt;"",Activités!T398,""),"")</f>
        <v/>
      </c>
      <c r="N388" s="26" t="str">
        <f>IF(A388&lt;&gt;"",IF(Activités!U398&lt;&gt;"",Activités!U398,""),"")</f>
        <v/>
      </c>
      <c r="O388" s="26" t="str">
        <f>IF(OR(A388="",ISBLANK(Activités!V398)),"",IF(NOT(ISNA(Activités!V398)),INDEX(codeschartkla,MATCH(Activités!V398,libschartkla,0)),Activités!V398))</f>
        <v/>
      </c>
      <c r="P388" s="26" t="str">
        <f>IF(OR(A388="",ISBLANK(Activités!W398)),"",Activités!W398)</f>
        <v/>
      </c>
    </row>
    <row r="389" spans="1:16">
      <c r="A389" s="26" t="str">
        <f>IF(Activités!$A399&lt;&gt;"",IF(Activités!C399&lt;&gt;"",IF(Activités!C399="LOC.ID",CONCATENATE("LOC.",Activités!AM$12),Activités!C399),""),"")</f>
        <v/>
      </c>
      <c r="B389" s="51" t="str">
        <f>IF(A389&lt;&gt;"",Activités!J399,"")</f>
        <v/>
      </c>
      <c r="C389" s="26" t="str">
        <f>IF(A389&lt;&gt;"",IF(Activités!E399=TRUE,INDEX(codesex,MATCH(Activités!D399,libsex,0)),Activités!D399),"")</f>
        <v/>
      </c>
      <c r="D389" s="116" t="str">
        <f>IF(A389&lt;&gt;"",Activités!F399,"")</f>
        <v/>
      </c>
      <c r="E389" s="26" t="str">
        <f>IF(A389&lt;&gt;"",IF(Activités!H399=TRUE,INDEX(codenat,MATCH(Activités!G399,libnat,0)),Activités!G399),"")</f>
        <v/>
      </c>
      <c r="F389" s="26" t="str">
        <f>IF(A389&lt;&gt;"",Activités!I399,"")</f>
        <v/>
      </c>
      <c r="G389" s="26" t="str">
        <f>IF(A389&lt;&gt;"",IF(Activités!O399&lt;&gt;"",Activités!O399,""),"")</f>
        <v/>
      </c>
      <c r="H389" s="26" t="str">
        <f>IF(A389&lt;&gt;"",IF(Activités!Z399=TRUE,INDEX(codeperskat,MATCH(Activités!P399,libperskat,0)),IF(Activités!P399&lt;&gt;"",Activités!P399,"")),"")</f>
        <v/>
      </c>
      <c r="I389" s="26" t="str">
        <f>IF(A389&lt;&gt;"",IF(Activités!AA399=TRUE,INDEX(codeaav,MATCH(Activités!Q399,libaav,0)),IF(Activités!Q399&lt;&gt;"",Activités!Q399,"")),"")</f>
        <v/>
      </c>
      <c r="J389" s="26" t="str">
        <f>IF(A389&lt;&gt;"",IF(Activités!AB399=TRUE,INDEX(codedipqual,MATCH(Activités!R399,libdipqual,0)),IF(Activités!R399&lt;&gt;"",Activités!R399,"")),"")</f>
        <v/>
      </c>
      <c r="K389" s="26" t="str">
        <f>IF(A389&lt;&gt;"",IF(Activités!AC399=TRUE,INDEX(libcatidinst,MATCH(Activités!S399,libinst,0)),""),"")</f>
        <v/>
      </c>
      <c r="L389" s="26" t="str">
        <f>IF(A389&lt;&gt;"",IF(Activités!AC399=TRUE,INDEX(codeinst,MATCH(Activités!S399,libinst,0)),IF(Activités!S399&lt;&gt;"",Activités!S399,"")),"")</f>
        <v/>
      </c>
      <c r="M389" s="26" t="str">
        <f>IF(A389&lt;&gt;"",IF(Activités!T399&lt;&gt;"",Activités!T399,""),"")</f>
        <v/>
      </c>
      <c r="N389" s="26" t="str">
        <f>IF(A389&lt;&gt;"",IF(Activités!U399&lt;&gt;"",Activités!U399,""),"")</f>
        <v/>
      </c>
      <c r="O389" s="26" t="str">
        <f>IF(OR(A389="",ISBLANK(Activités!V399)),"",IF(NOT(ISNA(Activités!V399)),INDEX(codeschartkla,MATCH(Activités!V399,libschartkla,0)),Activités!V399))</f>
        <v/>
      </c>
      <c r="P389" s="26" t="str">
        <f>IF(OR(A389="",ISBLANK(Activités!W399)),"",Activités!W399)</f>
        <v/>
      </c>
    </row>
    <row r="390" spans="1:16">
      <c r="A390" s="26" t="str">
        <f>IF(Activités!$A400&lt;&gt;"",IF(Activités!C400&lt;&gt;"",IF(Activités!C400="LOC.ID",CONCATENATE("LOC.",Activités!AM$12),Activités!C400),""),"")</f>
        <v/>
      </c>
      <c r="B390" s="51" t="str">
        <f>IF(A390&lt;&gt;"",Activités!J400,"")</f>
        <v/>
      </c>
      <c r="C390" s="26" t="str">
        <f>IF(A390&lt;&gt;"",IF(Activités!E400=TRUE,INDEX(codesex,MATCH(Activités!D400,libsex,0)),Activités!D400),"")</f>
        <v/>
      </c>
      <c r="D390" s="116" t="str">
        <f>IF(A390&lt;&gt;"",Activités!F400,"")</f>
        <v/>
      </c>
      <c r="E390" s="26" t="str">
        <f>IF(A390&lt;&gt;"",IF(Activités!H400=TRUE,INDEX(codenat,MATCH(Activités!G400,libnat,0)),Activités!G400),"")</f>
        <v/>
      </c>
      <c r="F390" s="26" t="str">
        <f>IF(A390&lt;&gt;"",Activités!I400,"")</f>
        <v/>
      </c>
      <c r="G390" s="26" t="str">
        <f>IF(A390&lt;&gt;"",IF(Activités!O400&lt;&gt;"",Activités!O400,""),"")</f>
        <v/>
      </c>
      <c r="H390" s="26" t="str">
        <f>IF(A390&lt;&gt;"",IF(Activités!Z400=TRUE,INDEX(codeperskat,MATCH(Activités!P400,libperskat,0)),IF(Activités!P400&lt;&gt;"",Activités!P400,"")),"")</f>
        <v/>
      </c>
      <c r="I390" s="26" t="str">
        <f>IF(A390&lt;&gt;"",IF(Activités!AA400=TRUE,INDEX(codeaav,MATCH(Activités!Q400,libaav,0)),IF(Activités!Q400&lt;&gt;"",Activités!Q400,"")),"")</f>
        <v/>
      </c>
      <c r="J390" s="26" t="str">
        <f>IF(A390&lt;&gt;"",IF(Activités!AB400=TRUE,INDEX(codedipqual,MATCH(Activités!R400,libdipqual,0)),IF(Activités!R400&lt;&gt;"",Activités!R400,"")),"")</f>
        <v/>
      </c>
      <c r="K390" s="26" t="str">
        <f>IF(A390&lt;&gt;"",IF(Activités!AC400=TRUE,INDEX(libcatidinst,MATCH(Activités!S400,libinst,0)),""),"")</f>
        <v/>
      </c>
      <c r="L390" s="26" t="str">
        <f>IF(A390&lt;&gt;"",IF(Activités!AC400=TRUE,INDEX(codeinst,MATCH(Activités!S400,libinst,0)),IF(Activités!S400&lt;&gt;"",Activités!S400,"")),"")</f>
        <v/>
      </c>
      <c r="M390" s="26" t="str">
        <f>IF(A390&lt;&gt;"",IF(Activités!T400&lt;&gt;"",Activités!T400,""),"")</f>
        <v/>
      </c>
      <c r="N390" s="26" t="str">
        <f>IF(A390&lt;&gt;"",IF(Activités!U400&lt;&gt;"",Activités!U400,""),"")</f>
        <v/>
      </c>
      <c r="O390" s="26" t="str">
        <f>IF(OR(A390="",ISBLANK(Activités!V400)),"",IF(NOT(ISNA(Activités!V400)),INDEX(codeschartkla,MATCH(Activités!V400,libschartkla,0)),Activités!V400))</f>
        <v/>
      </c>
      <c r="P390" s="26" t="str">
        <f>IF(OR(A390="",ISBLANK(Activités!W400)),"",Activités!W400)</f>
        <v/>
      </c>
    </row>
    <row r="391" spans="1:16">
      <c r="A391" s="26" t="str">
        <f>IF(Activités!$A401&lt;&gt;"",IF(Activités!C401&lt;&gt;"",IF(Activités!C401="LOC.ID",CONCATENATE("LOC.",Activités!AM$12),Activités!C401),""),"")</f>
        <v/>
      </c>
      <c r="B391" s="51" t="str">
        <f>IF(A391&lt;&gt;"",Activités!J401,"")</f>
        <v/>
      </c>
      <c r="C391" s="26" t="str">
        <f>IF(A391&lt;&gt;"",IF(Activités!E401=TRUE,INDEX(codesex,MATCH(Activités!D401,libsex,0)),Activités!D401),"")</f>
        <v/>
      </c>
      <c r="D391" s="116" t="str">
        <f>IF(A391&lt;&gt;"",Activités!F401,"")</f>
        <v/>
      </c>
      <c r="E391" s="26" t="str">
        <f>IF(A391&lt;&gt;"",IF(Activités!H401=TRUE,INDEX(codenat,MATCH(Activités!G401,libnat,0)),Activités!G401),"")</f>
        <v/>
      </c>
      <c r="F391" s="26" t="str">
        <f>IF(A391&lt;&gt;"",Activités!I401,"")</f>
        <v/>
      </c>
      <c r="G391" s="26" t="str">
        <f>IF(A391&lt;&gt;"",IF(Activités!O401&lt;&gt;"",Activités!O401,""),"")</f>
        <v/>
      </c>
      <c r="H391" s="26" t="str">
        <f>IF(A391&lt;&gt;"",IF(Activités!Z401=TRUE,INDEX(codeperskat,MATCH(Activités!P401,libperskat,0)),IF(Activités!P401&lt;&gt;"",Activités!P401,"")),"")</f>
        <v/>
      </c>
      <c r="I391" s="26" t="str">
        <f>IF(A391&lt;&gt;"",IF(Activités!AA401=TRUE,INDEX(codeaav,MATCH(Activités!Q401,libaav,0)),IF(Activités!Q401&lt;&gt;"",Activités!Q401,"")),"")</f>
        <v/>
      </c>
      <c r="J391" s="26" t="str">
        <f>IF(A391&lt;&gt;"",IF(Activités!AB401=TRUE,INDEX(codedipqual,MATCH(Activités!R401,libdipqual,0)),IF(Activités!R401&lt;&gt;"",Activités!R401,"")),"")</f>
        <v/>
      </c>
      <c r="K391" s="26" t="str">
        <f>IF(A391&lt;&gt;"",IF(Activités!AC401=TRUE,INDEX(libcatidinst,MATCH(Activités!S401,libinst,0)),""),"")</f>
        <v/>
      </c>
      <c r="L391" s="26" t="str">
        <f>IF(A391&lt;&gt;"",IF(Activités!AC401=TRUE,INDEX(codeinst,MATCH(Activités!S401,libinst,0)),IF(Activités!S401&lt;&gt;"",Activités!S401,"")),"")</f>
        <v/>
      </c>
      <c r="M391" s="26" t="str">
        <f>IF(A391&lt;&gt;"",IF(Activités!T401&lt;&gt;"",Activités!T401,""),"")</f>
        <v/>
      </c>
      <c r="N391" s="26" t="str">
        <f>IF(A391&lt;&gt;"",IF(Activités!U401&lt;&gt;"",Activités!U401,""),"")</f>
        <v/>
      </c>
      <c r="O391" s="26" t="str">
        <f>IF(OR(A391="",ISBLANK(Activités!V401)),"",IF(NOT(ISNA(Activités!V401)),INDEX(codeschartkla,MATCH(Activités!V401,libschartkla,0)),Activités!V401))</f>
        <v/>
      </c>
      <c r="P391" s="26" t="str">
        <f>IF(OR(A391="",ISBLANK(Activités!W401)),"",Activités!W401)</f>
        <v/>
      </c>
    </row>
    <row r="392" spans="1:16">
      <c r="A392" s="26" t="str">
        <f>IF(Activités!$A402&lt;&gt;"",IF(Activités!C402&lt;&gt;"",IF(Activités!C402="LOC.ID",CONCATENATE("LOC.",Activités!AM$12),Activités!C402),""),"")</f>
        <v/>
      </c>
      <c r="B392" s="51" t="str">
        <f>IF(A392&lt;&gt;"",Activités!J402,"")</f>
        <v/>
      </c>
      <c r="C392" s="26" t="str">
        <f>IF(A392&lt;&gt;"",IF(Activités!E402=TRUE,INDEX(codesex,MATCH(Activités!D402,libsex,0)),Activités!D402),"")</f>
        <v/>
      </c>
      <c r="D392" s="116" t="str">
        <f>IF(A392&lt;&gt;"",Activités!F402,"")</f>
        <v/>
      </c>
      <c r="E392" s="26" t="str">
        <f>IF(A392&lt;&gt;"",IF(Activités!H402=TRUE,INDEX(codenat,MATCH(Activités!G402,libnat,0)),Activités!G402),"")</f>
        <v/>
      </c>
      <c r="F392" s="26" t="str">
        <f>IF(A392&lt;&gt;"",Activités!I402,"")</f>
        <v/>
      </c>
      <c r="G392" s="26" t="str">
        <f>IF(A392&lt;&gt;"",IF(Activités!O402&lt;&gt;"",Activités!O402,""),"")</f>
        <v/>
      </c>
      <c r="H392" s="26" t="str">
        <f>IF(A392&lt;&gt;"",IF(Activités!Z402=TRUE,INDEX(codeperskat,MATCH(Activités!P402,libperskat,0)),IF(Activités!P402&lt;&gt;"",Activités!P402,"")),"")</f>
        <v/>
      </c>
      <c r="I392" s="26" t="str">
        <f>IF(A392&lt;&gt;"",IF(Activités!AA402=TRUE,INDEX(codeaav,MATCH(Activités!Q402,libaav,0)),IF(Activités!Q402&lt;&gt;"",Activités!Q402,"")),"")</f>
        <v/>
      </c>
      <c r="J392" s="26" t="str">
        <f>IF(A392&lt;&gt;"",IF(Activités!AB402=TRUE,INDEX(codedipqual,MATCH(Activités!R402,libdipqual,0)),IF(Activités!R402&lt;&gt;"",Activités!R402,"")),"")</f>
        <v/>
      </c>
      <c r="K392" s="26" t="str">
        <f>IF(A392&lt;&gt;"",IF(Activités!AC402=TRUE,INDEX(libcatidinst,MATCH(Activités!S402,libinst,0)),""),"")</f>
        <v/>
      </c>
      <c r="L392" s="26" t="str">
        <f>IF(A392&lt;&gt;"",IF(Activités!AC402=TRUE,INDEX(codeinst,MATCH(Activités!S402,libinst,0)),IF(Activités!S402&lt;&gt;"",Activités!S402,"")),"")</f>
        <v/>
      </c>
      <c r="M392" s="26" t="str">
        <f>IF(A392&lt;&gt;"",IF(Activités!T402&lt;&gt;"",Activités!T402,""),"")</f>
        <v/>
      </c>
      <c r="N392" s="26" t="str">
        <f>IF(A392&lt;&gt;"",IF(Activités!U402&lt;&gt;"",Activités!U402,""),"")</f>
        <v/>
      </c>
      <c r="O392" s="26" t="str">
        <f>IF(OR(A392="",ISBLANK(Activités!V402)),"",IF(NOT(ISNA(Activités!V402)),INDEX(codeschartkla,MATCH(Activités!V402,libschartkla,0)),Activités!V402))</f>
        <v/>
      </c>
      <c r="P392" s="26" t="str">
        <f>IF(OR(A392="",ISBLANK(Activités!W402)),"",Activités!W402)</f>
        <v/>
      </c>
    </row>
    <row r="393" spans="1:16">
      <c r="A393" s="26" t="str">
        <f>IF(Activités!$A403&lt;&gt;"",IF(Activités!C403&lt;&gt;"",IF(Activités!C403="LOC.ID",CONCATENATE("LOC.",Activités!AM$12),Activités!C403),""),"")</f>
        <v/>
      </c>
      <c r="B393" s="51" t="str">
        <f>IF(A393&lt;&gt;"",Activités!J403,"")</f>
        <v/>
      </c>
      <c r="C393" s="26" t="str">
        <f>IF(A393&lt;&gt;"",IF(Activités!E403=TRUE,INDEX(codesex,MATCH(Activités!D403,libsex,0)),Activités!D403),"")</f>
        <v/>
      </c>
      <c r="D393" s="116" t="str">
        <f>IF(A393&lt;&gt;"",Activités!F403,"")</f>
        <v/>
      </c>
      <c r="E393" s="26" t="str">
        <f>IF(A393&lt;&gt;"",IF(Activités!H403=TRUE,INDEX(codenat,MATCH(Activités!G403,libnat,0)),Activités!G403),"")</f>
        <v/>
      </c>
      <c r="F393" s="26" t="str">
        <f>IF(A393&lt;&gt;"",Activités!I403,"")</f>
        <v/>
      </c>
      <c r="G393" s="26" t="str">
        <f>IF(A393&lt;&gt;"",IF(Activités!O403&lt;&gt;"",Activités!O403,""),"")</f>
        <v/>
      </c>
      <c r="H393" s="26" t="str">
        <f>IF(A393&lt;&gt;"",IF(Activités!Z403=TRUE,INDEX(codeperskat,MATCH(Activités!P403,libperskat,0)),IF(Activités!P403&lt;&gt;"",Activités!P403,"")),"")</f>
        <v/>
      </c>
      <c r="I393" s="26" t="str">
        <f>IF(A393&lt;&gt;"",IF(Activités!AA403=TRUE,INDEX(codeaav,MATCH(Activités!Q403,libaav,0)),IF(Activités!Q403&lt;&gt;"",Activités!Q403,"")),"")</f>
        <v/>
      </c>
      <c r="J393" s="26" t="str">
        <f>IF(A393&lt;&gt;"",IF(Activités!AB403=TRUE,INDEX(codedipqual,MATCH(Activités!R403,libdipqual,0)),IF(Activités!R403&lt;&gt;"",Activités!R403,"")),"")</f>
        <v/>
      </c>
      <c r="K393" s="26" t="str">
        <f>IF(A393&lt;&gt;"",IF(Activités!AC403=TRUE,INDEX(libcatidinst,MATCH(Activités!S403,libinst,0)),""),"")</f>
        <v/>
      </c>
      <c r="L393" s="26" t="str">
        <f>IF(A393&lt;&gt;"",IF(Activités!AC403=TRUE,INDEX(codeinst,MATCH(Activités!S403,libinst,0)),IF(Activités!S403&lt;&gt;"",Activités!S403,"")),"")</f>
        <v/>
      </c>
      <c r="M393" s="26" t="str">
        <f>IF(A393&lt;&gt;"",IF(Activités!T403&lt;&gt;"",Activités!T403,""),"")</f>
        <v/>
      </c>
      <c r="N393" s="26" t="str">
        <f>IF(A393&lt;&gt;"",IF(Activités!U403&lt;&gt;"",Activités!U403,""),"")</f>
        <v/>
      </c>
      <c r="O393" s="26" t="str">
        <f>IF(OR(A393="",ISBLANK(Activités!V403)),"",IF(NOT(ISNA(Activités!V403)),INDEX(codeschartkla,MATCH(Activités!V403,libschartkla,0)),Activités!V403))</f>
        <v/>
      </c>
      <c r="P393" s="26" t="str">
        <f>IF(OR(A393="",ISBLANK(Activités!W403)),"",Activités!W403)</f>
        <v/>
      </c>
    </row>
    <row r="394" spans="1:16">
      <c r="A394" s="26" t="str">
        <f>IF(Activités!$A404&lt;&gt;"",IF(Activités!C404&lt;&gt;"",IF(Activités!C404="LOC.ID",CONCATENATE("LOC.",Activités!AM$12),Activités!C404),""),"")</f>
        <v/>
      </c>
      <c r="B394" s="51" t="str">
        <f>IF(A394&lt;&gt;"",Activités!J404,"")</f>
        <v/>
      </c>
      <c r="C394" s="26" t="str">
        <f>IF(A394&lt;&gt;"",IF(Activités!E404=TRUE,INDEX(codesex,MATCH(Activités!D404,libsex,0)),Activités!D404),"")</f>
        <v/>
      </c>
      <c r="D394" s="116" t="str">
        <f>IF(A394&lt;&gt;"",Activités!F404,"")</f>
        <v/>
      </c>
      <c r="E394" s="26" t="str">
        <f>IF(A394&lt;&gt;"",IF(Activités!H404=TRUE,INDEX(codenat,MATCH(Activités!G404,libnat,0)),Activités!G404),"")</f>
        <v/>
      </c>
      <c r="F394" s="26" t="str">
        <f>IF(A394&lt;&gt;"",Activités!I404,"")</f>
        <v/>
      </c>
      <c r="G394" s="26" t="str">
        <f>IF(A394&lt;&gt;"",IF(Activités!O404&lt;&gt;"",Activités!O404,""),"")</f>
        <v/>
      </c>
      <c r="H394" s="26" t="str">
        <f>IF(A394&lt;&gt;"",IF(Activités!Z404=TRUE,INDEX(codeperskat,MATCH(Activités!P404,libperskat,0)),IF(Activités!P404&lt;&gt;"",Activités!P404,"")),"")</f>
        <v/>
      </c>
      <c r="I394" s="26" t="str">
        <f>IF(A394&lt;&gt;"",IF(Activités!AA404=TRUE,INDEX(codeaav,MATCH(Activités!Q404,libaav,0)),IF(Activités!Q404&lt;&gt;"",Activités!Q404,"")),"")</f>
        <v/>
      </c>
      <c r="J394" s="26" t="str">
        <f>IF(A394&lt;&gt;"",IF(Activités!AB404=TRUE,INDEX(codedipqual,MATCH(Activités!R404,libdipqual,0)),IF(Activités!R404&lt;&gt;"",Activités!R404,"")),"")</f>
        <v/>
      </c>
      <c r="K394" s="26" t="str">
        <f>IF(A394&lt;&gt;"",IF(Activités!AC404=TRUE,INDEX(libcatidinst,MATCH(Activités!S404,libinst,0)),""),"")</f>
        <v/>
      </c>
      <c r="L394" s="26" t="str">
        <f>IF(A394&lt;&gt;"",IF(Activités!AC404=TRUE,INDEX(codeinst,MATCH(Activités!S404,libinst,0)),IF(Activités!S404&lt;&gt;"",Activités!S404,"")),"")</f>
        <v/>
      </c>
      <c r="M394" s="26" t="str">
        <f>IF(A394&lt;&gt;"",IF(Activités!T404&lt;&gt;"",Activités!T404,""),"")</f>
        <v/>
      </c>
      <c r="N394" s="26" t="str">
        <f>IF(A394&lt;&gt;"",IF(Activités!U404&lt;&gt;"",Activités!U404,""),"")</f>
        <v/>
      </c>
      <c r="O394" s="26" t="str">
        <f>IF(OR(A394="",ISBLANK(Activités!V404)),"",IF(NOT(ISNA(Activités!V404)),INDEX(codeschartkla,MATCH(Activités!V404,libschartkla,0)),Activités!V404))</f>
        <v/>
      </c>
      <c r="P394" s="26" t="str">
        <f>IF(OR(A394="",ISBLANK(Activités!W404)),"",Activités!W404)</f>
        <v/>
      </c>
    </row>
    <row r="395" spans="1:16">
      <c r="A395" s="26" t="str">
        <f>IF(Activités!$A405&lt;&gt;"",IF(Activités!C405&lt;&gt;"",IF(Activités!C405="LOC.ID",CONCATENATE("LOC.",Activités!AM$12),Activités!C405),""),"")</f>
        <v/>
      </c>
      <c r="B395" s="51" t="str">
        <f>IF(A395&lt;&gt;"",Activités!J405,"")</f>
        <v/>
      </c>
      <c r="C395" s="26" t="str">
        <f>IF(A395&lt;&gt;"",IF(Activités!E405=TRUE,INDEX(codesex,MATCH(Activités!D405,libsex,0)),Activités!D405),"")</f>
        <v/>
      </c>
      <c r="D395" s="116" t="str">
        <f>IF(A395&lt;&gt;"",Activités!F405,"")</f>
        <v/>
      </c>
      <c r="E395" s="26" t="str">
        <f>IF(A395&lt;&gt;"",IF(Activités!H405=TRUE,INDEX(codenat,MATCH(Activités!G405,libnat,0)),Activités!G405),"")</f>
        <v/>
      </c>
      <c r="F395" s="26" t="str">
        <f>IF(A395&lt;&gt;"",Activités!I405,"")</f>
        <v/>
      </c>
      <c r="G395" s="26" t="str">
        <f>IF(A395&lt;&gt;"",IF(Activités!O405&lt;&gt;"",Activités!O405,""),"")</f>
        <v/>
      </c>
      <c r="H395" s="26" t="str">
        <f>IF(A395&lt;&gt;"",IF(Activités!Z405=TRUE,INDEX(codeperskat,MATCH(Activités!P405,libperskat,0)),IF(Activités!P405&lt;&gt;"",Activités!P405,"")),"")</f>
        <v/>
      </c>
      <c r="I395" s="26" t="str">
        <f>IF(A395&lt;&gt;"",IF(Activités!AA405=TRUE,INDEX(codeaav,MATCH(Activités!Q405,libaav,0)),IF(Activités!Q405&lt;&gt;"",Activités!Q405,"")),"")</f>
        <v/>
      </c>
      <c r="J395" s="26" t="str">
        <f>IF(A395&lt;&gt;"",IF(Activités!AB405=TRUE,INDEX(codedipqual,MATCH(Activités!R405,libdipqual,0)),IF(Activités!R405&lt;&gt;"",Activités!R405,"")),"")</f>
        <v/>
      </c>
      <c r="K395" s="26" t="str">
        <f>IF(A395&lt;&gt;"",IF(Activités!AC405=TRUE,INDEX(libcatidinst,MATCH(Activités!S405,libinst,0)),""),"")</f>
        <v/>
      </c>
      <c r="L395" s="26" t="str">
        <f>IF(A395&lt;&gt;"",IF(Activités!AC405=TRUE,INDEX(codeinst,MATCH(Activités!S405,libinst,0)),IF(Activités!S405&lt;&gt;"",Activités!S405,"")),"")</f>
        <v/>
      </c>
      <c r="M395" s="26" t="str">
        <f>IF(A395&lt;&gt;"",IF(Activités!T405&lt;&gt;"",Activités!T405,""),"")</f>
        <v/>
      </c>
      <c r="N395" s="26" t="str">
        <f>IF(A395&lt;&gt;"",IF(Activités!U405&lt;&gt;"",Activités!U405,""),"")</f>
        <v/>
      </c>
      <c r="O395" s="26" t="str">
        <f>IF(OR(A395="",ISBLANK(Activités!V405)),"",IF(NOT(ISNA(Activités!V405)),INDEX(codeschartkla,MATCH(Activités!V405,libschartkla,0)),Activités!V405))</f>
        <v/>
      </c>
      <c r="P395" s="26" t="str">
        <f>IF(OR(A395="",ISBLANK(Activités!W405)),"",Activités!W405)</f>
        <v/>
      </c>
    </row>
    <row r="396" spans="1:16">
      <c r="A396" s="26" t="str">
        <f>IF(Activités!$A406&lt;&gt;"",IF(Activités!C406&lt;&gt;"",IF(Activités!C406="LOC.ID",CONCATENATE("LOC.",Activités!AM$12),Activités!C406),""),"")</f>
        <v/>
      </c>
      <c r="B396" s="51" t="str">
        <f>IF(A396&lt;&gt;"",Activités!J406,"")</f>
        <v/>
      </c>
      <c r="C396" s="26" t="str">
        <f>IF(A396&lt;&gt;"",IF(Activités!E406=TRUE,INDEX(codesex,MATCH(Activités!D406,libsex,0)),Activités!D406),"")</f>
        <v/>
      </c>
      <c r="D396" s="116" t="str">
        <f>IF(A396&lt;&gt;"",Activités!F406,"")</f>
        <v/>
      </c>
      <c r="E396" s="26" t="str">
        <f>IF(A396&lt;&gt;"",IF(Activités!H406=TRUE,INDEX(codenat,MATCH(Activités!G406,libnat,0)),Activités!G406),"")</f>
        <v/>
      </c>
      <c r="F396" s="26" t="str">
        <f>IF(A396&lt;&gt;"",Activités!I406,"")</f>
        <v/>
      </c>
      <c r="G396" s="26" t="str">
        <f>IF(A396&lt;&gt;"",IF(Activités!O406&lt;&gt;"",Activités!O406,""),"")</f>
        <v/>
      </c>
      <c r="H396" s="26" t="str">
        <f>IF(A396&lt;&gt;"",IF(Activités!Z406=TRUE,INDEX(codeperskat,MATCH(Activités!P406,libperskat,0)),IF(Activités!P406&lt;&gt;"",Activités!P406,"")),"")</f>
        <v/>
      </c>
      <c r="I396" s="26" t="str">
        <f>IF(A396&lt;&gt;"",IF(Activités!AA406=TRUE,INDEX(codeaav,MATCH(Activités!Q406,libaav,0)),IF(Activités!Q406&lt;&gt;"",Activités!Q406,"")),"")</f>
        <v/>
      </c>
      <c r="J396" s="26" t="str">
        <f>IF(A396&lt;&gt;"",IF(Activités!AB406=TRUE,INDEX(codedipqual,MATCH(Activités!R406,libdipqual,0)),IF(Activités!R406&lt;&gt;"",Activités!R406,"")),"")</f>
        <v/>
      </c>
      <c r="K396" s="26" t="str">
        <f>IF(A396&lt;&gt;"",IF(Activités!AC406=TRUE,INDEX(libcatidinst,MATCH(Activités!S406,libinst,0)),""),"")</f>
        <v/>
      </c>
      <c r="L396" s="26" t="str">
        <f>IF(A396&lt;&gt;"",IF(Activités!AC406=TRUE,INDEX(codeinst,MATCH(Activités!S406,libinst,0)),IF(Activités!S406&lt;&gt;"",Activités!S406,"")),"")</f>
        <v/>
      </c>
      <c r="M396" s="26" t="str">
        <f>IF(A396&lt;&gt;"",IF(Activités!T406&lt;&gt;"",Activités!T406,""),"")</f>
        <v/>
      </c>
      <c r="N396" s="26" t="str">
        <f>IF(A396&lt;&gt;"",IF(Activités!U406&lt;&gt;"",Activités!U406,""),"")</f>
        <v/>
      </c>
      <c r="O396" s="26" t="str">
        <f>IF(OR(A396="",ISBLANK(Activités!V406)),"",IF(NOT(ISNA(Activités!V406)),INDEX(codeschartkla,MATCH(Activités!V406,libschartkla,0)),Activités!V406))</f>
        <v/>
      </c>
      <c r="P396" s="26" t="str">
        <f>IF(OR(A396="",ISBLANK(Activités!W406)),"",Activités!W406)</f>
        <v/>
      </c>
    </row>
    <row r="397" spans="1:16">
      <c r="A397" s="26" t="str">
        <f>IF(Activités!$A407&lt;&gt;"",IF(Activités!C407&lt;&gt;"",IF(Activités!C407="LOC.ID",CONCATENATE("LOC.",Activités!AM$12),Activités!C407),""),"")</f>
        <v/>
      </c>
      <c r="B397" s="51" t="str">
        <f>IF(A397&lt;&gt;"",Activités!J407,"")</f>
        <v/>
      </c>
      <c r="C397" s="26" t="str">
        <f>IF(A397&lt;&gt;"",IF(Activités!E407=TRUE,INDEX(codesex,MATCH(Activités!D407,libsex,0)),Activités!D407),"")</f>
        <v/>
      </c>
      <c r="D397" s="116" t="str">
        <f>IF(A397&lt;&gt;"",Activités!F407,"")</f>
        <v/>
      </c>
      <c r="E397" s="26" t="str">
        <f>IF(A397&lt;&gt;"",IF(Activités!H407=TRUE,INDEX(codenat,MATCH(Activités!G407,libnat,0)),Activités!G407),"")</f>
        <v/>
      </c>
      <c r="F397" s="26" t="str">
        <f>IF(A397&lt;&gt;"",Activités!I407,"")</f>
        <v/>
      </c>
      <c r="G397" s="26" t="str">
        <f>IF(A397&lt;&gt;"",IF(Activités!O407&lt;&gt;"",Activités!O407,""),"")</f>
        <v/>
      </c>
      <c r="H397" s="26" t="str">
        <f>IF(A397&lt;&gt;"",IF(Activités!Z407=TRUE,INDEX(codeperskat,MATCH(Activités!P407,libperskat,0)),IF(Activités!P407&lt;&gt;"",Activités!P407,"")),"")</f>
        <v/>
      </c>
      <c r="I397" s="26" t="str">
        <f>IF(A397&lt;&gt;"",IF(Activités!AA407=TRUE,INDEX(codeaav,MATCH(Activités!Q407,libaav,0)),IF(Activités!Q407&lt;&gt;"",Activités!Q407,"")),"")</f>
        <v/>
      </c>
      <c r="J397" s="26" t="str">
        <f>IF(A397&lt;&gt;"",IF(Activités!AB407=TRUE,INDEX(codedipqual,MATCH(Activités!R407,libdipqual,0)),IF(Activités!R407&lt;&gt;"",Activités!R407,"")),"")</f>
        <v/>
      </c>
      <c r="K397" s="26" t="str">
        <f>IF(A397&lt;&gt;"",IF(Activités!AC407=TRUE,INDEX(libcatidinst,MATCH(Activités!S407,libinst,0)),""),"")</f>
        <v/>
      </c>
      <c r="L397" s="26" t="str">
        <f>IF(A397&lt;&gt;"",IF(Activités!AC407=TRUE,INDEX(codeinst,MATCH(Activités!S407,libinst,0)),IF(Activités!S407&lt;&gt;"",Activités!S407,"")),"")</f>
        <v/>
      </c>
      <c r="M397" s="26" t="str">
        <f>IF(A397&lt;&gt;"",IF(Activités!T407&lt;&gt;"",Activités!T407,""),"")</f>
        <v/>
      </c>
      <c r="N397" s="26" t="str">
        <f>IF(A397&lt;&gt;"",IF(Activités!U407&lt;&gt;"",Activités!U407,""),"")</f>
        <v/>
      </c>
      <c r="O397" s="26" t="str">
        <f>IF(OR(A397="",ISBLANK(Activités!V407)),"",IF(NOT(ISNA(Activités!V407)),INDEX(codeschartkla,MATCH(Activités!V407,libschartkla,0)),Activités!V407))</f>
        <v/>
      </c>
      <c r="P397" s="26" t="str">
        <f>IF(OR(A397="",ISBLANK(Activités!W407)),"",Activités!W407)</f>
        <v/>
      </c>
    </row>
    <row r="398" spans="1:16">
      <c r="A398" s="26" t="str">
        <f>IF(Activités!$A408&lt;&gt;"",IF(Activités!C408&lt;&gt;"",IF(Activités!C408="LOC.ID",CONCATENATE("LOC.",Activités!AM$12),Activités!C408),""),"")</f>
        <v/>
      </c>
      <c r="B398" s="51" t="str">
        <f>IF(A398&lt;&gt;"",Activités!J408,"")</f>
        <v/>
      </c>
      <c r="C398" s="26" t="str">
        <f>IF(A398&lt;&gt;"",IF(Activités!E408=TRUE,INDEX(codesex,MATCH(Activités!D408,libsex,0)),Activités!D408),"")</f>
        <v/>
      </c>
      <c r="D398" s="116" t="str">
        <f>IF(A398&lt;&gt;"",Activités!F408,"")</f>
        <v/>
      </c>
      <c r="E398" s="26" t="str">
        <f>IF(A398&lt;&gt;"",IF(Activités!H408=TRUE,INDEX(codenat,MATCH(Activités!G408,libnat,0)),Activités!G408),"")</f>
        <v/>
      </c>
      <c r="F398" s="26" t="str">
        <f>IF(A398&lt;&gt;"",Activités!I408,"")</f>
        <v/>
      </c>
      <c r="G398" s="26" t="str">
        <f>IF(A398&lt;&gt;"",IF(Activités!O408&lt;&gt;"",Activités!O408,""),"")</f>
        <v/>
      </c>
      <c r="H398" s="26" t="str">
        <f>IF(A398&lt;&gt;"",IF(Activités!Z408=TRUE,INDEX(codeperskat,MATCH(Activités!P408,libperskat,0)),IF(Activités!P408&lt;&gt;"",Activités!P408,"")),"")</f>
        <v/>
      </c>
      <c r="I398" s="26" t="str">
        <f>IF(A398&lt;&gt;"",IF(Activités!AA408=TRUE,INDEX(codeaav,MATCH(Activités!Q408,libaav,0)),IF(Activités!Q408&lt;&gt;"",Activités!Q408,"")),"")</f>
        <v/>
      </c>
      <c r="J398" s="26" t="str">
        <f>IF(A398&lt;&gt;"",IF(Activités!AB408=TRUE,INDEX(codedipqual,MATCH(Activités!R408,libdipqual,0)),IF(Activités!R408&lt;&gt;"",Activités!R408,"")),"")</f>
        <v/>
      </c>
      <c r="K398" s="26" t="str">
        <f>IF(A398&lt;&gt;"",IF(Activités!AC408=TRUE,INDEX(libcatidinst,MATCH(Activités!S408,libinst,0)),""),"")</f>
        <v/>
      </c>
      <c r="L398" s="26" t="str">
        <f>IF(A398&lt;&gt;"",IF(Activités!AC408=TRUE,INDEX(codeinst,MATCH(Activités!S408,libinst,0)),IF(Activités!S408&lt;&gt;"",Activités!S408,"")),"")</f>
        <v/>
      </c>
      <c r="M398" s="26" t="str">
        <f>IF(A398&lt;&gt;"",IF(Activités!T408&lt;&gt;"",Activités!T408,""),"")</f>
        <v/>
      </c>
      <c r="N398" s="26" t="str">
        <f>IF(A398&lt;&gt;"",IF(Activités!U408&lt;&gt;"",Activités!U408,""),"")</f>
        <v/>
      </c>
      <c r="O398" s="26" t="str">
        <f>IF(OR(A398="",ISBLANK(Activités!V408)),"",IF(NOT(ISNA(Activités!V408)),INDEX(codeschartkla,MATCH(Activités!V408,libschartkla,0)),Activités!V408))</f>
        <v/>
      </c>
      <c r="P398" s="26" t="str">
        <f>IF(OR(A398="",ISBLANK(Activités!W408)),"",Activités!W408)</f>
        <v/>
      </c>
    </row>
    <row r="399" spans="1:16">
      <c r="A399" s="26" t="str">
        <f>IF(Activités!$A409&lt;&gt;"",IF(Activités!C409&lt;&gt;"",IF(Activités!C409="LOC.ID",CONCATENATE("LOC.",Activités!AM$12),Activités!C409),""),"")</f>
        <v/>
      </c>
      <c r="B399" s="51" t="str">
        <f>IF(A399&lt;&gt;"",Activités!J409,"")</f>
        <v/>
      </c>
      <c r="C399" s="26" t="str">
        <f>IF(A399&lt;&gt;"",IF(Activités!E409=TRUE,INDEX(codesex,MATCH(Activités!D409,libsex,0)),Activités!D409),"")</f>
        <v/>
      </c>
      <c r="D399" s="116" t="str">
        <f>IF(A399&lt;&gt;"",Activités!F409,"")</f>
        <v/>
      </c>
      <c r="E399" s="26" t="str">
        <f>IF(A399&lt;&gt;"",IF(Activités!H409=TRUE,INDEX(codenat,MATCH(Activités!G409,libnat,0)),Activités!G409),"")</f>
        <v/>
      </c>
      <c r="F399" s="26" t="str">
        <f>IF(A399&lt;&gt;"",Activités!I409,"")</f>
        <v/>
      </c>
      <c r="G399" s="26" t="str">
        <f>IF(A399&lt;&gt;"",IF(Activités!O409&lt;&gt;"",Activités!O409,""),"")</f>
        <v/>
      </c>
      <c r="H399" s="26" t="str">
        <f>IF(A399&lt;&gt;"",IF(Activités!Z409=TRUE,INDEX(codeperskat,MATCH(Activités!P409,libperskat,0)),IF(Activités!P409&lt;&gt;"",Activités!P409,"")),"")</f>
        <v/>
      </c>
      <c r="I399" s="26" t="str">
        <f>IF(A399&lt;&gt;"",IF(Activités!AA409=TRUE,INDEX(codeaav,MATCH(Activités!Q409,libaav,0)),IF(Activités!Q409&lt;&gt;"",Activités!Q409,"")),"")</f>
        <v/>
      </c>
      <c r="J399" s="26" t="str">
        <f>IF(A399&lt;&gt;"",IF(Activités!AB409=TRUE,INDEX(codedipqual,MATCH(Activités!R409,libdipqual,0)),IF(Activités!R409&lt;&gt;"",Activités!R409,"")),"")</f>
        <v/>
      </c>
      <c r="K399" s="26" t="str">
        <f>IF(A399&lt;&gt;"",IF(Activités!AC409=TRUE,INDEX(libcatidinst,MATCH(Activités!S409,libinst,0)),""),"")</f>
        <v/>
      </c>
      <c r="L399" s="26" t="str">
        <f>IF(A399&lt;&gt;"",IF(Activités!AC409=TRUE,INDEX(codeinst,MATCH(Activités!S409,libinst,0)),IF(Activités!S409&lt;&gt;"",Activités!S409,"")),"")</f>
        <v/>
      </c>
      <c r="M399" s="26" t="str">
        <f>IF(A399&lt;&gt;"",IF(Activités!T409&lt;&gt;"",Activités!T409,""),"")</f>
        <v/>
      </c>
      <c r="N399" s="26" t="str">
        <f>IF(A399&lt;&gt;"",IF(Activités!U409&lt;&gt;"",Activités!U409,""),"")</f>
        <v/>
      </c>
      <c r="O399" s="26" t="str">
        <f>IF(OR(A399="",ISBLANK(Activités!V409)),"",IF(NOT(ISNA(Activités!V409)),INDEX(codeschartkla,MATCH(Activités!V409,libschartkla,0)),Activités!V409))</f>
        <v/>
      </c>
      <c r="P399" s="26" t="str">
        <f>IF(OR(A399="",ISBLANK(Activités!W409)),"",Activités!W409)</f>
        <v/>
      </c>
    </row>
    <row r="400" spans="1:16">
      <c r="A400" s="26" t="str">
        <f>IF(Activités!$A410&lt;&gt;"",IF(Activités!C410&lt;&gt;"",IF(Activités!C410="LOC.ID",CONCATENATE("LOC.",Activités!AM$12),Activités!C410),""),"")</f>
        <v/>
      </c>
      <c r="B400" s="51" t="str">
        <f>IF(A400&lt;&gt;"",Activités!J410,"")</f>
        <v/>
      </c>
      <c r="C400" s="26" t="str">
        <f>IF(A400&lt;&gt;"",IF(Activités!E410=TRUE,INDEX(codesex,MATCH(Activités!D410,libsex,0)),Activités!D410),"")</f>
        <v/>
      </c>
      <c r="D400" s="116" t="str">
        <f>IF(A400&lt;&gt;"",Activités!F410,"")</f>
        <v/>
      </c>
      <c r="E400" s="26" t="str">
        <f>IF(A400&lt;&gt;"",IF(Activités!H410=TRUE,INDEX(codenat,MATCH(Activités!G410,libnat,0)),Activités!G410),"")</f>
        <v/>
      </c>
      <c r="F400" s="26" t="str">
        <f>IF(A400&lt;&gt;"",Activités!I410,"")</f>
        <v/>
      </c>
      <c r="G400" s="26" t="str">
        <f>IF(A400&lt;&gt;"",IF(Activités!O410&lt;&gt;"",Activités!O410,""),"")</f>
        <v/>
      </c>
      <c r="H400" s="26" t="str">
        <f>IF(A400&lt;&gt;"",IF(Activités!Z410=TRUE,INDEX(codeperskat,MATCH(Activités!P410,libperskat,0)),IF(Activités!P410&lt;&gt;"",Activités!P410,"")),"")</f>
        <v/>
      </c>
      <c r="I400" s="26" t="str">
        <f>IF(A400&lt;&gt;"",IF(Activités!AA410=TRUE,INDEX(codeaav,MATCH(Activités!Q410,libaav,0)),IF(Activités!Q410&lt;&gt;"",Activités!Q410,"")),"")</f>
        <v/>
      </c>
      <c r="J400" s="26" t="str">
        <f>IF(A400&lt;&gt;"",IF(Activités!AB410=TRUE,INDEX(codedipqual,MATCH(Activités!R410,libdipqual,0)),IF(Activités!R410&lt;&gt;"",Activités!R410,"")),"")</f>
        <v/>
      </c>
      <c r="K400" s="26" t="str">
        <f>IF(A400&lt;&gt;"",IF(Activités!AC410=TRUE,INDEX(libcatidinst,MATCH(Activités!S410,libinst,0)),""),"")</f>
        <v/>
      </c>
      <c r="L400" s="26" t="str">
        <f>IF(A400&lt;&gt;"",IF(Activités!AC410=TRUE,INDEX(codeinst,MATCH(Activités!S410,libinst,0)),IF(Activités!S410&lt;&gt;"",Activités!S410,"")),"")</f>
        <v/>
      </c>
      <c r="M400" s="26" t="str">
        <f>IF(A400&lt;&gt;"",IF(Activités!T410&lt;&gt;"",Activités!T410,""),"")</f>
        <v/>
      </c>
      <c r="N400" s="26" t="str">
        <f>IF(A400&lt;&gt;"",IF(Activités!U410&lt;&gt;"",Activités!U410,""),"")</f>
        <v/>
      </c>
      <c r="O400" s="26" t="str">
        <f>IF(OR(A400="",ISBLANK(Activités!V410)),"",IF(NOT(ISNA(Activités!V410)),INDEX(codeschartkla,MATCH(Activités!V410,libschartkla,0)),Activités!V410))</f>
        <v/>
      </c>
      <c r="P400" s="26" t="str">
        <f>IF(OR(A400="",ISBLANK(Activités!W410)),"",Activités!W410)</f>
        <v/>
      </c>
    </row>
    <row r="401" spans="1:16">
      <c r="A401" s="26" t="str">
        <f>IF(Activités!$A411&lt;&gt;"",IF(Activités!C411&lt;&gt;"",IF(Activités!C411="LOC.ID",CONCATENATE("LOC.",Activités!AM$12),Activités!C411),""),"")</f>
        <v/>
      </c>
      <c r="B401" s="51" t="str">
        <f>IF(A401&lt;&gt;"",Activités!J411,"")</f>
        <v/>
      </c>
      <c r="C401" s="26" t="str">
        <f>IF(A401&lt;&gt;"",IF(Activités!E411=TRUE,INDEX(codesex,MATCH(Activités!D411,libsex,0)),Activités!D411),"")</f>
        <v/>
      </c>
      <c r="D401" s="116" t="str">
        <f>IF(A401&lt;&gt;"",Activités!F411,"")</f>
        <v/>
      </c>
      <c r="E401" s="26" t="str">
        <f>IF(A401&lt;&gt;"",IF(Activités!H411=TRUE,INDEX(codenat,MATCH(Activités!G411,libnat,0)),Activités!G411),"")</f>
        <v/>
      </c>
      <c r="F401" s="26" t="str">
        <f>IF(A401&lt;&gt;"",Activités!I411,"")</f>
        <v/>
      </c>
      <c r="G401" s="26" t="str">
        <f>IF(A401&lt;&gt;"",IF(Activités!O411&lt;&gt;"",Activités!O411,""),"")</f>
        <v/>
      </c>
      <c r="H401" s="26" t="str">
        <f>IF(A401&lt;&gt;"",IF(Activités!Z411=TRUE,INDEX(codeperskat,MATCH(Activités!P411,libperskat,0)),IF(Activités!P411&lt;&gt;"",Activités!P411,"")),"")</f>
        <v/>
      </c>
      <c r="I401" s="26" t="str">
        <f>IF(A401&lt;&gt;"",IF(Activités!AA411=TRUE,INDEX(codeaav,MATCH(Activités!Q411,libaav,0)),IF(Activités!Q411&lt;&gt;"",Activités!Q411,"")),"")</f>
        <v/>
      </c>
      <c r="J401" s="26" t="str">
        <f>IF(A401&lt;&gt;"",IF(Activités!AB411=TRUE,INDEX(codedipqual,MATCH(Activités!R411,libdipqual,0)),IF(Activités!R411&lt;&gt;"",Activités!R411,"")),"")</f>
        <v/>
      </c>
      <c r="K401" s="26" t="str">
        <f>IF(A401&lt;&gt;"",IF(Activités!AC411=TRUE,INDEX(libcatidinst,MATCH(Activités!S411,libinst,0)),""),"")</f>
        <v/>
      </c>
      <c r="L401" s="26" t="str">
        <f>IF(A401&lt;&gt;"",IF(Activités!AC411=TRUE,INDEX(codeinst,MATCH(Activités!S411,libinst,0)),IF(Activités!S411&lt;&gt;"",Activités!S411,"")),"")</f>
        <v/>
      </c>
      <c r="M401" s="26" t="str">
        <f>IF(A401&lt;&gt;"",IF(Activités!T411&lt;&gt;"",Activités!T411,""),"")</f>
        <v/>
      </c>
      <c r="N401" s="26" t="str">
        <f>IF(A401&lt;&gt;"",IF(Activités!U411&lt;&gt;"",Activités!U411,""),"")</f>
        <v/>
      </c>
      <c r="O401" s="26" t="str">
        <f>IF(OR(A401="",ISBLANK(Activités!V411)),"",IF(NOT(ISNA(Activités!V411)),INDEX(codeschartkla,MATCH(Activités!V411,libschartkla,0)),Activités!V411))</f>
        <v/>
      </c>
      <c r="P401" s="26" t="str">
        <f>IF(OR(A401="",ISBLANK(Activités!W411)),"",Activités!W411)</f>
        <v/>
      </c>
    </row>
    <row r="402" spans="1:16">
      <c r="A402" s="26" t="str">
        <f>IF(Activités!$A412&lt;&gt;"",IF(Activités!C412&lt;&gt;"",IF(Activités!C412="LOC.ID",CONCATENATE("LOC.",Activités!AM$12),Activités!C412),""),"")</f>
        <v/>
      </c>
      <c r="B402" s="51" t="str">
        <f>IF(A402&lt;&gt;"",Activités!J412,"")</f>
        <v/>
      </c>
      <c r="C402" s="26" t="str">
        <f>IF(A402&lt;&gt;"",IF(Activités!E412=TRUE,INDEX(codesex,MATCH(Activités!D412,libsex,0)),Activités!D412),"")</f>
        <v/>
      </c>
      <c r="D402" s="116" t="str">
        <f>IF(A402&lt;&gt;"",Activités!F412,"")</f>
        <v/>
      </c>
      <c r="E402" s="26" t="str">
        <f>IF(A402&lt;&gt;"",IF(Activités!H412=TRUE,INDEX(codenat,MATCH(Activités!G412,libnat,0)),Activités!G412),"")</f>
        <v/>
      </c>
      <c r="F402" s="26" t="str">
        <f>IF(A402&lt;&gt;"",Activités!I412,"")</f>
        <v/>
      </c>
      <c r="G402" s="26" t="str">
        <f>IF(A402&lt;&gt;"",IF(Activités!O412&lt;&gt;"",Activités!O412,""),"")</f>
        <v/>
      </c>
      <c r="H402" s="26" t="str">
        <f>IF(A402&lt;&gt;"",IF(Activités!Z412=TRUE,INDEX(codeperskat,MATCH(Activités!P412,libperskat,0)),IF(Activités!P412&lt;&gt;"",Activités!P412,"")),"")</f>
        <v/>
      </c>
      <c r="I402" s="26" t="str">
        <f>IF(A402&lt;&gt;"",IF(Activités!AA412=TRUE,INDEX(codeaav,MATCH(Activités!Q412,libaav,0)),IF(Activités!Q412&lt;&gt;"",Activités!Q412,"")),"")</f>
        <v/>
      </c>
      <c r="J402" s="26" t="str">
        <f>IF(A402&lt;&gt;"",IF(Activités!AB412=TRUE,INDEX(codedipqual,MATCH(Activités!R412,libdipqual,0)),IF(Activités!R412&lt;&gt;"",Activités!R412,"")),"")</f>
        <v/>
      </c>
      <c r="K402" s="26" t="str">
        <f>IF(A402&lt;&gt;"",IF(Activités!AC412=TRUE,INDEX(libcatidinst,MATCH(Activités!S412,libinst,0)),""),"")</f>
        <v/>
      </c>
      <c r="L402" s="26" t="str">
        <f>IF(A402&lt;&gt;"",IF(Activités!AC412=TRUE,INDEX(codeinst,MATCH(Activités!S412,libinst,0)),IF(Activités!S412&lt;&gt;"",Activités!S412,"")),"")</f>
        <v/>
      </c>
      <c r="M402" s="26" t="str">
        <f>IF(A402&lt;&gt;"",IF(Activités!T412&lt;&gt;"",Activités!T412,""),"")</f>
        <v/>
      </c>
      <c r="N402" s="26" t="str">
        <f>IF(A402&lt;&gt;"",IF(Activités!U412&lt;&gt;"",Activités!U412,""),"")</f>
        <v/>
      </c>
      <c r="O402" s="26" t="str">
        <f>IF(OR(A402="",ISBLANK(Activités!V412)),"",IF(NOT(ISNA(Activités!V412)),INDEX(codeschartkla,MATCH(Activités!V412,libschartkla,0)),Activités!V412))</f>
        <v/>
      </c>
      <c r="P402" s="26" t="str">
        <f>IF(OR(A402="",ISBLANK(Activités!W412)),"",Activités!W412)</f>
        <v/>
      </c>
    </row>
    <row r="403" spans="1:16">
      <c r="A403" s="26" t="str">
        <f>IF(Activités!$A413&lt;&gt;"",IF(Activités!C413&lt;&gt;"",IF(Activités!C413="LOC.ID",CONCATENATE("LOC.",Activités!AM$12),Activités!C413),""),"")</f>
        <v/>
      </c>
      <c r="B403" s="51" t="str">
        <f>IF(A403&lt;&gt;"",Activités!J413,"")</f>
        <v/>
      </c>
      <c r="C403" s="26" t="str">
        <f>IF(A403&lt;&gt;"",IF(Activités!E413=TRUE,INDEX(codesex,MATCH(Activités!D413,libsex,0)),Activités!D413),"")</f>
        <v/>
      </c>
      <c r="D403" s="116" t="str">
        <f>IF(A403&lt;&gt;"",Activités!F413,"")</f>
        <v/>
      </c>
      <c r="E403" s="26" t="str">
        <f>IF(A403&lt;&gt;"",IF(Activités!H413=TRUE,INDEX(codenat,MATCH(Activités!G413,libnat,0)),Activités!G413),"")</f>
        <v/>
      </c>
      <c r="F403" s="26" t="str">
        <f>IF(A403&lt;&gt;"",Activités!I413,"")</f>
        <v/>
      </c>
      <c r="G403" s="26" t="str">
        <f>IF(A403&lt;&gt;"",IF(Activités!O413&lt;&gt;"",Activités!O413,""),"")</f>
        <v/>
      </c>
      <c r="H403" s="26" t="str">
        <f>IF(A403&lt;&gt;"",IF(Activités!Z413=TRUE,INDEX(codeperskat,MATCH(Activités!P413,libperskat,0)),IF(Activités!P413&lt;&gt;"",Activités!P413,"")),"")</f>
        <v/>
      </c>
      <c r="I403" s="26" t="str">
        <f>IF(A403&lt;&gt;"",IF(Activités!AA413=TRUE,INDEX(codeaav,MATCH(Activités!Q413,libaav,0)),IF(Activités!Q413&lt;&gt;"",Activités!Q413,"")),"")</f>
        <v/>
      </c>
      <c r="J403" s="26" t="str">
        <f>IF(A403&lt;&gt;"",IF(Activités!AB413=TRUE,INDEX(codedipqual,MATCH(Activités!R413,libdipqual,0)),IF(Activités!R413&lt;&gt;"",Activités!R413,"")),"")</f>
        <v/>
      </c>
      <c r="K403" s="26" t="str">
        <f>IF(A403&lt;&gt;"",IF(Activités!AC413=TRUE,INDEX(libcatidinst,MATCH(Activités!S413,libinst,0)),""),"")</f>
        <v/>
      </c>
      <c r="L403" s="26" t="str">
        <f>IF(A403&lt;&gt;"",IF(Activités!AC413=TRUE,INDEX(codeinst,MATCH(Activités!S413,libinst,0)),IF(Activités!S413&lt;&gt;"",Activités!S413,"")),"")</f>
        <v/>
      </c>
      <c r="M403" s="26" t="str">
        <f>IF(A403&lt;&gt;"",IF(Activités!T413&lt;&gt;"",Activités!T413,""),"")</f>
        <v/>
      </c>
      <c r="N403" s="26" t="str">
        <f>IF(A403&lt;&gt;"",IF(Activités!U413&lt;&gt;"",Activités!U413,""),"")</f>
        <v/>
      </c>
      <c r="O403" s="26" t="str">
        <f>IF(OR(A403="",ISBLANK(Activités!V413)),"",IF(NOT(ISNA(Activités!V413)),INDEX(codeschartkla,MATCH(Activités!V413,libschartkla,0)),Activités!V413))</f>
        <v/>
      </c>
      <c r="P403" s="26" t="str">
        <f>IF(OR(A403="",ISBLANK(Activités!W413)),"",Activités!W413)</f>
        <v/>
      </c>
    </row>
    <row r="404" spans="1:16">
      <c r="A404" s="26" t="str">
        <f>IF(Activités!$A414&lt;&gt;"",IF(Activités!C414&lt;&gt;"",IF(Activités!C414="LOC.ID",CONCATENATE("LOC.",Activités!AM$12),Activités!C414),""),"")</f>
        <v/>
      </c>
      <c r="B404" s="51" t="str">
        <f>IF(A404&lt;&gt;"",Activités!J414,"")</f>
        <v/>
      </c>
      <c r="C404" s="26" t="str">
        <f>IF(A404&lt;&gt;"",IF(Activités!E414=TRUE,INDEX(codesex,MATCH(Activités!D414,libsex,0)),Activités!D414),"")</f>
        <v/>
      </c>
      <c r="D404" s="116" t="str">
        <f>IF(A404&lt;&gt;"",Activités!F414,"")</f>
        <v/>
      </c>
      <c r="E404" s="26" t="str">
        <f>IF(A404&lt;&gt;"",IF(Activités!H414=TRUE,INDEX(codenat,MATCH(Activités!G414,libnat,0)),Activités!G414),"")</f>
        <v/>
      </c>
      <c r="F404" s="26" t="str">
        <f>IF(A404&lt;&gt;"",Activités!I414,"")</f>
        <v/>
      </c>
      <c r="G404" s="26" t="str">
        <f>IF(A404&lt;&gt;"",IF(Activités!O414&lt;&gt;"",Activités!O414,""),"")</f>
        <v/>
      </c>
      <c r="H404" s="26" t="str">
        <f>IF(A404&lt;&gt;"",IF(Activités!Z414=TRUE,INDEX(codeperskat,MATCH(Activités!P414,libperskat,0)),IF(Activités!P414&lt;&gt;"",Activités!P414,"")),"")</f>
        <v/>
      </c>
      <c r="I404" s="26" t="str">
        <f>IF(A404&lt;&gt;"",IF(Activités!AA414=TRUE,INDEX(codeaav,MATCH(Activités!Q414,libaav,0)),IF(Activités!Q414&lt;&gt;"",Activités!Q414,"")),"")</f>
        <v/>
      </c>
      <c r="J404" s="26" t="str">
        <f>IF(A404&lt;&gt;"",IF(Activités!AB414=TRUE,INDEX(codedipqual,MATCH(Activités!R414,libdipqual,0)),IF(Activités!R414&lt;&gt;"",Activités!R414,"")),"")</f>
        <v/>
      </c>
      <c r="K404" s="26" t="str">
        <f>IF(A404&lt;&gt;"",IF(Activités!AC414=TRUE,INDEX(libcatidinst,MATCH(Activités!S414,libinst,0)),""),"")</f>
        <v/>
      </c>
      <c r="L404" s="26" t="str">
        <f>IF(A404&lt;&gt;"",IF(Activités!AC414=TRUE,INDEX(codeinst,MATCH(Activités!S414,libinst,0)),IF(Activités!S414&lt;&gt;"",Activités!S414,"")),"")</f>
        <v/>
      </c>
      <c r="M404" s="26" t="str">
        <f>IF(A404&lt;&gt;"",IF(Activités!T414&lt;&gt;"",Activités!T414,""),"")</f>
        <v/>
      </c>
      <c r="N404" s="26" t="str">
        <f>IF(A404&lt;&gt;"",IF(Activités!U414&lt;&gt;"",Activités!U414,""),"")</f>
        <v/>
      </c>
      <c r="O404" s="26" t="str">
        <f>IF(OR(A404="",ISBLANK(Activités!V414)),"",IF(NOT(ISNA(Activités!V414)),INDEX(codeschartkla,MATCH(Activités!V414,libschartkla,0)),Activités!V414))</f>
        <v/>
      </c>
      <c r="P404" s="26" t="str">
        <f>IF(OR(A404="",ISBLANK(Activités!W414)),"",Activités!W414)</f>
        <v/>
      </c>
    </row>
    <row r="405" spans="1:16">
      <c r="A405" s="26" t="str">
        <f>IF(Activités!$A415&lt;&gt;"",IF(Activités!C415&lt;&gt;"",IF(Activités!C415="LOC.ID",CONCATENATE("LOC.",Activités!AM$12),Activités!C415),""),"")</f>
        <v/>
      </c>
      <c r="B405" s="51" t="str">
        <f>IF(A405&lt;&gt;"",Activités!J415,"")</f>
        <v/>
      </c>
      <c r="C405" s="26" t="str">
        <f>IF(A405&lt;&gt;"",IF(Activités!E415=TRUE,INDEX(codesex,MATCH(Activités!D415,libsex,0)),Activités!D415),"")</f>
        <v/>
      </c>
      <c r="D405" s="116" t="str">
        <f>IF(A405&lt;&gt;"",Activités!F415,"")</f>
        <v/>
      </c>
      <c r="E405" s="26" t="str">
        <f>IF(A405&lt;&gt;"",IF(Activités!H415=TRUE,INDEX(codenat,MATCH(Activités!G415,libnat,0)),Activités!G415),"")</f>
        <v/>
      </c>
      <c r="F405" s="26" t="str">
        <f>IF(A405&lt;&gt;"",Activités!I415,"")</f>
        <v/>
      </c>
      <c r="G405" s="26" t="str">
        <f>IF(A405&lt;&gt;"",IF(Activités!O415&lt;&gt;"",Activités!O415,""),"")</f>
        <v/>
      </c>
      <c r="H405" s="26" t="str">
        <f>IF(A405&lt;&gt;"",IF(Activités!Z415=TRUE,INDEX(codeperskat,MATCH(Activités!P415,libperskat,0)),IF(Activités!P415&lt;&gt;"",Activités!P415,"")),"")</f>
        <v/>
      </c>
      <c r="I405" s="26" t="str">
        <f>IF(A405&lt;&gt;"",IF(Activités!AA415=TRUE,INDEX(codeaav,MATCH(Activités!Q415,libaav,0)),IF(Activités!Q415&lt;&gt;"",Activités!Q415,"")),"")</f>
        <v/>
      </c>
      <c r="J405" s="26" t="str">
        <f>IF(A405&lt;&gt;"",IF(Activités!AB415=TRUE,INDEX(codedipqual,MATCH(Activités!R415,libdipqual,0)),IF(Activités!R415&lt;&gt;"",Activités!R415,"")),"")</f>
        <v/>
      </c>
      <c r="K405" s="26" t="str">
        <f>IF(A405&lt;&gt;"",IF(Activités!AC415=TRUE,INDEX(libcatidinst,MATCH(Activités!S415,libinst,0)),""),"")</f>
        <v/>
      </c>
      <c r="L405" s="26" t="str">
        <f>IF(A405&lt;&gt;"",IF(Activités!AC415=TRUE,INDEX(codeinst,MATCH(Activités!S415,libinst,0)),IF(Activités!S415&lt;&gt;"",Activités!S415,"")),"")</f>
        <v/>
      </c>
      <c r="M405" s="26" t="str">
        <f>IF(A405&lt;&gt;"",IF(Activités!T415&lt;&gt;"",Activités!T415,""),"")</f>
        <v/>
      </c>
      <c r="N405" s="26" t="str">
        <f>IF(A405&lt;&gt;"",IF(Activités!U415&lt;&gt;"",Activités!U415,""),"")</f>
        <v/>
      </c>
      <c r="O405" s="26" t="str">
        <f>IF(OR(A405="",ISBLANK(Activités!V415)),"",IF(NOT(ISNA(Activités!V415)),INDEX(codeschartkla,MATCH(Activités!V415,libschartkla,0)),Activités!V415))</f>
        <v/>
      </c>
      <c r="P405" s="26" t="str">
        <f>IF(OR(A405="",ISBLANK(Activités!W415)),"",Activités!W415)</f>
        <v/>
      </c>
    </row>
    <row r="406" spans="1:16">
      <c r="A406" s="26" t="str">
        <f>IF(Activités!$A416&lt;&gt;"",IF(Activités!C416&lt;&gt;"",IF(Activités!C416="LOC.ID",CONCATENATE("LOC.",Activités!AM$12),Activités!C416),""),"")</f>
        <v/>
      </c>
      <c r="B406" s="51" t="str">
        <f>IF(A406&lt;&gt;"",Activités!J416,"")</f>
        <v/>
      </c>
      <c r="C406" s="26" t="str">
        <f>IF(A406&lt;&gt;"",IF(Activités!E416=TRUE,INDEX(codesex,MATCH(Activités!D416,libsex,0)),Activités!D416),"")</f>
        <v/>
      </c>
      <c r="D406" s="116" t="str">
        <f>IF(A406&lt;&gt;"",Activités!F416,"")</f>
        <v/>
      </c>
      <c r="E406" s="26" t="str">
        <f>IF(A406&lt;&gt;"",IF(Activités!H416=TRUE,INDEX(codenat,MATCH(Activités!G416,libnat,0)),Activités!G416),"")</f>
        <v/>
      </c>
      <c r="F406" s="26" t="str">
        <f>IF(A406&lt;&gt;"",Activités!I416,"")</f>
        <v/>
      </c>
      <c r="G406" s="26" t="str">
        <f>IF(A406&lt;&gt;"",IF(Activités!O416&lt;&gt;"",Activités!O416,""),"")</f>
        <v/>
      </c>
      <c r="H406" s="26" t="str">
        <f>IF(A406&lt;&gt;"",IF(Activités!Z416=TRUE,INDEX(codeperskat,MATCH(Activités!P416,libperskat,0)),IF(Activités!P416&lt;&gt;"",Activités!P416,"")),"")</f>
        <v/>
      </c>
      <c r="I406" s="26" t="str">
        <f>IF(A406&lt;&gt;"",IF(Activités!AA416=TRUE,INDEX(codeaav,MATCH(Activités!Q416,libaav,0)),IF(Activités!Q416&lt;&gt;"",Activités!Q416,"")),"")</f>
        <v/>
      </c>
      <c r="J406" s="26" t="str">
        <f>IF(A406&lt;&gt;"",IF(Activités!AB416=TRUE,INDEX(codedipqual,MATCH(Activités!R416,libdipqual,0)),IF(Activités!R416&lt;&gt;"",Activités!R416,"")),"")</f>
        <v/>
      </c>
      <c r="K406" s="26" t="str">
        <f>IF(A406&lt;&gt;"",IF(Activités!AC416=TRUE,INDEX(libcatidinst,MATCH(Activités!S416,libinst,0)),""),"")</f>
        <v/>
      </c>
      <c r="L406" s="26" t="str">
        <f>IF(A406&lt;&gt;"",IF(Activités!AC416=TRUE,INDEX(codeinst,MATCH(Activités!S416,libinst,0)),IF(Activités!S416&lt;&gt;"",Activités!S416,"")),"")</f>
        <v/>
      </c>
      <c r="M406" s="26" t="str">
        <f>IF(A406&lt;&gt;"",IF(Activités!T416&lt;&gt;"",Activités!T416,""),"")</f>
        <v/>
      </c>
      <c r="N406" s="26" t="str">
        <f>IF(A406&lt;&gt;"",IF(Activités!U416&lt;&gt;"",Activités!U416,""),"")</f>
        <v/>
      </c>
      <c r="O406" s="26" t="str">
        <f>IF(OR(A406="",ISBLANK(Activités!V416)),"",IF(NOT(ISNA(Activités!V416)),INDEX(codeschartkla,MATCH(Activités!V416,libschartkla,0)),Activités!V416))</f>
        <v/>
      </c>
      <c r="P406" s="26" t="str">
        <f>IF(OR(A406="",ISBLANK(Activités!W416)),"",Activités!W416)</f>
        <v/>
      </c>
    </row>
    <row r="407" spans="1:16">
      <c r="A407" s="26" t="str">
        <f>IF(Activités!$A417&lt;&gt;"",IF(Activités!C417&lt;&gt;"",IF(Activités!C417="LOC.ID",CONCATENATE("LOC.",Activités!AM$12),Activités!C417),""),"")</f>
        <v/>
      </c>
      <c r="B407" s="51" t="str">
        <f>IF(A407&lt;&gt;"",Activités!J417,"")</f>
        <v/>
      </c>
      <c r="C407" s="26" t="str">
        <f>IF(A407&lt;&gt;"",IF(Activités!E417=TRUE,INDEX(codesex,MATCH(Activités!D417,libsex,0)),Activités!D417),"")</f>
        <v/>
      </c>
      <c r="D407" s="116" t="str">
        <f>IF(A407&lt;&gt;"",Activités!F417,"")</f>
        <v/>
      </c>
      <c r="E407" s="26" t="str">
        <f>IF(A407&lt;&gt;"",IF(Activités!H417=TRUE,INDEX(codenat,MATCH(Activités!G417,libnat,0)),Activités!G417),"")</f>
        <v/>
      </c>
      <c r="F407" s="26" t="str">
        <f>IF(A407&lt;&gt;"",Activités!I417,"")</f>
        <v/>
      </c>
      <c r="G407" s="26" t="str">
        <f>IF(A407&lt;&gt;"",IF(Activités!O417&lt;&gt;"",Activités!O417,""),"")</f>
        <v/>
      </c>
      <c r="H407" s="26" t="str">
        <f>IF(A407&lt;&gt;"",IF(Activités!Z417=TRUE,INDEX(codeperskat,MATCH(Activités!P417,libperskat,0)),IF(Activités!P417&lt;&gt;"",Activités!P417,"")),"")</f>
        <v/>
      </c>
      <c r="I407" s="26" t="str">
        <f>IF(A407&lt;&gt;"",IF(Activités!AA417=TRUE,INDEX(codeaav,MATCH(Activités!Q417,libaav,0)),IF(Activités!Q417&lt;&gt;"",Activités!Q417,"")),"")</f>
        <v/>
      </c>
      <c r="J407" s="26" t="str">
        <f>IF(A407&lt;&gt;"",IF(Activités!AB417=TRUE,INDEX(codedipqual,MATCH(Activités!R417,libdipqual,0)),IF(Activités!R417&lt;&gt;"",Activités!R417,"")),"")</f>
        <v/>
      </c>
      <c r="K407" s="26" t="str">
        <f>IF(A407&lt;&gt;"",IF(Activités!AC417=TRUE,INDEX(libcatidinst,MATCH(Activités!S417,libinst,0)),""),"")</f>
        <v/>
      </c>
      <c r="L407" s="26" t="str">
        <f>IF(A407&lt;&gt;"",IF(Activités!AC417=TRUE,INDEX(codeinst,MATCH(Activités!S417,libinst,0)),IF(Activités!S417&lt;&gt;"",Activités!S417,"")),"")</f>
        <v/>
      </c>
      <c r="M407" s="26" t="str">
        <f>IF(A407&lt;&gt;"",IF(Activités!T417&lt;&gt;"",Activités!T417,""),"")</f>
        <v/>
      </c>
      <c r="N407" s="26" t="str">
        <f>IF(A407&lt;&gt;"",IF(Activités!U417&lt;&gt;"",Activités!U417,""),"")</f>
        <v/>
      </c>
      <c r="O407" s="26" t="str">
        <f>IF(OR(A407="",ISBLANK(Activités!V417)),"",IF(NOT(ISNA(Activités!V417)),INDEX(codeschartkla,MATCH(Activités!V417,libschartkla,0)),Activités!V417))</f>
        <v/>
      </c>
      <c r="P407" s="26" t="str">
        <f>IF(OR(A407="",ISBLANK(Activités!W417)),"",Activités!W417)</f>
        <v/>
      </c>
    </row>
    <row r="408" spans="1:16">
      <c r="A408" s="26" t="str">
        <f>IF(Activités!$A418&lt;&gt;"",IF(Activités!C418&lt;&gt;"",IF(Activités!C418="LOC.ID",CONCATENATE("LOC.",Activités!AM$12),Activités!C418),""),"")</f>
        <v/>
      </c>
      <c r="B408" s="51" t="str">
        <f>IF(A408&lt;&gt;"",Activités!J418,"")</f>
        <v/>
      </c>
      <c r="C408" s="26" t="str">
        <f>IF(A408&lt;&gt;"",IF(Activités!E418=TRUE,INDEX(codesex,MATCH(Activités!D418,libsex,0)),Activités!D418),"")</f>
        <v/>
      </c>
      <c r="D408" s="116" t="str">
        <f>IF(A408&lt;&gt;"",Activités!F418,"")</f>
        <v/>
      </c>
      <c r="E408" s="26" t="str">
        <f>IF(A408&lt;&gt;"",IF(Activités!H418=TRUE,INDEX(codenat,MATCH(Activités!G418,libnat,0)),Activités!G418),"")</f>
        <v/>
      </c>
      <c r="F408" s="26" t="str">
        <f>IF(A408&lt;&gt;"",Activités!I418,"")</f>
        <v/>
      </c>
      <c r="G408" s="26" t="str">
        <f>IF(A408&lt;&gt;"",IF(Activités!O418&lt;&gt;"",Activités!O418,""),"")</f>
        <v/>
      </c>
      <c r="H408" s="26" t="str">
        <f>IF(A408&lt;&gt;"",IF(Activités!Z418=TRUE,INDEX(codeperskat,MATCH(Activités!P418,libperskat,0)),IF(Activités!P418&lt;&gt;"",Activités!P418,"")),"")</f>
        <v/>
      </c>
      <c r="I408" s="26" t="str">
        <f>IF(A408&lt;&gt;"",IF(Activités!AA418=TRUE,INDEX(codeaav,MATCH(Activités!Q418,libaav,0)),IF(Activités!Q418&lt;&gt;"",Activités!Q418,"")),"")</f>
        <v/>
      </c>
      <c r="J408" s="26" t="str">
        <f>IF(A408&lt;&gt;"",IF(Activités!AB418=TRUE,INDEX(codedipqual,MATCH(Activités!R418,libdipqual,0)),IF(Activités!R418&lt;&gt;"",Activités!R418,"")),"")</f>
        <v/>
      </c>
      <c r="K408" s="26" t="str">
        <f>IF(A408&lt;&gt;"",IF(Activités!AC418=TRUE,INDEX(libcatidinst,MATCH(Activités!S418,libinst,0)),""),"")</f>
        <v/>
      </c>
      <c r="L408" s="26" t="str">
        <f>IF(A408&lt;&gt;"",IF(Activités!AC418=TRUE,INDEX(codeinst,MATCH(Activités!S418,libinst,0)),IF(Activités!S418&lt;&gt;"",Activités!S418,"")),"")</f>
        <v/>
      </c>
      <c r="M408" s="26" t="str">
        <f>IF(A408&lt;&gt;"",IF(Activités!T418&lt;&gt;"",Activités!T418,""),"")</f>
        <v/>
      </c>
      <c r="N408" s="26" t="str">
        <f>IF(A408&lt;&gt;"",IF(Activités!U418&lt;&gt;"",Activités!U418,""),"")</f>
        <v/>
      </c>
      <c r="O408" s="26" t="str">
        <f>IF(OR(A408="",ISBLANK(Activités!V418)),"",IF(NOT(ISNA(Activités!V418)),INDEX(codeschartkla,MATCH(Activités!V418,libschartkla,0)),Activités!V418))</f>
        <v/>
      </c>
      <c r="P408" s="26" t="str">
        <f>IF(OR(A408="",ISBLANK(Activités!W418)),"",Activités!W418)</f>
        <v/>
      </c>
    </row>
    <row r="409" spans="1:16">
      <c r="A409" s="26" t="str">
        <f>IF(Activités!$A419&lt;&gt;"",IF(Activités!C419&lt;&gt;"",IF(Activités!C419="LOC.ID",CONCATENATE("LOC.",Activités!AM$12),Activités!C419),""),"")</f>
        <v/>
      </c>
      <c r="B409" s="51" t="str">
        <f>IF(A409&lt;&gt;"",Activités!J419,"")</f>
        <v/>
      </c>
      <c r="C409" s="26" t="str">
        <f>IF(A409&lt;&gt;"",IF(Activités!E419=TRUE,INDEX(codesex,MATCH(Activités!D419,libsex,0)),Activités!D419),"")</f>
        <v/>
      </c>
      <c r="D409" s="116" t="str">
        <f>IF(A409&lt;&gt;"",Activités!F419,"")</f>
        <v/>
      </c>
      <c r="E409" s="26" t="str">
        <f>IF(A409&lt;&gt;"",IF(Activités!H419=TRUE,INDEX(codenat,MATCH(Activités!G419,libnat,0)),Activités!G419),"")</f>
        <v/>
      </c>
      <c r="F409" s="26" t="str">
        <f>IF(A409&lt;&gt;"",Activités!I419,"")</f>
        <v/>
      </c>
      <c r="G409" s="26" t="str">
        <f>IF(A409&lt;&gt;"",IF(Activités!O419&lt;&gt;"",Activités!O419,""),"")</f>
        <v/>
      </c>
      <c r="H409" s="26" t="str">
        <f>IF(A409&lt;&gt;"",IF(Activités!Z419=TRUE,INDEX(codeperskat,MATCH(Activités!P419,libperskat,0)),IF(Activités!P419&lt;&gt;"",Activités!P419,"")),"")</f>
        <v/>
      </c>
      <c r="I409" s="26" t="str">
        <f>IF(A409&lt;&gt;"",IF(Activités!AA419=TRUE,INDEX(codeaav,MATCH(Activités!Q419,libaav,0)),IF(Activités!Q419&lt;&gt;"",Activités!Q419,"")),"")</f>
        <v/>
      </c>
      <c r="J409" s="26" t="str">
        <f>IF(A409&lt;&gt;"",IF(Activités!AB419=TRUE,INDEX(codedipqual,MATCH(Activités!R419,libdipqual,0)),IF(Activités!R419&lt;&gt;"",Activités!R419,"")),"")</f>
        <v/>
      </c>
      <c r="K409" s="26" t="str">
        <f>IF(A409&lt;&gt;"",IF(Activités!AC419=TRUE,INDEX(libcatidinst,MATCH(Activités!S419,libinst,0)),""),"")</f>
        <v/>
      </c>
      <c r="L409" s="26" t="str">
        <f>IF(A409&lt;&gt;"",IF(Activités!AC419=TRUE,INDEX(codeinst,MATCH(Activités!S419,libinst,0)),IF(Activités!S419&lt;&gt;"",Activités!S419,"")),"")</f>
        <v/>
      </c>
      <c r="M409" s="26" t="str">
        <f>IF(A409&lt;&gt;"",IF(Activités!T419&lt;&gt;"",Activités!T419,""),"")</f>
        <v/>
      </c>
      <c r="N409" s="26" t="str">
        <f>IF(A409&lt;&gt;"",IF(Activités!U419&lt;&gt;"",Activités!U419,""),"")</f>
        <v/>
      </c>
      <c r="O409" s="26" t="str">
        <f>IF(OR(A409="",ISBLANK(Activités!V419)),"",IF(NOT(ISNA(Activités!V419)),INDEX(codeschartkla,MATCH(Activités!V419,libschartkla,0)),Activités!V419))</f>
        <v/>
      </c>
      <c r="P409" s="26" t="str">
        <f>IF(OR(A409="",ISBLANK(Activités!W419)),"",Activités!W419)</f>
        <v/>
      </c>
    </row>
    <row r="410" spans="1:16">
      <c r="A410" s="26" t="str">
        <f>IF(Activités!$A420&lt;&gt;"",IF(Activités!C420&lt;&gt;"",IF(Activités!C420="LOC.ID",CONCATENATE("LOC.",Activités!AM$12),Activités!C420),""),"")</f>
        <v/>
      </c>
      <c r="B410" s="51" t="str">
        <f>IF(A410&lt;&gt;"",Activités!J420,"")</f>
        <v/>
      </c>
      <c r="C410" s="26" t="str">
        <f>IF(A410&lt;&gt;"",IF(Activités!E420=TRUE,INDEX(codesex,MATCH(Activités!D420,libsex,0)),Activités!D420),"")</f>
        <v/>
      </c>
      <c r="D410" s="116" t="str">
        <f>IF(A410&lt;&gt;"",Activités!F420,"")</f>
        <v/>
      </c>
      <c r="E410" s="26" t="str">
        <f>IF(A410&lt;&gt;"",IF(Activités!H420=TRUE,INDEX(codenat,MATCH(Activités!G420,libnat,0)),Activités!G420),"")</f>
        <v/>
      </c>
      <c r="F410" s="26" t="str">
        <f>IF(A410&lt;&gt;"",Activités!I420,"")</f>
        <v/>
      </c>
      <c r="G410" s="26" t="str">
        <f>IF(A410&lt;&gt;"",IF(Activités!O420&lt;&gt;"",Activités!O420,""),"")</f>
        <v/>
      </c>
      <c r="H410" s="26" t="str">
        <f>IF(A410&lt;&gt;"",IF(Activités!Z420=TRUE,INDEX(codeperskat,MATCH(Activités!P420,libperskat,0)),IF(Activités!P420&lt;&gt;"",Activités!P420,"")),"")</f>
        <v/>
      </c>
      <c r="I410" s="26" t="str">
        <f>IF(A410&lt;&gt;"",IF(Activités!AA420=TRUE,INDEX(codeaav,MATCH(Activités!Q420,libaav,0)),IF(Activités!Q420&lt;&gt;"",Activités!Q420,"")),"")</f>
        <v/>
      </c>
      <c r="J410" s="26" t="str">
        <f>IF(A410&lt;&gt;"",IF(Activités!AB420=TRUE,INDEX(codedipqual,MATCH(Activités!R420,libdipqual,0)),IF(Activités!R420&lt;&gt;"",Activités!R420,"")),"")</f>
        <v/>
      </c>
      <c r="K410" s="26" t="str">
        <f>IF(A410&lt;&gt;"",IF(Activités!AC420=TRUE,INDEX(libcatidinst,MATCH(Activités!S420,libinst,0)),""),"")</f>
        <v/>
      </c>
      <c r="L410" s="26" t="str">
        <f>IF(A410&lt;&gt;"",IF(Activités!AC420=TRUE,INDEX(codeinst,MATCH(Activités!S420,libinst,0)),IF(Activités!S420&lt;&gt;"",Activités!S420,"")),"")</f>
        <v/>
      </c>
      <c r="M410" s="26" t="str">
        <f>IF(A410&lt;&gt;"",IF(Activités!T420&lt;&gt;"",Activités!T420,""),"")</f>
        <v/>
      </c>
      <c r="N410" s="26" t="str">
        <f>IF(A410&lt;&gt;"",IF(Activités!U420&lt;&gt;"",Activités!U420,""),"")</f>
        <v/>
      </c>
      <c r="O410" s="26" t="str">
        <f>IF(OR(A410="",ISBLANK(Activités!V420)),"",IF(NOT(ISNA(Activités!V420)),INDEX(codeschartkla,MATCH(Activités!V420,libschartkla,0)),Activités!V420))</f>
        <v/>
      </c>
      <c r="P410" s="26" t="str">
        <f>IF(OR(A410="",ISBLANK(Activités!W420)),"",Activités!W420)</f>
        <v/>
      </c>
    </row>
    <row r="411" spans="1:16">
      <c r="A411" s="26" t="str">
        <f>IF(Activités!$A421&lt;&gt;"",IF(Activités!C421&lt;&gt;"",IF(Activités!C421="LOC.ID",CONCATENATE("LOC.",Activités!AM$12),Activités!C421),""),"")</f>
        <v/>
      </c>
      <c r="B411" s="51" t="str">
        <f>IF(A411&lt;&gt;"",Activités!J421,"")</f>
        <v/>
      </c>
      <c r="C411" s="26" t="str">
        <f>IF(A411&lt;&gt;"",IF(Activités!E421=TRUE,INDEX(codesex,MATCH(Activités!D421,libsex,0)),Activités!D421),"")</f>
        <v/>
      </c>
      <c r="D411" s="116" t="str">
        <f>IF(A411&lt;&gt;"",Activités!F421,"")</f>
        <v/>
      </c>
      <c r="E411" s="26" t="str">
        <f>IF(A411&lt;&gt;"",IF(Activités!H421=TRUE,INDEX(codenat,MATCH(Activités!G421,libnat,0)),Activités!G421),"")</f>
        <v/>
      </c>
      <c r="F411" s="26" t="str">
        <f>IF(A411&lt;&gt;"",Activités!I421,"")</f>
        <v/>
      </c>
      <c r="G411" s="26" t="str">
        <f>IF(A411&lt;&gt;"",IF(Activités!O421&lt;&gt;"",Activités!O421,""),"")</f>
        <v/>
      </c>
      <c r="H411" s="26" t="str">
        <f>IF(A411&lt;&gt;"",IF(Activités!Z421=TRUE,INDEX(codeperskat,MATCH(Activités!P421,libperskat,0)),IF(Activités!P421&lt;&gt;"",Activités!P421,"")),"")</f>
        <v/>
      </c>
      <c r="I411" s="26" t="str">
        <f>IF(A411&lt;&gt;"",IF(Activités!AA421=TRUE,INDEX(codeaav,MATCH(Activités!Q421,libaav,0)),IF(Activités!Q421&lt;&gt;"",Activités!Q421,"")),"")</f>
        <v/>
      </c>
      <c r="J411" s="26" t="str">
        <f>IF(A411&lt;&gt;"",IF(Activités!AB421=TRUE,INDEX(codedipqual,MATCH(Activités!R421,libdipqual,0)),IF(Activités!R421&lt;&gt;"",Activités!R421,"")),"")</f>
        <v/>
      </c>
      <c r="K411" s="26" t="str">
        <f>IF(A411&lt;&gt;"",IF(Activités!AC421=TRUE,INDEX(libcatidinst,MATCH(Activités!S421,libinst,0)),""),"")</f>
        <v/>
      </c>
      <c r="L411" s="26" t="str">
        <f>IF(A411&lt;&gt;"",IF(Activités!AC421=TRUE,INDEX(codeinst,MATCH(Activités!S421,libinst,0)),IF(Activités!S421&lt;&gt;"",Activités!S421,"")),"")</f>
        <v/>
      </c>
      <c r="M411" s="26" t="str">
        <f>IF(A411&lt;&gt;"",IF(Activités!T421&lt;&gt;"",Activités!T421,""),"")</f>
        <v/>
      </c>
      <c r="N411" s="26" t="str">
        <f>IF(A411&lt;&gt;"",IF(Activités!U421&lt;&gt;"",Activités!U421,""),"")</f>
        <v/>
      </c>
      <c r="O411" s="26" t="str">
        <f>IF(OR(A411="",ISBLANK(Activités!V421)),"",IF(NOT(ISNA(Activités!V421)),INDEX(codeschartkla,MATCH(Activités!V421,libschartkla,0)),Activités!V421))</f>
        <v/>
      </c>
      <c r="P411" s="26" t="str">
        <f>IF(OR(A411="",ISBLANK(Activités!W421)),"",Activités!W421)</f>
        <v/>
      </c>
    </row>
    <row r="412" spans="1:16">
      <c r="A412" s="26" t="str">
        <f>IF(Activités!$A422&lt;&gt;"",IF(Activités!C422&lt;&gt;"",IF(Activités!C422="LOC.ID",CONCATENATE("LOC.",Activités!AM$12),Activités!C422),""),"")</f>
        <v/>
      </c>
      <c r="B412" s="51" t="str">
        <f>IF(A412&lt;&gt;"",Activités!J422,"")</f>
        <v/>
      </c>
      <c r="C412" s="26" t="str">
        <f>IF(A412&lt;&gt;"",IF(Activités!E422=TRUE,INDEX(codesex,MATCH(Activités!D422,libsex,0)),Activités!D422),"")</f>
        <v/>
      </c>
      <c r="D412" s="116" t="str">
        <f>IF(A412&lt;&gt;"",Activités!F422,"")</f>
        <v/>
      </c>
      <c r="E412" s="26" t="str">
        <f>IF(A412&lt;&gt;"",IF(Activités!H422=TRUE,INDEX(codenat,MATCH(Activités!G422,libnat,0)),Activités!G422),"")</f>
        <v/>
      </c>
      <c r="F412" s="26" t="str">
        <f>IF(A412&lt;&gt;"",Activités!I422,"")</f>
        <v/>
      </c>
      <c r="G412" s="26" t="str">
        <f>IF(A412&lt;&gt;"",IF(Activités!O422&lt;&gt;"",Activités!O422,""),"")</f>
        <v/>
      </c>
      <c r="H412" s="26" t="str">
        <f>IF(A412&lt;&gt;"",IF(Activités!Z422=TRUE,INDEX(codeperskat,MATCH(Activités!P422,libperskat,0)),IF(Activités!P422&lt;&gt;"",Activités!P422,"")),"")</f>
        <v/>
      </c>
      <c r="I412" s="26" t="str">
        <f>IF(A412&lt;&gt;"",IF(Activités!AA422=TRUE,INDEX(codeaav,MATCH(Activités!Q422,libaav,0)),IF(Activités!Q422&lt;&gt;"",Activités!Q422,"")),"")</f>
        <v/>
      </c>
      <c r="J412" s="26" t="str">
        <f>IF(A412&lt;&gt;"",IF(Activités!AB422=TRUE,INDEX(codedipqual,MATCH(Activités!R422,libdipqual,0)),IF(Activités!R422&lt;&gt;"",Activités!R422,"")),"")</f>
        <v/>
      </c>
      <c r="K412" s="26" t="str">
        <f>IF(A412&lt;&gt;"",IF(Activités!AC422=TRUE,INDEX(libcatidinst,MATCH(Activités!S422,libinst,0)),""),"")</f>
        <v/>
      </c>
      <c r="L412" s="26" t="str">
        <f>IF(A412&lt;&gt;"",IF(Activités!AC422=TRUE,INDEX(codeinst,MATCH(Activités!S422,libinst,0)),IF(Activités!S422&lt;&gt;"",Activités!S422,"")),"")</f>
        <v/>
      </c>
      <c r="M412" s="26" t="str">
        <f>IF(A412&lt;&gt;"",IF(Activités!T422&lt;&gt;"",Activités!T422,""),"")</f>
        <v/>
      </c>
      <c r="N412" s="26" t="str">
        <f>IF(A412&lt;&gt;"",IF(Activités!U422&lt;&gt;"",Activités!U422,""),"")</f>
        <v/>
      </c>
      <c r="O412" s="26" t="str">
        <f>IF(OR(A412="",ISBLANK(Activités!V422)),"",IF(NOT(ISNA(Activités!V422)),INDEX(codeschartkla,MATCH(Activités!V422,libschartkla,0)),Activités!V422))</f>
        <v/>
      </c>
      <c r="P412" s="26" t="str">
        <f>IF(OR(A412="",ISBLANK(Activités!W422)),"",Activités!W422)</f>
        <v/>
      </c>
    </row>
    <row r="413" spans="1:16">
      <c r="A413" s="26" t="str">
        <f>IF(Activités!$A423&lt;&gt;"",IF(Activités!C423&lt;&gt;"",IF(Activités!C423="LOC.ID",CONCATENATE("LOC.",Activités!AM$12),Activités!C423),""),"")</f>
        <v/>
      </c>
      <c r="B413" s="51" t="str">
        <f>IF(A413&lt;&gt;"",Activités!J423,"")</f>
        <v/>
      </c>
      <c r="C413" s="26" t="str">
        <f>IF(A413&lt;&gt;"",IF(Activités!E423=TRUE,INDEX(codesex,MATCH(Activités!D423,libsex,0)),Activités!D423),"")</f>
        <v/>
      </c>
      <c r="D413" s="116" t="str">
        <f>IF(A413&lt;&gt;"",Activités!F423,"")</f>
        <v/>
      </c>
      <c r="E413" s="26" t="str">
        <f>IF(A413&lt;&gt;"",IF(Activités!H423=TRUE,INDEX(codenat,MATCH(Activités!G423,libnat,0)),Activités!G423),"")</f>
        <v/>
      </c>
      <c r="F413" s="26" t="str">
        <f>IF(A413&lt;&gt;"",Activités!I423,"")</f>
        <v/>
      </c>
      <c r="G413" s="26" t="str">
        <f>IF(A413&lt;&gt;"",IF(Activités!O423&lt;&gt;"",Activités!O423,""),"")</f>
        <v/>
      </c>
      <c r="H413" s="26" t="str">
        <f>IF(A413&lt;&gt;"",IF(Activités!Z423=TRUE,INDEX(codeperskat,MATCH(Activités!P423,libperskat,0)),IF(Activités!P423&lt;&gt;"",Activités!P423,"")),"")</f>
        <v/>
      </c>
      <c r="I413" s="26" t="str">
        <f>IF(A413&lt;&gt;"",IF(Activités!AA423=TRUE,INDEX(codeaav,MATCH(Activités!Q423,libaav,0)),IF(Activités!Q423&lt;&gt;"",Activités!Q423,"")),"")</f>
        <v/>
      </c>
      <c r="J413" s="26" t="str">
        <f>IF(A413&lt;&gt;"",IF(Activités!AB423=TRUE,INDEX(codedipqual,MATCH(Activités!R423,libdipqual,0)),IF(Activités!R423&lt;&gt;"",Activités!R423,"")),"")</f>
        <v/>
      </c>
      <c r="K413" s="26" t="str">
        <f>IF(A413&lt;&gt;"",IF(Activités!AC423=TRUE,INDEX(libcatidinst,MATCH(Activités!S423,libinst,0)),""),"")</f>
        <v/>
      </c>
      <c r="L413" s="26" t="str">
        <f>IF(A413&lt;&gt;"",IF(Activités!AC423=TRUE,INDEX(codeinst,MATCH(Activités!S423,libinst,0)),IF(Activités!S423&lt;&gt;"",Activités!S423,"")),"")</f>
        <v/>
      </c>
      <c r="M413" s="26" t="str">
        <f>IF(A413&lt;&gt;"",IF(Activités!T423&lt;&gt;"",Activités!T423,""),"")</f>
        <v/>
      </c>
      <c r="N413" s="26" t="str">
        <f>IF(A413&lt;&gt;"",IF(Activités!U423&lt;&gt;"",Activités!U423,""),"")</f>
        <v/>
      </c>
      <c r="O413" s="26" t="str">
        <f>IF(OR(A413="",ISBLANK(Activités!V423)),"",IF(NOT(ISNA(Activités!V423)),INDEX(codeschartkla,MATCH(Activités!V423,libschartkla,0)),Activités!V423))</f>
        <v/>
      </c>
      <c r="P413" s="26" t="str">
        <f>IF(OR(A413="",ISBLANK(Activités!W423)),"",Activités!W423)</f>
        <v/>
      </c>
    </row>
    <row r="414" spans="1:16">
      <c r="A414" s="26" t="str">
        <f>IF(Activités!$A424&lt;&gt;"",IF(Activités!C424&lt;&gt;"",IF(Activités!C424="LOC.ID",CONCATENATE("LOC.",Activités!AM$12),Activités!C424),""),"")</f>
        <v/>
      </c>
      <c r="B414" s="51" t="str">
        <f>IF(A414&lt;&gt;"",Activités!J424,"")</f>
        <v/>
      </c>
      <c r="C414" s="26" t="str">
        <f>IF(A414&lt;&gt;"",IF(Activités!E424=TRUE,INDEX(codesex,MATCH(Activités!D424,libsex,0)),Activités!D424),"")</f>
        <v/>
      </c>
      <c r="D414" s="116" t="str">
        <f>IF(A414&lt;&gt;"",Activités!F424,"")</f>
        <v/>
      </c>
      <c r="E414" s="26" t="str">
        <f>IF(A414&lt;&gt;"",IF(Activités!H424=TRUE,INDEX(codenat,MATCH(Activités!G424,libnat,0)),Activités!G424),"")</f>
        <v/>
      </c>
      <c r="F414" s="26" t="str">
        <f>IF(A414&lt;&gt;"",Activités!I424,"")</f>
        <v/>
      </c>
      <c r="G414" s="26" t="str">
        <f>IF(A414&lt;&gt;"",IF(Activités!O424&lt;&gt;"",Activités!O424,""),"")</f>
        <v/>
      </c>
      <c r="H414" s="26" t="str">
        <f>IF(A414&lt;&gt;"",IF(Activités!Z424=TRUE,INDEX(codeperskat,MATCH(Activités!P424,libperskat,0)),IF(Activités!P424&lt;&gt;"",Activités!P424,"")),"")</f>
        <v/>
      </c>
      <c r="I414" s="26" t="str">
        <f>IF(A414&lt;&gt;"",IF(Activités!AA424=TRUE,INDEX(codeaav,MATCH(Activités!Q424,libaav,0)),IF(Activités!Q424&lt;&gt;"",Activités!Q424,"")),"")</f>
        <v/>
      </c>
      <c r="J414" s="26" t="str">
        <f>IF(A414&lt;&gt;"",IF(Activités!AB424=TRUE,INDEX(codedipqual,MATCH(Activités!R424,libdipqual,0)),IF(Activités!R424&lt;&gt;"",Activités!R424,"")),"")</f>
        <v/>
      </c>
      <c r="K414" s="26" t="str">
        <f>IF(A414&lt;&gt;"",IF(Activités!AC424=TRUE,INDEX(libcatidinst,MATCH(Activités!S424,libinst,0)),""),"")</f>
        <v/>
      </c>
      <c r="L414" s="26" t="str">
        <f>IF(A414&lt;&gt;"",IF(Activités!AC424=TRUE,INDEX(codeinst,MATCH(Activités!S424,libinst,0)),IF(Activités!S424&lt;&gt;"",Activités!S424,"")),"")</f>
        <v/>
      </c>
      <c r="M414" s="26" t="str">
        <f>IF(A414&lt;&gt;"",IF(Activités!T424&lt;&gt;"",Activités!T424,""),"")</f>
        <v/>
      </c>
      <c r="N414" s="26" t="str">
        <f>IF(A414&lt;&gt;"",IF(Activités!U424&lt;&gt;"",Activités!U424,""),"")</f>
        <v/>
      </c>
      <c r="O414" s="26" t="str">
        <f>IF(OR(A414="",ISBLANK(Activités!V424)),"",IF(NOT(ISNA(Activités!V424)),INDEX(codeschartkla,MATCH(Activités!V424,libschartkla,0)),Activités!V424))</f>
        <v/>
      </c>
      <c r="P414" s="26" t="str">
        <f>IF(OR(A414="",ISBLANK(Activités!W424)),"",Activités!W424)</f>
        <v/>
      </c>
    </row>
    <row r="415" spans="1:16">
      <c r="A415" s="26" t="str">
        <f>IF(Activités!$A425&lt;&gt;"",IF(Activités!C425&lt;&gt;"",IF(Activités!C425="LOC.ID",CONCATENATE("LOC.",Activités!AM$12),Activités!C425),""),"")</f>
        <v/>
      </c>
      <c r="B415" s="51" t="str">
        <f>IF(A415&lt;&gt;"",Activités!J425,"")</f>
        <v/>
      </c>
      <c r="C415" s="26" t="str">
        <f>IF(A415&lt;&gt;"",IF(Activités!E425=TRUE,INDEX(codesex,MATCH(Activités!D425,libsex,0)),Activités!D425),"")</f>
        <v/>
      </c>
      <c r="D415" s="116" t="str">
        <f>IF(A415&lt;&gt;"",Activités!F425,"")</f>
        <v/>
      </c>
      <c r="E415" s="26" t="str">
        <f>IF(A415&lt;&gt;"",IF(Activités!H425=TRUE,INDEX(codenat,MATCH(Activités!G425,libnat,0)),Activités!G425),"")</f>
        <v/>
      </c>
      <c r="F415" s="26" t="str">
        <f>IF(A415&lt;&gt;"",Activités!I425,"")</f>
        <v/>
      </c>
      <c r="G415" s="26" t="str">
        <f>IF(A415&lt;&gt;"",IF(Activités!O425&lt;&gt;"",Activités!O425,""),"")</f>
        <v/>
      </c>
      <c r="H415" s="26" t="str">
        <f>IF(A415&lt;&gt;"",IF(Activités!Z425=TRUE,INDEX(codeperskat,MATCH(Activités!P425,libperskat,0)),IF(Activités!P425&lt;&gt;"",Activités!P425,"")),"")</f>
        <v/>
      </c>
      <c r="I415" s="26" t="str">
        <f>IF(A415&lt;&gt;"",IF(Activités!AA425=TRUE,INDEX(codeaav,MATCH(Activités!Q425,libaav,0)),IF(Activités!Q425&lt;&gt;"",Activités!Q425,"")),"")</f>
        <v/>
      </c>
      <c r="J415" s="26" t="str">
        <f>IF(A415&lt;&gt;"",IF(Activités!AB425=TRUE,INDEX(codedipqual,MATCH(Activités!R425,libdipqual,0)),IF(Activités!R425&lt;&gt;"",Activités!R425,"")),"")</f>
        <v/>
      </c>
      <c r="K415" s="26" t="str">
        <f>IF(A415&lt;&gt;"",IF(Activités!AC425=TRUE,INDEX(libcatidinst,MATCH(Activités!S425,libinst,0)),""),"")</f>
        <v/>
      </c>
      <c r="L415" s="26" t="str">
        <f>IF(A415&lt;&gt;"",IF(Activités!AC425=TRUE,INDEX(codeinst,MATCH(Activités!S425,libinst,0)),IF(Activités!S425&lt;&gt;"",Activités!S425,"")),"")</f>
        <v/>
      </c>
      <c r="M415" s="26" t="str">
        <f>IF(A415&lt;&gt;"",IF(Activités!T425&lt;&gt;"",Activités!T425,""),"")</f>
        <v/>
      </c>
      <c r="N415" s="26" t="str">
        <f>IF(A415&lt;&gt;"",IF(Activités!U425&lt;&gt;"",Activités!U425,""),"")</f>
        <v/>
      </c>
      <c r="O415" s="26" t="str">
        <f>IF(OR(A415="",ISBLANK(Activités!V425)),"",IF(NOT(ISNA(Activités!V425)),INDEX(codeschartkla,MATCH(Activités!V425,libschartkla,0)),Activités!V425))</f>
        <v/>
      </c>
      <c r="P415" s="26" t="str">
        <f>IF(OR(A415="",ISBLANK(Activités!W425)),"",Activités!W425)</f>
        <v/>
      </c>
    </row>
    <row r="416" spans="1:16">
      <c r="A416" s="26" t="str">
        <f>IF(Activités!$A426&lt;&gt;"",IF(Activités!C426&lt;&gt;"",IF(Activités!C426="LOC.ID",CONCATENATE("LOC.",Activités!AM$12),Activités!C426),""),"")</f>
        <v/>
      </c>
      <c r="B416" s="51" t="str">
        <f>IF(A416&lt;&gt;"",Activités!J426,"")</f>
        <v/>
      </c>
      <c r="C416" s="26" t="str">
        <f>IF(A416&lt;&gt;"",IF(Activités!E426=TRUE,INDEX(codesex,MATCH(Activités!D426,libsex,0)),Activités!D426),"")</f>
        <v/>
      </c>
      <c r="D416" s="116" t="str">
        <f>IF(A416&lt;&gt;"",Activités!F426,"")</f>
        <v/>
      </c>
      <c r="E416" s="26" t="str">
        <f>IF(A416&lt;&gt;"",IF(Activités!H426=TRUE,INDEX(codenat,MATCH(Activités!G426,libnat,0)),Activités!G426),"")</f>
        <v/>
      </c>
      <c r="F416" s="26" t="str">
        <f>IF(A416&lt;&gt;"",Activités!I426,"")</f>
        <v/>
      </c>
      <c r="G416" s="26" t="str">
        <f>IF(A416&lt;&gt;"",IF(Activités!O426&lt;&gt;"",Activités!O426,""),"")</f>
        <v/>
      </c>
      <c r="H416" s="26" t="str">
        <f>IF(A416&lt;&gt;"",IF(Activités!Z426=TRUE,INDEX(codeperskat,MATCH(Activités!P426,libperskat,0)),IF(Activités!P426&lt;&gt;"",Activités!P426,"")),"")</f>
        <v/>
      </c>
      <c r="I416" s="26" t="str">
        <f>IF(A416&lt;&gt;"",IF(Activités!AA426=TRUE,INDEX(codeaav,MATCH(Activités!Q426,libaav,0)),IF(Activités!Q426&lt;&gt;"",Activités!Q426,"")),"")</f>
        <v/>
      </c>
      <c r="J416" s="26" t="str">
        <f>IF(A416&lt;&gt;"",IF(Activités!AB426=TRUE,INDEX(codedipqual,MATCH(Activités!R426,libdipqual,0)),IF(Activités!R426&lt;&gt;"",Activités!R426,"")),"")</f>
        <v/>
      </c>
      <c r="K416" s="26" t="str">
        <f>IF(A416&lt;&gt;"",IF(Activités!AC426=TRUE,INDEX(libcatidinst,MATCH(Activités!S426,libinst,0)),""),"")</f>
        <v/>
      </c>
      <c r="L416" s="26" t="str">
        <f>IF(A416&lt;&gt;"",IF(Activités!AC426=TRUE,INDEX(codeinst,MATCH(Activités!S426,libinst,0)),IF(Activités!S426&lt;&gt;"",Activités!S426,"")),"")</f>
        <v/>
      </c>
      <c r="M416" s="26" t="str">
        <f>IF(A416&lt;&gt;"",IF(Activités!T426&lt;&gt;"",Activités!T426,""),"")</f>
        <v/>
      </c>
      <c r="N416" s="26" t="str">
        <f>IF(A416&lt;&gt;"",IF(Activités!U426&lt;&gt;"",Activités!U426,""),"")</f>
        <v/>
      </c>
      <c r="O416" s="26" t="str">
        <f>IF(OR(A416="",ISBLANK(Activités!V426)),"",IF(NOT(ISNA(Activités!V426)),INDEX(codeschartkla,MATCH(Activités!V426,libschartkla,0)),Activités!V426))</f>
        <v/>
      </c>
      <c r="P416" s="26" t="str">
        <f>IF(OR(A416="",ISBLANK(Activités!W426)),"",Activités!W426)</f>
        <v/>
      </c>
    </row>
    <row r="417" spans="1:16">
      <c r="A417" s="26" t="str">
        <f>IF(Activités!$A427&lt;&gt;"",IF(Activités!C427&lt;&gt;"",IF(Activités!C427="LOC.ID",CONCATENATE("LOC.",Activités!AM$12),Activités!C427),""),"")</f>
        <v/>
      </c>
      <c r="B417" s="51" t="str">
        <f>IF(A417&lt;&gt;"",Activités!J427,"")</f>
        <v/>
      </c>
      <c r="C417" s="26" t="str">
        <f>IF(A417&lt;&gt;"",IF(Activités!E427=TRUE,INDEX(codesex,MATCH(Activités!D427,libsex,0)),Activités!D427),"")</f>
        <v/>
      </c>
      <c r="D417" s="116" t="str">
        <f>IF(A417&lt;&gt;"",Activités!F427,"")</f>
        <v/>
      </c>
      <c r="E417" s="26" t="str">
        <f>IF(A417&lt;&gt;"",IF(Activités!H427=TRUE,INDEX(codenat,MATCH(Activités!G427,libnat,0)),Activités!G427),"")</f>
        <v/>
      </c>
      <c r="F417" s="26" t="str">
        <f>IF(A417&lt;&gt;"",Activités!I427,"")</f>
        <v/>
      </c>
      <c r="G417" s="26" t="str">
        <f>IF(A417&lt;&gt;"",IF(Activités!O427&lt;&gt;"",Activités!O427,""),"")</f>
        <v/>
      </c>
      <c r="H417" s="26" t="str">
        <f>IF(A417&lt;&gt;"",IF(Activités!Z427=TRUE,INDEX(codeperskat,MATCH(Activités!P427,libperskat,0)),IF(Activités!P427&lt;&gt;"",Activités!P427,"")),"")</f>
        <v/>
      </c>
      <c r="I417" s="26" t="str">
        <f>IF(A417&lt;&gt;"",IF(Activités!AA427=TRUE,INDEX(codeaav,MATCH(Activités!Q427,libaav,0)),IF(Activités!Q427&lt;&gt;"",Activités!Q427,"")),"")</f>
        <v/>
      </c>
      <c r="J417" s="26" t="str">
        <f>IF(A417&lt;&gt;"",IF(Activités!AB427=TRUE,INDEX(codedipqual,MATCH(Activités!R427,libdipqual,0)),IF(Activités!R427&lt;&gt;"",Activités!R427,"")),"")</f>
        <v/>
      </c>
      <c r="K417" s="26" t="str">
        <f>IF(A417&lt;&gt;"",IF(Activités!AC427=TRUE,INDEX(libcatidinst,MATCH(Activités!S427,libinst,0)),""),"")</f>
        <v/>
      </c>
      <c r="L417" s="26" t="str">
        <f>IF(A417&lt;&gt;"",IF(Activités!AC427=TRUE,INDEX(codeinst,MATCH(Activités!S427,libinst,0)),IF(Activités!S427&lt;&gt;"",Activités!S427,"")),"")</f>
        <v/>
      </c>
      <c r="M417" s="26" t="str">
        <f>IF(A417&lt;&gt;"",IF(Activités!T427&lt;&gt;"",Activités!T427,""),"")</f>
        <v/>
      </c>
      <c r="N417" s="26" t="str">
        <f>IF(A417&lt;&gt;"",IF(Activités!U427&lt;&gt;"",Activités!U427,""),"")</f>
        <v/>
      </c>
      <c r="O417" s="26" t="str">
        <f>IF(OR(A417="",ISBLANK(Activités!V427)),"",IF(NOT(ISNA(Activités!V427)),INDEX(codeschartkla,MATCH(Activités!V427,libschartkla,0)),Activités!V427))</f>
        <v/>
      </c>
      <c r="P417" s="26" t="str">
        <f>IF(OR(A417="",ISBLANK(Activités!W427)),"",Activités!W427)</f>
        <v/>
      </c>
    </row>
    <row r="418" spans="1:16">
      <c r="A418" s="26" t="str">
        <f>IF(Activités!$A428&lt;&gt;"",IF(Activités!C428&lt;&gt;"",IF(Activités!C428="LOC.ID",CONCATENATE("LOC.",Activités!AM$12),Activités!C428),""),"")</f>
        <v/>
      </c>
      <c r="B418" s="51" t="str">
        <f>IF(A418&lt;&gt;"",Activités!J428,"")</f>
        <v/>
      </c>
      <c r="C418" s="26" t="str">
        <f>IF(A418&lt;&gt;"",IF(Activités!E428=TRUE,INDEX(codesex,MATCH(Activités!D428,libsex,0)),Activités!D428),"")</f>
        <v/>
      </c>
      <c r="D418" s="116" t="str">
        <f>IF(A418&lt;&gt;"",Activités!F428,"")</f>
        <v/>
      </c>
      <c r="E418" s="26" t="str">
        <f>IF(A418&lt;&gt;"",IF(Activités!H428=TRUE,INDEX(codenat,MATCH(Activités!G428,libnat,0)),Activités!G428),"")</f>
        <v/>
      </c>
      <c r="F418" s="26" t="str">
        <f>IF(A418&lt;&gt;"",Activités!I428,"")</f>
        <v/>
      </c>
      <c r="G418" s="26" t="str">
        <f>IF(A418&lt;&gt;"",IF(Activités!O428&lt;&gt;"",Activités!O428,""),"")</f>
        <v/>
      </c>
      <c r="H418" s="26" t="str">
        <f>IF(A418&lt;&gt;"",IF(Activités!Z428=TRUE,INDEX(codeperskat,MATCH(Activités!P428,libperskat,0)),IF(Activités!P428&lt;&gt;"",Activités!P428,"")),"")</f>
        <v/>
      </c>
      <c r="I418" s="26" t="str">
        <f>IF(A418&lt;&gt;"",IF(Activités!AA428=TRUE,INDEX(codeaav,MATCH(Activités!Q428,libaav,0)),IF(Activités!Q428&lt;&gt;"",Activités!Q428,"")),"")</f>
        <v/>
      </c>
      <c r="J418" s="26" t="str">
        <f>IF(A418&lt;&gt;"",IF(Activités!AB428=TRUE,INDEX(codedipqual,MATCH(Activités!R428,libdipqual,0)),IF(Activités!R428&lt;&gt;"",Activités!R428,"")),"")</f>
        <v/>
      </c>
      <c r="K418" s="26" t="str">
        <f>IF(A418&lt;&gt;"",IF(Activités!AC428=TRUE,INDEX(libcatidinst,MATCH(Activités!S428,libinst,0)),""),"")</f>
        <v/>
      </c>
      <c r="L418" s="26" t="str">
        <f>IF(A418&lt;&gt;"",IF(Activités!AC428=TRUE,INDEX(codeinst,MATCH(Activités!S428,libinst,0)),IF(Activités!S428&lt;&gt;"",Activités!S428,"")),"")</f>
        <v/>
      </c>
      <c r="M418" s="26" t="str">
        <f>IF(A418&lt;&gt;"",IF(Activités!T428&lt;&gt;"",Activités!T428,""),"")</f>
        <v/>
      </c>
      <c r="N418" s="26" t="str">
        <f>IF(A418&lt;&gt;"",IF(Activités!U428&lt;&gt;"",Activités!U428,""),"")</f>
        <v/>
      </c>
      <c r="O418" s="26" t="str">
        <f>IF(OR(A418="",ISBLANK(Activités!V428)),"",IF(NOT(ISNA(Activités!V428)),INDEX(codeschartkla,MATCH(Activités!V428,libschartkla,0)),Activités!V428))</f>
        <v/>
      </c>
      <c r="P418" s="26" t="str">
        <f>IF(OR(A418="",ISBLANK(Activités!W428)),"",Activités!W428)</f>
        <v/>
      </c>
    </row>
    <row r="419" spans="1:16">
      <c r="A419" s="26" t="str">
        <f>IF(Activités!$A429&lt;&gt;"",IF(Activités!C429&lt;&gt;"",IF(Activités!C429="LOC.ID",CONCATENATE("LOC.",Activités!AM$12),Activités!C429),""),"")</f>
        <v/>
      </c>
      <c r="B419" s="51" t="str">
        <f>IF(A419&lt;&gt;"",Activités!J429,"")</f>
        <v/>
      </c>
      <c r="C419" s="26" t="str">
        <f>IF(A419&lt;&gt;"",IF(Activités!E429=TRUE,INDEX(codesex,MATCH(Activités!D429,libsex,0)),Activités!D429),"")</f>
        <v/>
      </c>
      <c r="D419" s="116" t="str">
        <f>IF(A419&lt;&gt;"",Activités!F429,"")</f>
        <v/>
      </c>
      <c r="E419" s="26" t="str">
        <f>IF(A419&lt;&gt;"",IF(Activités!H429=TRUE,INDEX(codenat,MATCH(Activités!G429,libnat,0)),Activités!G429),"")</f>
        <v/>
      </c>
      <c r="F419" s="26" t="str">
        <f>IF(A419&lt;&gt;"",Activités!I429,"")</f>
        <v/>
      </c>
      <c r="G419" s="26" t="str">
        <f>IF(A419&lt;&gt;"",IF(Activités!O429&lt;&gt;"",Activités!O429,""),"")</f>
        <v/>
      </c>
      <c r="H419" s="26" t="str">
        <f>IF(A419&lt;&gt;"",IF(Activités!Z429=TRUE,INDEX(codeperskat,MATCH(Activités!P429,libperskat,0)),IF(Activités!P429&lt;&gt;"",Activités!P429,"")),"")</f>
        <v/>
      </c>
      <c r="I419" s="26" t="str">
        <f>IF(A419&lt;&gt;"",IF(Activités!AA429=TRUE,INDEX(codeaav,MATCH(Activités!Q429,libaav,0)),IF(Activités!Q429&lt;&gt;"",Activités!Q429,"")),"")</f>
        <v/>
      </c>
      <c r="J419" s="26" t="str">
        <f>IF(A419&lt;&gt;"",IF(Activités!AB429=TRUE,INDEX(codedipqual,MATCH(Activités!R429,libdipqual,0)),IF(Activités!R429&lt;&gt;"",Activités!R429,"")),"")</f>
        <v/>
      </c>
      <c r="K419" s="26" t="str">
        <f>IF(A419&lt;&gt;"",IF(Activités!AC429=TRUE,INDEX(libcatidinst,MATCH(Activités!S429,libinst,0)),""),"")</f>
        <v/>
      </c>
      <c r="L419" s="26" t="str">
        <f>IF(A419&lt;&gt;"",IF(Activités!AC429=TRUE,INDEX(codeinst,MATCH(Activités!S429,libinst,0)),IF(Activités!S429&lt;&gt;"",Activités!S429,"")),"")</f>
        <v/>
      </c>
      <c r="M419" s="26" t="str">
        <f>IF(A419&lt;&gt;"",IF(Activités!T429&lt;&gt;"",Activités!T429,""),"")</f>
        <v/>
      </c>
      <c r="N419" s="26" t="str">
        <f>IF(A419&lt;&gt;"",IF(Activités!U429&lt;&gt;"",Activités!U429,""),"")</f>
        <v/>
      </c>
      <c r="O419" s="26" t="str">
        <f>IF(OR(A419="",ISBLANK(Activités!V429)),"",IF(NOT(ISNA(Activités!V429)),INDEX(codeschartkla,MATCH(Activités!V429,libschartkla,0)),Activités!V429))</f>
        <v/>
      </c>
      <c r="P419" s="26" t="str">
        <f>IF(OR(A419="",ISBLANK(Activités!W429)),"",Activités!W429)</f>
        <v/>
      </c>
    </row>
    <row r="420" spans="1:16">
      <c r="A420" s="26" t="str">
        <f>IF(Activités!$A430&lt;&gt;"",IF(Activités!C430&lt;&gt;"",IF(Activités!C430="LOC.ID",CONCATENATE("LOC.",Activités!AM$12),Activités!C430),""),"")</f>
        <v/>
      </c>
      <c r="B420" s="51" t="str">
        <f>IF(A420&lt;&gt;"",Activités!J430,"")</f>
        <v/>
      </c>
      <c r="C420" s="26" t="str">
        <f>IF(A420&lt;&gt;"",IF(Activités!E430=TRUE,INDEX(codesex,MATCH(Activités!D430,libsex,0)),Activités!D430),"")</f>
        <v/>
      </c>
      <c r="D420" s="116" t="str">
        <f>IF(A420&lt;&gt;"",Activités!F430,"")</f>
        <v/>
      </c>
      <c r="E420" s="26" t="str">
        <f>IF(A420&lt;&gt;"",IF(Activités!H430=TRUE,INDEX(codenat,MATCH(Activités!G430,libnat,0)),Activités!G430),"")</f>
        <v/>
      </c>
      <c r="F420" s="26" t="str">
        <f>IF(A420&lt;&gt;"",Activités!I430,"")</f>
        <v/>
      </c>
      <c r="G420" s="26" t="str">
        <f>IF(A420&lt;&gt;"",IF(Activités!O430&lt;&gt;"",Activités!O430,""),"")</f>
        <v/>
      </c>
      <c r="H420" s="26" t="str">
        <f>IF(A420&lt;&gt;"",IF(Activités!Z430=TRUE,INDEX(codeperskat,MATCH(Activités!P430,libperskat,0)),IF(Activités!P430&lt;&gt;"",Activités!P430,"")),"")</f>
        <v/>
      </c>
      <c r="I420" s="26" t="str">
        <f>IF(A420&lt;&gt;"",IF(Activités!AA430=TRUE,INDEX(codeaav,MATCH(Activités!Q430,libaav,0)),IF(Activités!Q430&lt;&gt;"",Activités!Q430,"")),"")</f>
        <v/>
      </c>
      <c r="J420" s="26" t="str">
        <f>IF(A420&lt;&gt;"",IF(Activités!AB430=TRUE,INDEX(codedipqual,MATCH(Activités!R430,libdipqual,0)),IF(Activités!R430&lt;&gt;"",Activités!R430,"")),"")</f>
        <v/>
      </c>
      <c r="K420" s="26" t="str">
        <f>IF(A420&lt;&gt;"",IF(Activités!AC430=TRUE,INDEX(libcatidinst,MATCH(Activités!S430,libinst,0)),""),"")</f>
        <v/>
      </c>
      <c r="L420" s="26" t="str">
        <f>IF(A420&lt;&gt;"",IF(Activités!AC430=TRUE,INDEX(codeinst,MATCH(Activités!S430,libinst,0)),IF(Activités!S430&lt;&gt;"",Activités!S430,"")),"")</f>
        <v/>
      </c>
      <c r="M420" s="26" t="str">
        <f>IF(A420&lt;&gt;"",IF(Activités!T430&lt;&gt;"",Activités!T430,""),"")</f>
        <v/>
      </c>
      <c r="N420" s="26" t="str">
        <f>IF(A420&lt;&gt;"",IF(Activités!U430&lt;&gt;"",Activités!U430,""),"")</f>
        <v/>
      </c>
      <c r="O420" s="26" t="str">
        <f>IF(OR(A420="",ISBLANK(Activités!V430)),"",IF(NOT(ISNA(Activités!V430)),INDEX(codeschartkla,MATCH(Activités!V430,libschartkla,0)),Activités!V430))</f>
        <v/>
      </c>
      <c r="P420" s="26" t="str">
        <f>IF(OR(A420="",ISBLANK(Activités!W430)),"",Activités!W430)</f>
        <v/>
      </c>
    </row>
    <row r="421" spans="1:16">
      <c r="A421" s="26" t="str">
        <f>IF(Activités!$A431&lt;&gt;"",IF(Activités!C431&lt;&gt;"",IF(Activités!C431="LOC.ID",CONCATENATE("LOC.",Activités!AM$12),Activités!C431),""),"")</f>
        <v/>
      </c>
      <c r="B421" s="51" t="str">
        <f>IF(A421&lt;&gt;"",Activités!J431,"")</f>
        <v/>
      </c>
      <c r="C421" s="26" t="str">
        <f>IF(A421&lt;&gt;"",IF(Activités!E431=TRUE,INDEX(codesex,MATCH(Activités!D431,libsex,0)),Activités!D431),"")</f>
        <v/>
      </c>
      <c r="D421" s="116" t="str">
        <f>IF(A421&lt;&gt;"",Activités!F431,"")</f>
        <v/>
      </c>
      <c r="E421" s="26" t="str">
        <f>IF(A421&lt;&gt;"",IF(Activités!H431=TRUE,INDEX(codenat,MATCH(Activités!G431,libnat,0)),Activités!G431),"")</f>
        <v/>
      </c>
      <c r="F421" s="26" t="str">
        <f>IF(A421&lt;&gt;"",Activités!I431,"")</f>
        <v/>
      </c>
      <c r="G421" s="26" t="str">
        <f>IF(A421&lt;&gt;"",IF(Activités!O431&lt;&gt;"",Activités!O431,""),"")</f>
        <v/>
      </c>
      <c r="H421" s="26" t="str">
        <f>IF(A421&lt;&gt;"",IF(Activités!Z431=TRUE,INDEX(codeperskat,MATCH(Activités!P431,libperskat,0)),IF(Activités!P431&lt;&gt;"",Activités!P431,"")),"")</f>
        <v/>
      </c>
      <c r="I421" s="26" t="str">
        <f>IF(A421&lt;&gt;"",IF(Activités!AA431=TRUE,INDEX(codeaav,MATCH(Activités!Q431,libaav,0)),IF(Activités!Q431&lt;&gt;"",Activités!Q431,"")),"")</f>
        <v/>
      </c>
      <c r="J421" s="26" t="str">
        <f>IF(A421&lt;&gt;"",IF(Activités!AB431=TRUE,INDEX(codedipqual,MATCH(Activités!R431,libdipqual,0)),IF(Activités!R431&lt;&gt;"",Activités!R431,"")),"")</f>
        <v/>
      </c>
      <c r="K421" s="26" t="str">
        <f>IF(A421&lt;&gt;"",IF(Activités!AC431=TRUE,INDEX(libcatidinst,MATCH(Activités!S431,libinst,0)),""),"")</f>
        <v/>
      </c>
      <c r="L421" s="26" t="str">
        <f>IF(A421&lt;&gt;"",IF(Activités!AC431=TRUE,INDEX(codeinst,MATCH(Activités!S431,libinst,0)),IF(Activités!S431&lt;&gt;"",Activités!S431,"")),"")</f>
        <v/>
      </c>
      <c r="M421" s="26" t="str">
        <f>IF(A421&lt;&gt;"",IF(Activités!T431&lt;&gt;"",Activités!T431,""),"")</f>
        <v/>
      </c>
      <c r="N421" s="26" t="str">
        <f>IF(A421&lt;&gt;"",IF(Activités!U431&lt;&gt;"",Activités!U431,""),"")</f>
        <v/>
      </c>
      <c r="O421" s="26" t="str">
        <f>IF(OR(A421="",ISBLANK(Activités!V431)),"",IF(NOT(ISNA(Activités!V431)),INDEX(codeschartkla,MATCH(Activités!V431,libschartkla,0)),Activités!V431))</f>
        <v/>
      </c>
      <c r="P421" s="26" t="str">
        <f>IF(OR(A421="",ISBLANK(Activités!W431)),"",Activités!W431)</f>
        <v/>
      </c>
    </row>
    <row r="422" spans="1:16">
      <c r="A422" s="26" t="str">
        <f>IF(Activités!$A432&lt;&gt;"",IF(Activités!C432&lt;&gt;"",IF(Activités!C432="LOC.ID",CONCATENATE("LOC.",Activités!AM$12),Activités!C432),""),"")</f>
        <v/>
      </c>
      <c r="B422" s="51" t="str">
        <f>IF(A422&lt;&gt;"",Activités!J432,"")</f>
        <v/>
      </c>
      <c r="C422" s="26" t="str">
        <f>IF(A422&lt;&gt;"",IF(Activités!E432=TRUE,INDEX(codesex,MATCH(Activités!D432,libsex,0)),Activités!D432),"")</f>
        <v/>
      </c>
      <c r="D422" s="116" t="str">
        <f>IF(A422&lt;&gt;"",Activités!F432,"")</f>
        <v/>
      </c>
      <c r="E422" s="26" t="str">
        <f>IF(A422&lt;&gt;"",IF(Activités!H432=TRUE,INDEX(codenat,MATCH(Activités!G432,libnat,0)),Activités!G432),"")</f>
        <v/>
      </c>
      <c r="F422" s="26" t="str">
        <f>IF(A422&lt;&gt;"",Activités!I432,"")</f>
        <v/>
      </c>
      <c r="G422" s="26" t="str">
        <f>IF(A422&lt;&gt;"",IF(Activités!O432&lt;&gt;"",Activités!O432,""),"")</f>
        <v/>
      </c>
      <c r="H422" s="26" t="str">
        <f>IF(A422&lt;&gt;"",IF(Activités!Z432=TRUE,INDEX(codeperskat,MATCH(Activités!P432,libperskat,0)),IF(Activités!P432&lt;&gt;"",Activités!P432,"")),"")</f>
        <v/>
      </c>
      <c r="I422" s="26" t="str">
        <f>IF(A422&lt;&gt;"",IF(Activités!AA432=TRUE,INDEX(codeaav,MATCH(Activités!Q432,libaav,0)),IF(Activités!Q432&lt;&gt;"",Activités!Q432,"")),"")</f>
        <v/>
      </c>
      <c r="J422" s="26" t="str">
        <f>IF(A422&lt;&gt;"",IF(Activités!AB432=TRUE,INDEX(codedipqual,MATCH(Activités!R432,libdipqual,0)),IF(Activités!R432&lt;&gt;"",Activités!R432,"")),"")</f>
        <v/>
      </c>
      <c r="K422" s="26" t="str">
        <f>IF(A422&lt;&gt;"",IF(Activités!AC432=TRUE,INDEX(libcatidinst,MATCH(Activités!S432,libinst,0)),""),"")</f>
        <v/>
      </c>
      <c r="L422" s="26" t="str">
        <f>IF(A422&lt;&gt;"",IF(Activités!AC432=TRUE,INDEX(codeinst,MATCH(Activités!S432,libinst,0)),IF(Activités!S432&lt;&gt;"",Activités!S432,"")),"")</f>
        <v/>
      </c>
      <c r="M422" s="26" t="str">
        <f>IF(A422&lt;&gt;"",IF(Activités!T432&lt;&gt;"",Activités!T432,""),"")</f>
        <v/>
      </c>
      <c r="N422" s="26" t="str">
        <f>IF(A422&lt;&gt;"",IF(Activités!U432&lt;&gt;"",Activités!U432,""),"")</f>
        <v/>
      </c>
      <c r="O422" s="26" t="str">
        <f>IF(OR(A422="",ISBLANK(Activités!V432)),"",IF(NOT(ISNA(Activités!V432)),INDEX(codeschartkla,MATCH(Activités!V432,libschartkla,0)),Activités!V432))</f>
        <v/>
      </c>
      <c r="P422" s="26" t="str">
        <f>IF(OR(A422="",ISBLANK(Activités!W432)),"",Activités!W432)</f>
        <v/>
      </c>
    </row>
    <row r="423" spans="1:16">
      <c r="A423" s="26" t="str">
        <f>IF(Activités!$A433&lt;&gt;"",IF(Activités!C433&lt;&gt;"",IF(Activités!C433="LOC.ID",CONCATENATE("LOC.",Activités!AM$12),Activités!C433),""),"")</f>
        <v/>
      </c>
      <c r="B423" s="51" t="str">
        <f>IF(A423&lt;&gt;"",Activités!J433,"")</f>
        <v/>
      </c>
      <c r="C423" s="26" t="str">
        <f>IF(A423&lt;&gt;"",IF(Activités!E433=TRUE,INDEX(codesex,MATCH(Activités!D433,libsex,0)),Activités!D433),"")</f>
        <v/>
      </c>
      <c r="D423" s="116" t="str">
        <f>IF(A423&lt;&gt;"",Activités!F433,"")</f>
        <v/>
      </c>
      <c r="E423" s="26" t="str">
        <f>IF(A423&lt;&gt;"",IF(Activités!H433=TRUE,INDEX(codenat,MATCH(Activités!G433,libnat,0)),Activités!G433),"")</f>
        <v/>
      </c>
      <c r="F423" s="26" t="str">
        <f>IF(A423&lt;&gt;"",Activités!I433,"")</f>
        <v/>
      </c>
      <c r="G423" s="26" t="str">
        <f>IF(A423&lt;&gt;"",IF(Activités!O433&lt;&gt;"",Activités!O433,""),"")</f>
        <v/>
      </c>
      <c r="H423" s="26" t="str">
        <f>IF(A423&lt;&gt;"",IF(Activités!Z433=TRUE,INDEX(codeperskat,MATCH(Activités!P433,libperskat,0)),IF(Activités!P433&lt;&gt;"",Activités!P433,"")),"")</f>
        <v/>
      </c>
      <c r="I423" s="26" t="str">
        <f>IF(A423&lt;&gt;"",IF(Activités!AA433=TRUE,INDEX(codeaav,MATCH(Activités!Q433,libaav,0)),IF(Activités!Q433&lt;&gt;"",Activités!Q433,"")),"")</f>
        <v/>
      </c>
      <c r="J423" s="26" t="str">
        <f>IF(A423&lt;&gt;"",IF(Activités!AB433=TRUE,INDEX(codedipqual,MATCH(Activités!R433,libdipqual,0)),IF(Activités!R433&lt;&gt;"",Activités!R433,"")),"")</f>
        <v/>
      </c>
      <c r="K423" s="26" t="str">
        <f>IF(A423&lt;&gt;"",IF(Activités!AC433=TRUE,INDEX(libcatidinst,MATCH(Activités!S433,libinst,0)),""),"")</f>
        <v/>
      </c>
      <c r="L423" s="26" t="str">
        <f>IF(A423&lt;&gt;"",IF(Activités!AC433=TRUE,INDEX(codeinst,MATCH(Activités!S433,libinst,0)),IF(Activités!S433&lt;&gt;"",Activités!S433,"")),"")</f>
        <v/>
      </c>
      <c r="M423" s="26" t="str">
        <f>IF(A423&lt;&gt;"",IF(Activités!T433&lt;&gt;"",Activités!T433,""),"")</f>
        <v/>
      </c>
      <c r="N423" s="26" t="str">
        <f>IF(A423&lt;&gt;"",IF(Activités!U433&lt;&gt;"",Activités!U433,""),"")</f>
        <v/>
      </c>
      <c r="O423" s="26" t="str">
        <f>IF(OR(A423="",ISBLANK(Activités!V433)),"",IF(NOT(ISNA(Activités!V433)),INDEX(codeschartkla,MATCH(Activités!V433,libschartkla,0)),Activités!V433))</f>
        <v/>
      </c>
      <c r="P423" s="26" t="str">
        <f>IF(OR(A423="",ISBLANK(Activités!W433)),"",Activités!W433)</f>
        <v/>
      </c>
    </row>
    <row r="424" spans="1:16">
      <c r="A424" s="26" t="str">
        <f>IF(Activités!$A434&lt;&gt;"",IF(Activités!C434&lt;&gt;"",IF(Activités!C434="LOC.ID",CONCATENATE("LOC.",Activités!AM$12),Activités!C434),""),"")</f>
        <v/>
      </c>
      <c r="B424" s="51" t="str">
        <f>IF(A424&lt;&gt;"",Activités!J434,"")</f>
        <v/>
      </c>
      <c r="C424" s="26" t="str">
        <f>IF(A424&lt;&gt;"",IF(Activités!E434=TRUE,INDEX(codesex,MATCH(Activités!D434,libsex,0)),Activités!D434),"")</f>
        <v/>
      </c>
      <c r="D424" s="116" t="str">
        <f>IF(A424&lt;&gt;"",Activités!F434,"")</f>
        <v/>
      </c>
      <c r="E424" s="26" t="str">
        <f>IF(A424&lt;&gt;"",IF(Activités!H434=TRUE,INDEX(codenat,MATCH(Activités!G434,libnat,0)),Activités!G434),"")</f>
        <v/>
      </c>
      <c r="F424" s="26" t="str">
        <f>IF(A424&lt;&gt;"",Activités!I434,"")</f>
        <v/>
      </c>
      <c r="G424" s="26" t="str">
        <f>IF(A424&lt;&gt;"",IF(Activités!O434&lt;&gt;"",Activités!O434,""),"")</f>
        <v/>
      </c>
      <c r="H424" s="26" t="str">
        <f>IF(A424&lt;&gt;"",IF(Activités!Z434=TRUE,INDEX(codeperskat,MATCH(Activités!P434,libperskat,0)),IF(Activités!P434&lt;&gt;"",Activités!P434,"")),"")</f>
        <v/>
      </c>
      <c r="I424" s="26" t="str">
        <f>IF(A424&lt;&gt;"",IF(Activités!AA434=TRUE,INDEX(codeaav,MATCH(Activités!Q434,libaav,0)),IF(Activités!Q434&lt;&gt;"",Activités!Q434,"")),"")</f>
        <v/>
      </c>
      <c r="J424" s="26" t="str">
        <f>IF(A424&lt;&gt;"",IF(Activités!AB434=TRUE,INDEX(codedipqual,MATCH(Activités!R434,libdipqual,0)),IF(Activités!R434&lt;&gt;"",Activités!R434,"")),"")</f>
        <v/>
      </c>
      <c r="K424" s="26" t="str">
        <f>IF(A424&lt;&gt;"",IF(Activités!AC434=TRUE,INDEX(libcatidinst,MATCH(Activités!S434,libinst,0)),""),"")</f>
        <v/>
      </c>
      <c r="L424" s="26" t="str">
        <f>IF(A424&lt;&gt;"",IF(Activités!AC434=TRUE,INDEX(codeinst,MATCH(Activités!S434,libinst,0)),IF(Activités!S434&lt;&gt;"",Activités!S434,"")),"")</f>
        <v/>
      </c>
      <c r="M424" s="26" t="str">
        <f>IF(A424&lt;&gt;"",IF(Activités!T434&lt;&gt;"",Activités!T434,""),"")</f>
        <v/>
      </c>
      <c r="N424" s="26" t="str">
        <f>IF(A424&lt;&gt;"",IF(Activités!U434&lt;&gt;"",Activités!U434,""),"")</f>
        <v/>
      </c>
      <c r="O424" s="26" t="str">
        <f>IF(OR(A424="",ISBLANK(Activités!V434)),"",IF(NOT(ISNA(Activités!V434)),INDEX(codeschartkla,MATCH(Activités!V434,libschartkla,0)),Activités!V434))</f>
        <v/>
      </c>
      <c r="P424" s="26" t="str">
        <f>IF(OR(A424="",ISBLANK(Activités!W434)),"",Activités!W434)</f>
        <v/>
      </c>
    </row>
    <row r="425" spans="1:16">
      <c r="A425" s="26" t="str">
        <f>IF(Activités!$A435&lt;&gt;"",IF(Activités!C435&lt;&gt;"",IF(Activités!C435="LOC.ID",CONCATENATE("LOC.",Activités!AM$12),Activités!C435),""),"")</f>
        <v/>
      </c>
      <c r="B425" s="51" t="str">
        <f>IF(A425&lt;&gt;"",Activités!J435,"")</f>
        <v/>
      </c>
      <c r="C425" s="26" t="str">
        <f>IF(A425&lt;&gt;"",IF(Activités!E435=TRUE,INDEX(codesex,MATCH(Activités!D435,libsex,0)),Activités!D435),"")</f>
        <v/>
      </c>
      <c r="D425" s="116" t="str">
        <f>IF(A425&lt;&gt;"",Activités!F435,"")</f>
        <v/>
      </c>
      <c r="E425" s="26" t="str">
        <f>IF(A425&lt;&gt;"",IF(Activités!H435=TRUE,INDEX(codenat,MATCH(Activités!G435,libnat,0)),Activités!G435),"")</f>
        <v/>
      </c>
      <c r="F425" s="26" t="str">
        <f>IF(A425&lt;&gt;"",Activités!I435,"")</f>
        <v/>
      </c>
      <c r="G425" s="26" t="str">
        <f>IF(A425&lt;&gt;"",IF(Activités!O435&lt;&gt;"",Activités!O435,""),"")</f>
        <v/>
      </c>
      <c r="H425" s="26" t="str">
        <f>IF(A425&lt;&gt;"",IF(Activités!Z435=TRUE,INDEX(codeperskat,MATCH(Activités!P435,libperskat,0)),IF(Activités!P435&lt;&gt;"",Activités!P435,"")),"")</f>
        <v/>
      </c>
      <c r="I425" s="26" t="str">
        <f>IF(A425&lt;&gt;"",IF(Activités!AA435=TRUE,INDEX(codeaav,MATCH(Activités!Q435,libaav,0)),IF(Activités!Q435&lt;&gt;"",Activités!Q435,"")),"")</f>
        <v/>
      </c>
      <c r="J425" s="26" t="str">
        <f>IF(A425&lt;&gt;"",IF(Activités!AB435=TRUE,INDEX(codedipqual,MATCH(Activités!R435,libdipqual,0)),IF(Activités!R435&lt;&gt;"",Activités!R435,"")),"")</f>
        <v/>
      </c>
      <c r="K425" s="26" t="str">
        <f>IF(A425&lt;&gt;"",IF(Activités!AC435=TRUE,INDEX(libcatidinst,MATCH(Activités!S435,libinst,0)),""),"")</f>
        <v/>
      </c>
      <c r="L425" s="26" t="str">
        <f>IF(A425&lt;&gt;"",IF(Activités!AC435=TRUE,INDEX(codeinst,MATCH(Activités!S435,libinst,0)),IF(Activités!S435&lt;&gt;"",Activités!S435,"")),"")</f>
        <v/>
      </c>
      <c r="M425" s="26" t="str">
        <f>IF(A425&lt;&gt;"",IF(Activités!T435&lt;&gt;"",Activités!T435,""),"")</f>
        <v/>
      </c>
      <c r="N425" s="26" t="str">
        <f>IF(A425&lt;&gt;"",IF(Activités!U435&lt;&gt;"",Activités!U435,""),"")</f>
        <v/>
      </c>
      <c r="O425" s="26" t="str">
        <f>IF(OR(A425="",ISBLANK(Activités!V435)),"",IF(NOT(ISNA(Activités!V435)),INDEX(codeschartkla,MATCH(Activités!V435,libschartkla,0)),Activités!V435))</f>
        <v/>
      </c>
      <c r="P425" s="26" t="str">
        <f>IF(OR(A425="",ISBLANK(Activités!W435)),"",Activités!W435)</f>
        <v/>
      </c>
    </row>
    <row r="426" spans="1:16">
      <c r="A426" s="26" t="str">
        <f>IF(Activités!$A436&lt;&gt;"",IF(Activités!C436&lt;&gt;"",IF(Activités!C436="LOC.ID",CONCATENATE("LOC.",Activités!AM$12),Activités!C436),""),"")</f>
        <v/>
      </c>
      <c r="B426" s="51" t="str">
        <f>IF(A426&lt;&gt;"",Activités!J436,"")</f>
        <v/>
      </c>
      <c r="C426" s="26" t="str">
        <f>IF(A426&lt;&gt;"",IF(Activités!E436=TRUE,INDEX(codesex,MATCH(Activités!D436,libsex,0)),Activités!D436),"")</f>
        <v/>
      </c>
      <c r="D426" s="116" t="str">
        <f>IF(A426&lt;&gt;"",Activités!F436,"")</f>
        <v/>
      </c>
      <c r="E426" s="26" t="str">
        <f>IF(A426&lt;&gt;"",IF(Activités!H436=TRUE,INDEX(codenat,MATCH(Activités!G436,libnat,0)),Activités!G436),"")</f>
        <v/>
      </c>
      <c r="F426" s="26" t="str">
        <f>IF(A426&lt;&gt;"",Activités!I436,"")</f>
        <v/>
      </c>
      <c r="G426" s="26" t="str">
        <f>IF(A426&lt;&gt;"",IF(Activités!O436&lt;&gt;"",Activités!O436,""),"")</f>
        <v/>
      </c>
      <c r="H426" s="26" t="str">
        <f>IF(A426&lt;&gt;"",IF(Activités!Z436=TRUE,INDEX(codeperskat,MATCH(Activités!P436,libperskat,0)),IF(Activités!P436&lt;&gt;"",Activités!P436,"")),"")</f>
        <v/>
      </c>
      <c r="I426" s="26" t="str">
        <f>IF(A426&lt;&gt;"",IF(Activités!AA436=TRUE,INDEX(codeaav,MATCH(Activités!Q436,libaav,0)),IF(Activités!Q436&lt;&gt;"",Activités!Q436,"")),"")</f>
        <v/>
      </c>
      <c r="J426" s="26" t="str">
        <f>IF(A426&lt;&gt;"",IF(Activités!AB436=TRUE,INDEX(codedipqual,MATCH(Activités!R436,libdipqual,0)),IF(Activités!R436&lt;&gt;"",Activités!R436,"")),"")</f>
        <v/>
      </c>
      <c r="K426" s="26" t="str">
        <f>IF(A426&lt;&gt;"",IF(Activités!AC436=TRUE,INDEX(libcatidinst,MATCH(Activités!S436,libinst,0)),""),"")</f>
        <v/>
      </c>
      <c r="L426" s="26" t="str">
        <f>IF(A426&lt;&gt;"",IF(Activités!AC436=TRUE,INDEX(codeinst,MATCH(Activités!S436,libinst,0)),IF(Activités!S436&lt;&gt;"",Activités!S436,"")),"")</f>
        <v/>
      </c>
      <c r="M426" s="26" t="str">
        <f>IF(A426&lt;&gt;"",IF(Activités!T436&lt;&gt;"",Activités!T436,""),"")</f>
        <v/>
      </c>
      <c r="N426" s="26" t="str">
        <f>IF(A426&lt;&gt;"",IF(Activités!U436&lt;&gt;"",Activités!U436,""),"")</f>
        <v/>
      </c>
      <c r="O426" s="26" t="str">
        <f>IF(OR(A426="",ISBLANK(Activités!V436)),"",IF(NOT(ISNA(Activités!V436)),INDEX(codeschartkla,MATCH(Activités!V436,libschartkla,0)),Activités!V436))</f>
        <v/>
      </c>
      <c r="P426" s="26" t="str">
        <f>IF(OR(A426="",ISBLANK(Activités!W436)),"",Activités!W436)</f>
        <v/>
      </c>
    </row>
    <row r="427" spans="1:16">
      <c r="A427" s="26" t="str">
        <f>IF(Activités!$A437&lt;&gt;"",IF(Activités!C437&lt;&gt;"",IF(Activités!C437="LOC.ID",CONCATENATE("LOC.",Activités!AM$12),Activités!C437),""),"")</f>
        <v/>
      </c>
      <c r="B427" s="51" t="str">
        <f>IF(A427&lt;&gt;"",Activités!J437,"")</f>
        <v/>
      </c>
      <c r="C427" s="26" t="str">
        <f>IF(A427&lt;&gt;"",IF(Activités!E437=TRUE,INDEX(codesex,MATCH(Activités!D437,libsex,0)),Activités!D437),"")</f>
        <v/>
      </c>
      <c r="D427" s="116" t="str">
        <f>IF(A427&lt;&gt;"",Activités!F437,"")</f>
        <v/>
      </c>
      <c r="E427" s="26" t="str">
        <f>IF(A427&lt;&gt;"",IF(Activités!H437=TRUE,INDEX(codenat,MATCH(Activités!G437,libnat,0)),Activités!G437),"")</f>
        <v/>
      </c>
      <c r="F427" s="26" t="str">
        <f>IF(A427&lt;&gt;"",Activités!I437,"")</f>
        <v/>
      </c>
      <c r="G427" s="26" t="str">
        <f>IF(A427&lt;&gt;"",IF(Activités!O437&lt;&gt;"",Activités!O437,""),"")</f>
        <v/>
      </c>
      <c r="H427" s="26" t="str">
        <f>IF(A427&lt;&gt;"",IF(Activités!Z437=TRUE,INDEX(codeperskat,MATCH(Activités!P437,libperskat,0)),IF(Activités!P437&lt;&gt;"",Activités!P437,"")),"")</f>
        <v/>
      </c>
      <c r="I427" s="26" t="str">
        <f>IF(A427&lt;&gt;"",IF(Activités!AA437=TRUE,INDEX(codeaav,MATCH(Activités!Q437,libaav,0)),IF(Activités!Q437&lt;&gt;"",Activités!Q437,"")),"")</f>
        <v/>
      </c>
      <c r="J427" s="26" t="str">
        <f>IF(A427&lt;&gt;"",IF(Activités!AB437=TRUE,INDEX(codedipqual,MATCH(Activités!R437,libdipqual,0)),IF(Activités!R437&lt;&gt;"",Activités!R437,"")),"")</f>
        <v/>
      </c>
      <c r="K427" s="26" t="str">
        <f>IF(A427&lt;&gt;"",IF(Activités!AC437=TRUE,INDEX(libcatidinst,MATCH(Activités!S437,libinst,0)),""),"")</f>
        <v/>
      </c>
      <c r="L427" s="26" t="str">
        <f>IF(A427&lt;&gt;"",IF(Activités!AC437=TRUE,INDEX(codeinst,MATCH(Activités!S437,libinst,0)),IF(Activités!S437&lt;&gt;"",Activités!S437,"")),"")</f>
        <v/>
      </c>
      <c r="M427" s="26" t="str">
        <f>IF(A427&lt;&gt;"",IF(Activités!T437&lt;&gt;"",Activités!T437,""),"")</f>
        <v/>
      </c>
      <c r="N427" s="26" t="str">
        <f>IF(A427&lt;&gt;"",IF(Activités!U437&lt;&gt;"",Activités!U437,""),"")</f>
        <v/>
      </c>
      <c r="O427" s="26" t="str">
        <f>IF(OR(A427="",ISBLANK(Activités!V437)),"",IF(NOT(ISNA(Activités!V437)),INDEX(codeschartkla,MATCH(Activités!V437,libschartkla,0)),Activités!V437))</f>
        <v/>
      </c>
      <c r="P427" s="26" t="str">
        <f>IF(OR(A427="",ISBLANK(Activités!W437)),"",Activités!W437)</f>
        <v/>
      </c>
    </row>
    <row r="428" spans="1:16">
      <c r="A428" s="26" t="str">
        <f>IF(Activités!$A438&lt;&gt;"",IF(Activités!C438&lt;&gt;"",IF(Activités!C438="LOC.ID",CONCATENATE("LOC.",Activités!AM$12),Activités!C438),""),"")</f>
        <v/>
      </c>
      <c r="B428" s="51" t="str">
        <f>IF(A428&lt;&gt;"",Activités!J438,"")</f>
        <v/>
      </c>
      <c r="C428" s="26" t="str">
        <f>IF(A428&lt;&gt;"",IF(Activités!E438=TRUE,INDEX(codesex,MATCH(Activités!D438,libsex,0)),Activités!D438),"")</f>
        <v/>
      </c>
      <c r="D428" s="116" t="str">
        <f>IF(A428&lt;&gt;"",Activités!F438,"")</f>
        <v/>
      </c>
      <c r="E428" s="26" t="str">
        <f>IF(A428&lt;&gt;"",IF(Activités!H438=TRUE,INDEX(codenat,MATCH(Activités!G438,libnat,0)),Activités!G438),"")</f>
        <v/>
      </c>
      <c r="F428" s="26" t="str">
        <f>IF(A428&lt;&gt;"",Activités!I438,"")</f>
        <v/>
      </c>
      <c r="G428" s="26" t="str">
        <f>IF(A428&lt;&gt;"",IF(Activités!O438&lt;&gt;"",Activités!O438,""),"")</f>
        <v/>
      </c>
      <c r="H428" s="26" t="str">
        <f>IF(A428&lt;&gt;"",IF(Activités!Z438=TRUE,INDEX(codeperskat,MATCH(Activités!P438,libperskat,0)),IF(Activités!P438&lt;&gt;"",Activités!P438,"")),"")</f>
        <v/>
      </c>
      <c r="I428" s="26" t="str">
        <f>IF(A428&lt;&gt;"",IF(Activités!AA438=TRUE,INDEX(codeaav,MATCH(Activités!Q438,libaav,0)),IF(Activités!Q438&lt;&gt;"",Activités!Q438,"")),"")</f>
        <v/>
      </c>
      <c r="J428" s="26" t="str">
        <f>IF(A428&lt;&gt;"",IF(Activités!AB438=TRUE,INDEX(codedipqual,MATCH(Activités!R438,libdipqual,0)),IF(Activités!R438&lt;&gt;"",Activités!R438,"")),"")</f>
        <v/>
      </c>
      <c r="K428" s="26" t="str">
        <f>IF(A428&lt;&gt;"",IF(Activités!AC438=TRUE,INDEX(libcatidinst,MATCH(Activités!S438,libinst,0)),""),"")</f>
        <v/>
      </c>
      <c r="L428" s="26" t="str">
        <f>IF(A428&lt;&gt;"",IF(Activités!AC438=TRUE,INDEX(codeinst,MATCH(Activités!S438,libinst,0)),IF(Activités!S438&lt;&gt;"",Activités!S438,"")),"")</f>
        <v/>
      </c>
      <c r="M428" s="26" t="str">
        <f>IF(A428&lt;&gt;"",IF(Activités!T438&lt;&gt;"",Activités!T438,""),"")</f>
        <v/>
      </c>
      <c r="N428" s="26" t="str">
        <f>IF(A428&lt;&gt;"",IF(Activités!U438&lt;&gt;"",Activités!U438,""),"")</f>
        <v/>
      </c>
      <c r="O428" s="26" t="str">
        <f>IF(OR(A428="",ISBLANK(Activités!V438)),"",IF(NOT(ISNA(Activités!V438)),INDEX(codeschartkla,MATCH(Activités!V438,libschartkla,0)),Activités!V438))</f>
        <v/>
      </c>
      <c r="P428" s="26" t="str">
        <f>IF(OR(A428="",ISBLANK(Activités!W438)),"",Activités!W438)</f>
        <v/>
      </c>
    </row>
    <row r="429" spans="1:16">
      <c r="A429" s="26" t="str">
        <f>IF(Activités!$A439&lt;&gt;"",IF(Activités!C439&lt;&gt;"",IF(Activités!C439="LOC.ID",CONCATENATE("LOC.",Activités!AM$12),Activités!C439),""),"")</f>
        <v/>
      </c>
      <c r="B429" s="51" t="str">
        <f>IF(A429&lt;&gt;"",Activités!J439,"")</f>
        <v/>
      </c>
      <c r="C429" s="26" t="str">
        <f>IF(A429&lt;&gt;"",IF(Activités!E439=TRUE,INDEX(codesex,MATCH(Activités!D439,libsex,0)),Activités!D439),"")</f>
        <v/>
      </c>
      <c r="D429" s="116" t="str">
        <f>IF(A429&lt;&gt;"",Activités!F439,"")</f>
        <v/>
      </c>
      <c r="E429" s="26" t="str">
        <f>IF(A429&lt;&gt;"",IF(Activités!H439=TRUE,INDEX(codenat,MATCH(Activités!G439,libnat,0)),Activités!G439),"")</f>
        <v/>
      </c>
      <c r="F429" s="26" t="str">
        <f>IF(A429&lt;&gt;"",Activités!I439,"")</f>
        <v/>
      </c>
      <c r="G429" s="26" t="str">
        <f>IF(A429&lt;&gt;"",IF(Activités!O439&lt;&gt;"",Activités!O439,""),"")</f>
        <v/>
      </c>
      <c r="H429" s="26" t="str">
        <f>IF(A429&lt;&gt;"",IF(Activités!Z439=TRUE,INDEX(codeperskat,MATCH(Activités!P439,libperskat,0)),IF(Activités!P439&lt;&gt;"",Activités!P439,"")),"")</f>
        <v/>
      </c>
      <c r="I429" s="26" t="str">
        <f>IF(A429&lt;&gt;"",IF(Activités!AA439=TRUE,INDEX(codeaav,MATCH(Activités!Q439,libaav,0)),IF(Activités!Q439&lt;&gt;"",Activités!Q439,"")),"")</f>
        <v/>
      </c>
      <c r="J429" s="26" t="str">
        <f>IF(A429&lt;&gt;"",IF(Activités!AB439=TRUE,INDEX(codedipqual,MATCH(Activités!R439,libdipqual,0)),IF(Activités!R439&lt;&gt;"",Activités!R439,"")),"")</f>
        <v/>
      </c>
      <c r="K429" s="26" t="str">
        <f>IF(A429&lt;&gt;"",IF(Activités!AC439=TRUE,INDEX(libcatidinst,MATCH(Activités!S439,libinst,0)),""),"")</f>
        <v/>
      </c>
      <c r="L429" s="26" t="str">
        <f>IF(A429&lt;&gt;"",IF(Activités!AC439=TRUE,INDEX(codeinst,MATCH(Activités!S439,libinst,0)),IF(Activités!S439&lt;&gt;"",Activités!S439,"")),"")</f>
        <v/>
      </c>
      <c r="M429" s="26" t="str">
        <f>IF(A429&lt;&gt;"",IF(Activités!T439&lt;&gt;"",Activités!T439,""),"")</f>
        <v/>
      </c>
      <c r="N429" s="26" t="str">
        <f>IF(A429&lt;&gt;"",IF(Activités!U439&lt;&gt;"",Activités!U439,""),"")</f>
        <v/>
      </c>
      <c r="O429" s="26" t="str">
        <f>IF(OR(A429="",ISBLANK(Activités!V439)),"",IF(NOT(ISNA(Activités!V439)),INDEX(codeschartkla,MATCH(Activités!V439,libschartkla,0)),Activités!V439))</f>
        <v/>
      </c>
      <c r="P429" s="26" t="str">
        <f>IF(OR(A429="",ISBLANK(Activités!W439)),"",Activités!W439)</f>
        <v/>
      </c>
    </row>
    <row r="430" spans="1:16">
      <c r="A430" s="26" t="str">
        <f>IF(Activités!$A440&lt;&gt;"",IF(Activités!C440&lt;&gt;"",IF(Activités!C440="LOC.ID",CONCATENATE("LOC.",Activités!AM$12),Activités!C440),""),"")</f>
        <v/>
      </c>
      <c r="B430" s="51" t="str">
        <f>IF(A430&lt;&gt;"",Activités!J440,"")</f>
        <v/>
      </c>
      <c r="C430" s="26" t="str">
        <f>IF(A430&lt;&gt;"",IF(Activités!E440=TRUE,INDEX(codesex,MATCH(Activités!D440,libsex,0)),Activités!D440),"")</f>
        <v/>
      </c>
      <c r="D430" s="116" t="str">
        <f>IF(A430&lt;&gt;"",Activités!F440,"")</f>
        <v/>
      </c>
      <c r="E430" s="26" t="str">
        <f>IF(A430&lt;&gt;"",IF(Activités!H440=TRUE,INDEX(codenat,MATCH(Activités!G440,libnat,0)),Activités!G440),"")</f>
        <v/>
      </c>
      <c r="F430" s="26" t="str">
        <f>IF(A430&lt;&gt;"",Activités!I440,"")</f>
        <v/>
      </c>
      <c r="G430" s="26" t="str">
        <f>IF(A430&lt;&gt;"",IF(Activités!O440&lt;&gt;"",Activités!O440,""),"")</f>
        <v/>
      </c>
      <c r="H430" s="26" t="str">
        <f>IF(A430&lt;&gt;"",IF(Activités!Z440=TRUE,INDEX(codeperskat,MATCH(Activités!P440,libperskat,0)),IF(Activités!P440&lt;&gt;"",Activités!P440,"")),"")</f>
        <v/>
      </c>
      <c r="I430" s="26" t="str">
        <f>IF(A430&lt;&gt;"",IF(Activités!AA440=TRUE,INDEX(codeaav,MATCH(Activités!Q440,libaav,0)),IF(Activités!Q440&lt;&gt;"",Activités!Q440,"")),"")</f>
        <v/>
      </c>
      <c r="J430" s="26" t="str">
        <f>IF(A430&lt;&gt;"",IF(Activités!AB440=TRUE,INDEX(codedipqual,MATCH(Activités!R440,libdipqual,0)),IF(Activités!R440&lt;&gt;"",Activités!R440,"")),"")</f>
        <v/>
      </c>
      <c r="K430" s="26" t="str">
        <f>IF(A430&lt;&gt;"",IF(Activités!AC440=TRUE,INDEX(libcatidinst,MATCH(Activités!S440,libinst,0)),""),"")</f>
        <v/>
      </c>
      <c r="L430" s="26" t="str">
        <f>IF(A430&lt;&gt;"",IF(Activités!AC440=TRUE,INDEX(codeinst,MATCH(Activités!S440,libinst,0)),IF(Activités!S440&lt;&gt;"",Activités!S440,"")),"")</f>
        <v/>
      </c>
      <c r="M430" s="26" t="str">
        <f>IF(A430&lt;&gt;"",IF(Activités!T440&lt;&gt;"",Activités!T440,""),"")</f>
        <v/>
      </c>
      <c r="N430" s="26" t="str">
        <f>IF(A430&lt;&gt;"",IF(Activités!U440&lt;&gt;"",Activités!U440,""),"")</f>
        <v/>
      </c>
      <c r="O430" s="26" t="str">
        <f>IF(OR(A430="",ISBLANK(Activités!V440)),"",IF(NOT(ISNA(Activités!V440)),INDEX(codeschartkla,MATCH(Activités!V440,libschartkla,0)),Activités!V440))</f>
        <v/>
      </c>
      <c r="P430" s="26" t="str">
        <f>IF(OR(A430="",ISBLANK(Activités!W440)),"",Activités!W440)</f>
        <v/>
      </c>
    </row>
    <row r="431" spans="1:16">
      <c r="A431" s="26" t="str">
        <f>IF(Activités!$A441&lt;&gt;"",IF(Activités!C441&lt;&gt;"",IF(Activités!C441="LOC.ID",CONCATENATE("LOC.",Activités!AM$12),Activités!C441),""),"")</f>
        <v/>
      </c>
      <c r="B431" s="51" t="str">
        <f>IF(A431&lt;&gt;"",Activités!J441,"")</f>
        <v/>
      </c>
      <c r="C431" s="26" t="str">
        <f>IF(A431&lt;&gt;"",IF(Activités!E441=TRUE,INDEX(codesex,MATCH(Activités!D441,libsex,0)),Activités!D441),"")</f>
        <v/>
      </c>
      <c r="D431" s="116" t="str">
        <f>IF(A431&lt;&gt;"",Activités!F441,"")</f>
        <v/>
      </c>
      <c r="E431" s="26" t="str">
        <f>IF(A431&lt;&gt;"",IF(Activités!H441=TRUE,INDEX(codenat,MATCH(Activités!G441,libnat,0)),Activités!G441),"")</f>
        <v/>
      </c>
      <c r="F431" s="26" t="str">
        <f>IF(A431&lt;&gt;"",Activités!I441,"")</f>
        <v/>
      </c>
      <c r="G431" s="26" t="str">
        <f>IF(A431&lt;&gt;"",IF(Activités!O441&lt;&gt;"",Activités!O441,""),"")</f>
        <v/>
      </c>
      <c r="H431" s="26" t="str">
        <f>IF(A431&lt;&gt;"",IF(Activités!Z441=TRUE,INDEX(codeperskat,MATCH(Activités!P441,libperskat,0)),IF(Activités!P441&lt;&gt;"",Activités!P441,"")),"")</f>
        <v/>
      </c>
      <c r="I431" s="26" t="str">
        <f>IF(A431&lt;&gt;"",IF(Activités!AA441=TRUE,INDEX(codeaav,MATCH(Activités!Q441,libaav,0)),IF(Activités!Q441&lt;&gt;"",Activités!Q441,"")),"")</f>
        <v/>
      </c>
      <c r="J431" s="26" t="str">
        <f>IF(A431&lt;&gt;"",IF(Activités!AB441=TRUE,INDEX(codedipqual,MATCH(Activités!R441,libdipqual,0)),IF(Activités!R441&lt;&gt;"",Activités!R441,"")),"")</f>
        <v/>
      </c>
      <c r="K431" s="26" t="str">
        <f>IF(A431&lt;&gt;"",IF(Activités!AC441=TRUE,INDEX(libcatidinst,MATCH(Activités!S441,libinst,0)),""),"")</f>
        <v/>
      </c>
      <c r="L431" s="26" t="str">
        <f>IF(A431&lt;&gt;"",IF(Activités!AC441=TRUE,INDEX(codeinst,MATCH(Activités!S441,libinst,0)),IF(Activités!S441&lt;&gt;"",Activités!S441,"")),"")</f>
        <v/>
      </c>
      <c r="M431" s="26" t="str">
        <f>IF(A431&lt;&gt;"",IF(Activités!T441&lt;&gt;"",Activités!T441,""),"")</f>
        <v/>
      </c>
      <c r="N431" s="26" t="str">
        <f>IF(A431&lt;&gt;"",IF(Activités!U441&lt;&gt;"",Activités!U441,""),"")</f>
        <v/>
      </c>
      <c r="O431" s="26" t="str">
        <f>IF(OR(A431="",ISBLANK(Activités!V441)),"",IF(NOT(ISNA(Activités!V441)),INDEX(codeschartkla,MATCH(Activités!V441,libschartkla,0)),Activités!V441))</f>
        <v/>
      </c>
      <c r="P431" s="26" t="str">
        <f>IF(OR(A431="",ISBLANK(Activités!W441)),"",Activités!W441)</f>
        <v/>
      </c>
    </row>
    <row r="432" spans="1:16">
      <c r="A432" s="26" t="str">
        <f>IF(Activités!$A442&lt;&gt;"",IF(Activités!C442&lt;&gt;"",IF(Activités!C442="LOC.ID",CONCATENATE("LOC.",Activités!AM$12),Activités!C442),""),"")</f>
        <v/>
      </c>
      <c r="B432" s="51" t="str">
        <f>IF(A432&lt;&gt;"",Activités!J442,"")</f>
        <v/>
      </c>
      <c r="C432" s="26" t="str">
        <f>IF(A432&lt;&gt;"",IF(Activités!E442=TRUE,INDEX(codesex,MATCH(Activités!D442,libsex,0)),Activités!D442),"")</f>
        <v/>
      </c>
      <c r="D432" s="116" t="str">
        <f>IF(A432&lt;&gt;"",Activités!F442,"")</f>
        <v/>
      </c>
      <c r="E432" s="26" t="str">
        <f>IF(A432&lt;&gt;"",IF(Activités!H442=TRUE,INDEX(codenat,MATCH(Activités!G442,libnat,0)),Activités!G442),"")</f>
        <v/>
      </c>
      <c r="F432" s="26" t="str">
        <f>IF(A432&lt;&gt;"",Activités!I442,"")</f>
        <v/>
      </c>
      <c r="G432" s="26" t="str">
        <f>IF(A432&lt;&gt;"",IF(Activités!O442&lt;&gt;"",Activités!O442,""),"")</f>
        <v/>
      </c>
      <c r="H432" s="26" t="str">
        <f>IF(A432&lt;&gt;"",IF(Activités!Z442=TRUE,INDEX(codeperskat,MATCH(Activités!P442,libperskat,0)),IF(Activités!P442&lt;&gt;"",Activités!P442,"")),"")</f>
        <v/>
      </c>
      <c r="I432" s="26" t="str">
        <f>IF(A432&lt;&gt;"",IF(Activités!AA442=TRUE,INDEX(codeaav,MATCH(Activités!Q442,libaav,0)),IF(Activités!Q442&lt;&gt;"",Activités!Q442,"")),"")</f>
        <v/>
      </c>
      <c r="J432" s="26" t="str">
        <f>IF(A432&lt;&gt;"",IF(Activités!AB442=TRUE,INDEX(codedipqual,MATCH(Activités!R442,libdipqual,0)),IF(Activités!R442&lt;&gt;"",Activités!R442,"")),"")</f>
        <v/>
      </c>
      <c r="K432" s="26" t="str">
        <f>IF(A432&lt;&gt;"",IF(Activités!AC442=TRUE,INDEX(libcatidinst,MATCH(Activités!S442,libinst,0)),""),"")</f>
        <v/>
      </c>
      <c r="L432" s="26" t="str">
        <f>IF(A432&lt;&gt;"",IF(Activités!AC442=TRUE,INDEX(codeinst,MATCH(Activités!S442,libinst,0)),IF(Activités!S442&lt;&gt;"",Activités!S442,"")),"")</f>
        <v/>
      </c>
      <c r="M432" s="26" t="str">
        <f>IF(A432&lt;&gt;"",IF(Activités!T442&lt;&gt;"",Activités!T442,""),"")</f>
        <v/>
      </c>
      <c r="N432" s="26" t="str">
        <f>IF(A432&lt;&gt;"",IF(Activités!U442&lt;&gt;"",Activités!U442,""),"")</f>
        <v/>
      </c>
      <c r="O432" s="26" t="str">
        <f>IF(OR(A432="",ISBLANK(Activités!V442)),"",IF(NOT(ISNA(Activités!V442)),INDEX(codeschartkla,MATCH(Activités!V442,libschartkla,0)),Activités!V442))</f>
        <v/>
      </c>
      <c r="P432" s="26" t="str">
        <f>IF(OR(A432="",ISBLANK(Activités!W442)),"",Activités!W442)</f>
        <v/>
      </c>
    </row>
    <row r="433" spans="1:16">
      <c r="A433" s="26" t="str">
        <f>IF(Activités!$A443&lt;&gt;"",IF(Activités!C443&lt;&gt;"",IF(Activités!C443="LOC.ID",CONCATENATE("LOC.",Activités!AM$12),Activités!C443),""),"")</f>
        <v/>
      </c>
      <c r="B433" s="51" t="str">
        <f>IF(A433&lt;&gt;"",Activités!J443,"")</f>
        <v/>
      </c>
      <c r="C433" s="26" t="str">
        <f>IF(A433&lt;&gt;"",IF(Activités!E443=TRUE,INDEX(codesex,MATCH(Activités!D443,libsex,0)),Activités!D443),"")</f>
        <v/>
      </c>
      <c r="D433" s="116" t="str">
        <f>IF(A433&lt;&gt;"",Activités!F443,"")</f>
        <v/>
      </c>
      <c r="E433" s="26" t="str">
        <f>IF(A433&lt;&gt;"",IF(Activités!H443=TRUE,INDEX(codenat,MATCH(Activités!G443,libnat,0)),Activités!G443),"")</f>
        <v/>
      </c>
      <c r="F433" s="26" t="str">
        <f>IF(A433&lt;&gt;"",Activités!I443,"")</f>
        <v/>
      </c>
      <c r="G433" s="26" t="str">
        <f>IF(A433&lt;&gt;"",IF(Activités!O443&lt;&gt;"",Activités!O443,""),"")</f>
        <v/>
      </c>
      <c r="H433" s="26" t="str">
        <f>IF(A433&lt;&gt;"",IF(Activités!Z443=TRUE,INDEX(codeperskat,MATCH(Activités!P443,libperskat,0)),IF(Activités!P443&lt;&gt;"",Activités!P443,"")),"")</f>
        <v/>
      </c>
      <c r="I433" s="26" t="str">
        <f>IF(A433&lt;&gt;"",IF(Activités!AA443=TRUE,INDEX(codeaav,MATCH(Activités!Q443,libaav,0)),IF(Activités!Q443&lt;&gt;"",Activités!Q443,"")),"")</f>
        <v/>
      </c>
      <c r="J433" s="26" t="str">
        <f>IF(A433&lt;&gt;"",IF(Activités!AB443=TRUE,INDEX(codedipqual,MATCH(Activités!R443,libdipqual,0)),IF(Activités!R443&lt;&gt;"",Activités!R443,"")),"")</f>
        <v/>
      </c>
      <c r="K433" s="26" t="str">
        <f>IF(A433&lt;&gt;"",IF(Activités!AC443=TRUE,INDEX(libcatidinst,MATCH(Activités!S443,libinst,0)),""),"")</f>
        <v/>
      </c>
      <c r="L433" s="26" t="str">
        <f>IF(A433&lt;&gt;"",IF(Activités!AC443=TRUE,INDEX(codeinst,MATCH(Activités!S443,libinst,0)),IF(Activités!S443&lt;&gt;"",Activités!S443,"")),"")</f>
        <v/>
      </c>
      <c r="M433" s="26" t="str">
        <f>IF(A433&lt;&gt;"",IF(Activités!T443&lt;&gt;"",Activités!T443,""),"")</f>
        <v/>
      </c>
      <c r="N433" s="26" t="str">
        <f>IF(A433&lt;&gt;"",IF(Activités!U443&lt;&gt;"",Activités!U443,""),"")</f>
        <v/>
      </c>
      <c r="O433" s="26" t="str">
        <f>IF(OR(A433="",ISBLANK(Activités!V443)),"",IF(NOT(ISNA(Activités!V443)),INDEX(codeschartkla,MATCH(Activités!V443,libschartkla,0)),Activités!V443))</f>
        <v/>
      </c>
      <c r="P433" s="26" t="str">
        <f>IF(OR(A433="",ISBLANK(Activités!W443)),"",Activités!W443)</f>
        <v/>
      </c>
    </row>
    <row r="434" spans="1:16">
      <c r="A434" s="26" t="str">
        <f>IF(Activités!$A444&lt;&gt;"",IF(Activités!C444&lt;&gt;"",IF(Activités!C444="LOC.ID",CONCATENATE("LOC.",Activités!AM$12),Activités!C444),""),"")</f>
        <v/>
      </c>
      <c r="B434" s="51" t="str">
        <f>IF(A434&lt;&gt;"",Activités!J444,"")</f>
        <v/>
      </c>
      <c r="C434" s="26" t="str">
        <f>IF(A434&lt;&gt;"",IF(Activités!E444=TRUE,INDEX(codesex,MATCH(Activités!D444,libsex,0)),Activités!D444),"")</f>
        <v/>
      </c>
      <c r="D434" s="116" t="str">
        <f>IF(A434&lt;&gt;"",Activités!F444,"")</f>
        <v/>
      </c>
      <c r="E434" s="26" t="str">
        <f>IF(A434&lt;&gt;"",IF(Activités!H444=TRUE,INDEX(codenat,MATCH(Activités!G444,libnat,0)),Activités!G444),"")</f>
        <v/>
      </c>
      <c r="F434" s="26" t="str">
        <f>IF(A434&lt;&gt;"",Activités!I444,"")</f>
        <v/>
      </c>
      <c r="G434" s="26" t="str">
        <f>IF(A434&lt;&gt;"",IF(Activités!O444&lt;&gt;"",Activités!O444,""),"")</f>
        <v/>
      </c>
      <c r="H434" s="26" t="str">
        <f>IF(A434&lt;&gt;"",IF(Activités!Z444=TRUE,INDEX(codeperskat,MATCH(Activités!P444,libperskat,0)),IF(Activités!P444&lt;&gt;"",Activités!P444,"")),"")</f>
        <v/>
      </c>
      <c r="I434" s="26" t="str">
        <f>IF(A434&lt;&gt;"",IF(Activités!AA444=TRUE,INDEX(codeaav,MATCH(Activités!Q444,libaav,0)),IF(Activités!Q444&lt;&gt;"",Activités!Q444,"")),"")</f>
        <v/>
      </c>
      <c r="J434" s="26" t="str">
        <f>IF(A434&lt;&gt;"",IF(Activités!AB444=TRUE,INDEX(codedipqual,MATCH(Activités!R444,libdipqual,0)),IF(Activités!R444&lt;&gt;"",Activités!R444,"")),"")</f>
        <v/>
      </c>
      <c r="K434" s="26" t="str">
        <f>IF(A434&lt;&gt;"",IF(Activités!AC444=TRUE,INDEX(libcatidinst,MATCH(Activités!S444,libinst,0)),""),"")</f>
        <v/>
      </c>
      <c r="L434" s="26" t="str">
        <f>IF(A434&lt;&gt;"",IF(Activités!AC444=TRUE,INDEX(codeinst,MATCH(Activités!S444,libinst,0)),IF(Activités!S444&lt;&gt;"",Activités!S444,"")),"")</f>
        <v/>
      </c>
      <c r="M434" s="26" t="str">
        <f>IF(A434&lt;&gt;"",IF(Activités!T444&lt;&gt;"",Activités!T444,""),"")</f>
        <v/>
      </c>
      <c r="N434" s="26" t="str">
        <f>IF(A434&lt;&gt;"",IF(Activités!U444&lt;&gt;"",Activités!U444,""),"")</f>
        <v/>
      </c>
      <c r="O434" s="26" t="str">
        <f>IF(OR(A434="",ISBLANK(Activités!V444)),"",IF(NOT(ISNA(Activités!V444)),INDEX(codeschartkla,MATCH(Activités!V444,libschartkla,0)),Activités!V444))</f>
        <v/>
      </c>
      <c r="P434" s="26" t="str">
        <f>IF(OR(A434="",ISBLANK(Activités!W444)),"",Activités!W444)</f>
        <v/>
      </c>
    </row>
    <row r="435" spans="1:16">
      <c r="A435" s="26" t="str">
        <f>IF(Activités!$A445&lt;&gt;"",IF(Activités!C445&lt;&gt;"",IF(Activités!C445="LOC.ID",CONCATENATE("LOC.",Activités!AM$12),Activités!C445),""),"")</f>
        <v/>
      </c>
      <c r="B435" s="51" t="str">
        <f>IF(A435&lt;&gt;"",Activités!J445,"")</f>
        <v/>
      </c>
      <c r="C435" s="26" t="str">
        <f>IF(A435&lt;&gt;"",IF(Activités!E445=TRUE,INDEX(codesex,MATCH(Activités!D445,libsex,0)),Activités!D445),"")</f>
        <v/>
      </c>
      <c r="D435" s="116" t="str">
        <f>IF(A435&lt;&gt;"",Activités!F445,"")</f>
        <v/>
      </c>
      <c r="E435" s="26" t="str">
        <f>IF(A435&lt;&gt;"",IF(Activités!H445=TRUE,INDEX(codenat,MATCH(Activités!G445,libnat,0)),Activités!G445),"")</f>
        <v/>
      </c>
      <c r="F435" s="26" t="str">
        <f>IF(A435&lt;&gt;"",Activités!I445,"")</f>
        <v/>
      </c>
      <c r="G435" s="26" t="str">
        <f>IF(A435&lt;&gt;"",IF(Activités!O445&lt;&gt;"",Activités!O445,""),"")</f>
        <v/>
      </c>
      <c r="H435" s="26" t="str">
        <f>IF(A435&lt;&gt;"",IF(Activités!Z445=TRUE,INDEX(codeperskat,MATCH(Activités!P445,libperskat,0)),IF(Activités!P445&lt;&gt;"",Activités!P445,"")),"")</f>
        <v/>
      </c>
      <c r="I435" s="26" t="str">
        <f>IF(A435&lt;&gt;"",IF(Activités!AA445=TRUE,INDEX(codeaav,MATCH(Activités!Q445,libaav,0)),IF(Activités!Q445&lt;&gt;"",Activités!Q445,"")),"")</f>
        <v/>
      </c>
      <c r="J435" s="26" t="str">
        <f>IF(A435&lt;&gt;"",IF(Activités!AB445=TRUE,INDEX(codedipqual,MATCH(Activités!R445,libdipqual,0)),IF(Activités!R445&lt;&gt;"",Activités!R445,"")),"")</f>
        <v/>
      </c>
      <c r="K435" s="26" t="str">
        <f>IF(A435&lt;&gt;"",IF(Activités!AC445=TRUE,INDEX(libcatidinst,MATCH(Activités!S445,libinst,0)),""),"")</f>
        <v/>
      </c>
      <c r="L435" s="26" t="str">
        <f>IF(A435&lt;&gt;"",IF(Activités!AC445=TRUE,INDEX(codeinst,MATCH(Activités!S445,libinst,0)),IF(Activités!S445&lt;&gt;"",Activités!S445,"")),"")</f>
        <v/>
      </c>
      <c r="M435" s="26" t="str">
        <f>IF(A435&lt;&gt;"",IF(Activités!T445&lt;&gt;"",Activités!T445,""),"")</f>
        <v/>
      </c>
      <c r="N435" s="26" t="str">
        <f>IF(A435&lt;&gt;"",IF(Activités!U445&lt;&gt;"",Activités!U445,""),"")</f>
        <v/>
      </c>
      <c r="O435" s="26" t="str">
        <f>IF(OR(A435="",ISBLANK(Activités!V445)),"",IF(NOT(ISNA(Activités!V445)),INDEX(codeschartkla,MATCH(Activités!V445,libschartkla,0)),Activités!V445))</f>
        <v/>
      </c>
      <c r="P435" s="26" t="str">
        <f>IF(OR(A435="",ISBLANK(Activités!W445)),"",Activités!W445)</f>
        <v/>
      </c>
    </row>
    <row r="436" spans="1:16">
      <c r="A436" s="26" t="str">
        <f>IF(Activités!$A446&lt;&gt;"",IF(Activités!C446&lt;&gt;"",IF(Activités!C446="LOC.ID",CONCATENATE("LOC.",Activités!AM$12),Activités!C446),""),"")</f>
        <v/>
      </c>
      <c r="B436" s="51" t="str">
        <f>IF(A436&lt;&gt;"",Activités!J446,"")</f>
        <v/>
      </c>
      <c r="C436" s="26" t="str">
        <f>IF(A436&lt;&gt;"",IF(Activités!E446=TRUE,INDEX(codesex,MATCH(Activités!D446,libsex,0)),Activités!D446),"")</f>
        <v/>
      </c>
      <c r="D436" s="116" t="str">
        <f>IF(A436&lt;&gt;"",Activités!F446,"")</f>
        <v/>
      </c>
      <c r="E436" s="26" t="str">
        <f>IF(A436&lt;&gt;"",IF(Activités!H446=TRUE,INDEX(codenat,MATCH(Activités!G446,libnat,0)),Activités!G446),"")</f>
        <v/>
      </c>
      <c r="F436" s="26" t="str">
        <f>IF(A436&lt;&gt;"",Activités!I446,"")</f>
        <v/>
      </c>
      <c r="G436" s="26" t="str">
        <f>IF(A436&lt;&gt;"",IF(Activités!O446&lt;&gt;"",Activités!O446,""),"")</f>
        <v/>
      </c>
      <c r="H436" s="26" t="str">
        <f>IF(A436&lt;&gt;"",IF(Activités!Z446=TRUE,INDEX(codeperskat,MATCH(Activités!P446,libperskat,0)),IF(Activités!P446&lt;&gt;"",Activités!P446,"")),"")</f>
        <v/>
      </c>
      <c r="I436" s="26" t="str">
        <f>IF(A436&lt;&gt;"",IF(Activités!AA446=TRUE,INDEX(codeaav,MATCH(Activités!Q446,libaav,0)),IF(Activités!Q446&lt;&gt;"",Activités!Q446,"")),"")</f>
        <v/>
      </c>
      <c r="J436" s="26" t="str">
        <f>IF(A436&lt;&gt;"",IF(Activités!AB446=TRUE,INDEX(codedipqual,MATCH(Activités!R446,libdipqual,0)),IF(Activités!R446&lt;&gt;"",Activités!R446,"")),"")</f>
        <v/>
      </c>
      <c r="K436" s="26" t="str">
        <f>IF(A436&lt;&gt;"",IF(Activités!AC446=TRUE,INDEX(libcatidinst,MATCH(Activités!S446,libinst,0)),""),"")</f>
        <v/>
      </c>
      <c r="L436" s="26" t="str">
        <f>IF(A436&lt;&gt;"",IF(Activités!AC446=TRUE,INDEX(codeinst,MATCH(Activités!S446,libinst,0)),IF(Activités!S446&lt;&gt;"",Activités!S446,"")),"")</f>
        <v/>
      </c>
      <c r="M436" s="26" t="str">
        <f>IF(A436&lt;&gt;"",IF(Activités!T446&lt;&gt;"",Activités!T446,""),"")</f>
        <v/>
      </c>
      <c r="N436" s="26" t="str">
        <f>IF(A436&lt;&gt;"",IF(Activités!U446&lt;&gt;"",Activités!U446,""),"")</f>
        <v/>
      </c>
      <c r="O436" s="26" t="str">
        <f>IF(OR(A436="",ISBLANK(Activités!V446)),"",IF(NOT(ISNA(Activités!V446)),INDEX(codeschartkla,MATCH(Activités!V446,libschartkla,0)),Activités!V446))</f>
        <v/>
      </c>
      <c r="P436" s="26" t="str">
        <f>IF(OR(A436="",ISBLANK(Activités!W446)),"",Activités!W446)</f>
        <v/>
      </c>
    </row>
    <row r="437" spans="1:16">
      <c r="A437" s="26" t="str">
        <f>IF(Activités!$A447&lt;&gt;"",IF(Activités!C447&lt;&gt;"",IF(Activités!C447="LOC.ID",CONCATENATE("LOC.",Activités!AM$12),Activités!C447),""),"")</f>
        <v/>
      </c>
      <c r="B437" s="51" t="str">
        <f>IF(A437&lt;&gt;"",Activités!J447,"")</f>
        <v/>
      </c>
      <c r="C437" s="26" t="str">
        <f>IF(A437&lt;&gt;"",IF(Activités!E447=TRUE,INDEX(codesex,MATCH(Activités!D447,libsex,0)),Activités!D447),"")</f>
        <v/>
      </c>
      <c r="D437" s="116" t="str">
        <f>IF(A437&lt;&gt;"",Activités!F447,"")</f>
        <v/>
      </c>
      <c r="E437" s="26" t="str">
        <f>IF(A437&lt;&gt;"",IF(Activités!H447=TRUE,INDEX(codenat,MATCH(Activités!G447,libnat,0)),Activités!G447),"")</f>
        <v/>
      </c>
      <c r="F437" s="26" t="str">
        <f>IF(A437&lt;&gt;"",Activités!I447,"")</f>
        <v/>
      </c>
      <c r="G437" s="26" t="str">
        <f>IF(A437&lt;&gt;"",IF(Activités!O447&lt;&gt;"",Activités!O447,""),"")</f>
        <v/>
      </c>
      <c r="H437" s="26" t="str">
        <f>IF(A437&lt;&gt;"",IF(Activités!Z447=TRUE,INDEX(codeperskat,MATCH(Activités!P447,libperskat,0)),IF(Activités!P447&lt;&gt;"",Activités!P447,"")),"")</f>
        <v/>
      </c>
      <c r="I437" s="26" t="str">
        <f>IF(A437&lt;&gt;"",IF(Activités!AA447=TRUE,INDEX(codeaav,MATCH(Activités!Q447,libaav,0)),IF(Activités!Q447&lt;&gt;"",Activités!Q447,"")),"")</f>
        <v/>
      </c>
      <c r="J437" s="26" t="str">
        <f>IF(A437&lt;&gt;"",IF(Activités!AB447=TRUE,INDEX(codedipqual,MATCH(Activités!R447,libdipqual,0)),IF(Activités!R447&lt;&gt;"",Activités!R447,"")),"")</f>
        <v/>
      </c>
      <c r="K437" s="26" t="str">
        <f>IF(A437&lt;&gt;"",IF(Activités!AC447=TRUE,INDEX(libcatidinst,MATCH(Activités!S447,libinst,0)),""),"")</f>
        <v/>
      </c>
      <c r="L437" s="26" t="str">
        <f>IF(A437&lt;&gt;"",IF(Activités!AC447=TRUE,INDEX(codeinst,MATCH(Activités!S447,libinst,0)),IF(Activités!S447&lt;&gt;"",Activités!S447,"")),"")</f>
        <v/>
      </c>
      <c r="M437" s="26" t="str">
        <f>IF(A437&lt;&gt;"",IF(Activités!T447&lt;&gt;"",Activités!T447,""),"")</f>
        <v/>
      </c>
      <c r="N437" s="26" t="str">
        <f>IF(A437&lt;&gt;"",IF(Activités!U447&lt;&gt;"",Activités!U447,""),"")</f>
        <v/>
      </c>
      <c r="O437" s="26" t="str">
        <f>IF(OR(A437="",ISBLANK(Activités!V447)),"",IF(NOT(ISNA(Activités!V447)),INDEX(codeschartkla,MATCH(Activités!V447,libschartkla,0)),Activités!V447))</f>
        <v/>
      </c>
      <c r="P437" s="26" t="str">
        <f>IF(OR(A437="",ISBLANK(Activités!W447)),"",Activités!W447)</f>
        <v/>
      </c>
    </row>
    <row r="438" spans="1:16">
      <c r="A438" s="26" t="str">
        <f>IF(Activités!$A448&lt;&gt;"",IF(Activités!C448&lt;&gt;"",IF(Activités!C448="LOC.ID",CONCATENATE("LOC.",Activités!AM$12),Activités!C448),""),"")</f>
        <v/>
      </c>
      <c r="B438" s="51" t="str">
        <f>IF(A438&lt;&gt;"",Activités!J448,"")</f>
        <v/>
      </c>
      <c r="C438" s="26" t="str">
        <f>IF(A438&lt;&gt;"",IF(Activités!E448=TRUE,INDEX(codesex,MATCH(Activités!D448,libsex,0)),Activités!D448),"")</f>
        <v/>
      </c>
      <c r="D438" s="116" t="str">
        <f>IF(A438&lt;&gt;"",Activités!F448,"")</f>
        <v/>
      </c>
      <c r="E438" s="26" t="str">
        <f>IF(A438&lt;&gt;"",IF(Activités!H448=TRUE,INDEX(codenat,MATCH(Activités!G448,libnat,0)),Activités!G448),"")</f>
        <v/>
      </c>
      <c r="F438" s="26" t="str">
        <f>IF(A438&lt;&gt;"",Activités!I448,"")</f>
        <v/>
      </c>
      <c r="G438" s="26" t="str">
        <f>IF(A438&lt;&gt;"",IF(Activités!O448&lt;&gt;"",Activités!O448,""),"")</f>
        <v/>
      </c>
      <c r="H438" s="26" t="str">
        <f>IF(A438&lt;&gt;"",IF(Activités!Z448=TRUE,INDEX(codeperskat,MATCH(Activités!P448,libperskat,0)),IF(Activités!P448&lt;&gt;"",Activités!P448,"")),"")</f>
        <v/>
      </c>
      <c r="I438" s="26" t="str">
        <f>IF(A438&lt;&gt;"",IF(Activités!AA448=TRUE,INDEX(codeaav,MATCH(Activités!Q448,libaav,0)),IF(Activités!Q448&lt;&gt;"",Activités!Q448,"")),"")</f>
        <v/>
      </c>
      <c r="J438" s="26" t="str">
        <f>IF(A438&lt;&gt;"",IF(Activités!AB448=TRUE,INDEX(codedipqual,MATCH(Activités!R448,libdipqual,0)),IF(Activités!R448&lt;&gt;"",Activités!R448,"")),"")</f>
        <v/>
      </c>
      <c r="K438" s="26" t="str">
        <f>IF(A438&lt;&gt;"",IF(Activités!AC448=TRUE,INDEX(libcatidinst,MATCH(Activités!S448,libinst,0)),""),"")</f>
        <v/>
      </c>
      <c r="L438" s="26" t="str">
        <f>IF(A438&lt;&gt;"",IF(Activités!AC448=TRUE,INDEX(codeinst,MATCH(Activités!S448,libinst,0)),IF(Activités!S448&lt;&gt;"",Activités!S448,"")),"")</f>
        <v/>
      </c>
      <c r="M438" s="26" t="str">
        <f>IF(A438&lt;&gt;"",IF(Activités!T448&lt;&gt;"",Activités!T448,""),"")</f>
        <v/>
      </c>
      <c r="N438" s="26" t="str">
        <f>IF(A438&lt;&gt;"",IF(Activités!U448&lt;&gt;"",Activités!U448,""),"")</f>
        <v/>
      </c>
      <c r="O438" s="26" t="str">
        <f>IF(OR(A438="",ISBLANK(Activités!V448)),"",IF(NOT(ISNA(Activités!V448)),INDEX(codeschartkla,MATCH(Activités!V448,libschartkla,0)),Activités!V448))</f>
        <v/>
      </c>
      <c r="P438" s="26" t="str">
        <f>IF(OR(A438="",ISBLANK(Activités!W448)),"",Activités!W448)</f>
        <v/>
      </c>
    </row>
    <row r="439" spans="1:16">
      <c r="A439" s="26" t="str">
        <f>IF(Activités!$A449&lt;&gt;"",IF(Activités!C449&lt;&gt;"",IF(Activités!C449="LOC.ID",CONCATENATE("LOC.",Activités!AM$12),Activités!C449),""),"")</f>
        <v/>
      </c>
      <c r="B439" s="51" t="str">
        <f>IF(A439&lt;&gt;"",Activités!J449,"")</f>
        <v/>
      </c>
      <c r="C439" s="26" t="str">
        <f>IF(A439&lt;&gt;"",IF(Activités!E449=TRUE,INDEX(codesex,MATCH(Activités!D449,libsex,0)),Activités!D449),"")</f>
        <v/>
      </c>
      <c r="D439" s="116" t="str">
        <f>IF(A439&lt;&gt;"",Activités!F449,"")</f>
        <v/>
      </c>
      <c r="E439" s="26" t="str">
        <f>IF(A439&lt;&gt;"",IF(Activités!H449=TRUE,INDEX(codenat,MATCH(Activités!G449,libnat,0)),Activités!G449),"")</f>
        <v/>
      </c>
      <c r="F439" s="26" t="str">
        <f>IF(A439&lt;&gt;"",Activités!I449,"")</f>
        <v/>
      </c>
      <c r="G439" s="26" t="str">
        <f>IF(A439&lt;&gt;"",IF(Activités!O449&lt;&gt;"",Activités!O449,""),"")</f>
        <v/>
      </c>
      <c r="H439" s="26" t="str">
        <f>IF(A439&lt;&gt;"",IF(Activités!Z449=TRUE,INDEX(codeperskat,MATCH(Activités!P449,libperskat,0)),IF(Activités!P449&lt;&gt;"",Activités!P449,"")),"")</f>
        <v/>
      </c>
      <c r="I439" s="26" t="str">
        <f>IF(A439&lt;&gt;"",IF(Activités!AA449=TRUE,INDEX(codeaav,MATCH(Activités!Q449,libaav,0)),IF(Activités!Q449&lt;&gt;"",Activités!Q449,"")),"")</f>
        <v/>
      </c>
      <c r="J439" s="26" t="str">
        <f>IF(A439&lt;&gt;"",IF(Activités!AB449=TRUE,INDEX(codedipqual,MATCH(Activités!R449,libdipqual,0)),IF(Activités!R449&lt;&gt;"",Activités!R449,"")),"")</f>
        <v/>
      </c>
      <c r="K439" s="26" t="str">
        <f>IF(A439&lt;&gt;"",IF(Activités!AC449=TRUE,INDEX(libcatidinst,MATCH(Activités!S449,libinst,0)),""),"")</f>
        <v/>
      </c>
      <c r="L439" s="26" t="str">
        <f>IF(A439&lt;&gt;"",IF(Activités!AC449=TRUE,INDEX(codeinst,MATCH(Activités!S449,libinst,0)),IF(Activités!S449&lt;&gt;"",Activités!S449,"")),"")</f>
        <v/>
      </c>
      <c r="M439" s="26" t="str">
        <f>IF(A439&lt;&gt;"",IF(Activités!T449&lt;&gt;"",Activités!T449,""),"")</f>
        <v/>
      </c>
      <c r="N439" s="26" t="str">
        <f>IF(A439&lt;&gt;"",IF(Activités!U449&lt;&gt;"",Activités!U449,""),"")</f>
        <v/>
      </c>
      <c r="O439" s="26" t="str">
        <f>IF(OR(A439="",ISBLANK(Activités!V449)),"",IF(NOT(ISNA(Activités!V449)),INDEX(codeschartkla,MATCH(Activités!V449,libschartkla,0)),Activités!V449))</f>
        <v/>
      </c>
      <c r="P439" s="26" t="str">
        <f>IF(OR(A439="",ISBLANK(Activités!W449)),"",Activités!W449)</f>
        <v/>
      </c>
    </row>
    <row r="440" spans="1:16">
      <c r="A440" s="26" t="str">
        <f>IF(Activités!$A450&lt;&gt;"",IF(Activités!C450&lt;&gt;"",IF(Activités!C450="LOC.ID",CONCATENATE("LOC.",Activités!AM$12),Activités!C450),""),"")</f>
        <v/>
      </c>
      <c r="B440" s="51" t="str">
        <f>IF(A440&lt;&gt;"",Activités!J450,"")</f>
        <v/>
      </c>
      <c r="C440" s="26" t="str">
        <f>IF(A440&lt;&gt;"",IF(Activités!E450=TRUE,INDEX(codesex,MATCH(Activités!D450,libsex,0)),Activités!D450),"")</f>
        <v/>
      </c>
      <c r="D440" s="116" t="str">
        <f>IF(A440&lt;&gt;"",Activités!F450,"")</f>
        <v/>
      </c>
      <c r="E440" s="26" t="str">
        <f>IF(A440&lt;&gt;"",IF(Activités!H450=TRUE,INDEX(codenat,MATCH(Activités!G450,libnat,0)),Activités!G450),"")</f>
        <v/>
      </c>
      <c r="F440" s="26" t="str">
        <f>IF(A440&lt;&gt;"",Activités!I450,"")</f>
        <v/>
      </c>
      <c r="G440" s="26" t="str">
        <f>IF(A440&lt;&gt;"",IF(Activités!O450&lt;&gt;"",Activités!O450,""),"")</f>
        <v/>
      </c>
      <c r="H440" s="26" t="str">
        <f>IF(A440&lt;&gt;"",IF(Activités!Z450=TRUE,INDEX(codeperskat,MATCH(Activités!P450,libperskat,0)),IF(Activités!P450&lt;&gt;"",Activités!P450,"")),"")</f>
        <v/>
      </c>
      <c r="I440" s="26" t="str">
        <f>IF(A440&lt;&gt;"",IF(Activités!AA450=TRUE,INDEX(codeaav,MATCH(Activités!Q450,libaav,0)),IF(Activités!Q450&lt;&gt;"",Activités!Q450,"")),"")</f>
        <v/>
      </c>
      <c r="J440" s="26" t="str">
        <f>IF(A440&lt;&gt;"",IF(Activités!AB450=TRUE,INDEX(codedipqual,MATCH(Activités!R450,libdipqual,0)),IF(Activités!R450&lt;&gt;"",Activités!R450,"")),"")</f>
        <v/>
      </c>
      <c r="K440" s="26" t="str">
        <f>IF(A440&lt;&gt;"",IF(Activités!AC450=TRUE,INDEX(libcatidinst,MATCH(Activités!S450,libinst,0)),""),"")</f>
        <v/>
      </c>
      <c r="L440" s="26" t="str">
        <f>IF(A440&lt;&gt;"",IF(Activités!AC450=TRUE,INDEX(codeinst,MATCH(Activités!S450,libinst,0)),IF(Activités!S450&lt;&gt;"",Activités!S450,"")),"")</f>
        <v/>
      </c>
      <c r="M440" s="26" t="str">
        <f>IF(A440&lt;&gt;"",IF(Activités!T450&lt;&gt;"",Activités!T450,""),"")</f>
        <v/>
      </c>
      <c r="N440" s="26" t="str">
        <f>IF(A440&lt;&gt;"",IF(Activités!U450&lt;&gt;"",Activités!U450,""),"")</f>
        <v/>
      </c>
      <c r="O440" s="26" t="str">
        <f>IF(OR(A440="",ISBLANK(Activités!V450)),"",IF(NOT(ISNA(Activités!V450)),INDEX(codeschartkla,MATCH(Activités!V450,libschartkla,0)),Activités!V450))</f>
        <v/>
      </c>
      <c r="P440" s="26" t="str">
        <f>IF(OR(A440="",ISBLANK(Activités!W450)),"",Activités!W450)</f>
        <v/>
      </c>
    </row>
    <row r="441" spans="1:16">
      <c r="A441" s="26" t="str">
        <f>IF(Activités!$A451&lt;&gt;"",IF(Activités!C451&lt;&gt;"",IF(Activités!C451="LOC.ID",CONCATENATE("LOC.",Activités!AM$12),Activités!C451),""),"")</f>
        <v/>
      </c>
      <c r="B441" s="51" t="str">
        <f>IF(A441&lt;&gt;"",Activités!J451,"")</f>
        <v/>
      </c>
      <c r="C441" s="26" t="str">
        <f>IF(A441&lt;&gt;"",IF(Activités!E451=TRUE,INDEX(codesex,MATCH(Activités!D451,libsex,0)),Activités!D451),"")</f>
        <v/>
      </c>
      <c r="D441" s="116" t="str">
        <f>IF(A441&lt;&gt;"",Activités!F451,"")</f>
        <v/>
      </c>
      <c r="E441" s="26" t="str">
        <f>IF(A441&lt;&gt;"",IF(Activités!H451=TRUE,INDEX(codenat,MATCH(Activités!G451,libnat,0)),Activités!G451),"")</f>
        <v/>
      </c>
      <c r="F441" s="26" t="str">
        <f>IF(A441&lt;&gt;"",Activités!I451,"")</f>
        <v/>
      </c>
      <c r="G441" s="26" t="str">
        <f>IF(A441&lt;&gt;"",IF(Activités!O451&lt;&gt;"",Activités!O451,""),"")</f>
        <v/>
      </c>
      <c r="H441" s="26" t="str">
        <f>IF(A441&lt;&gt;"",IF(Activités!Z451=TRUE,INDEX(codeperskat,MATCH(Activités!P451,libperskat,0)),IF(Activités!P451&lt;&gt;"",Activités!P451,"")),"")</f>
        <v/>
      </c>
      <c r="I441" s="26" t="str">
        <f>IF(A441&lt;&gt;"",IF(Activités!AA451=TRUE,INDEX(codeaav,MATCH(Activités!Q451,libaav,0)),IF(Activités!Q451&lt;&gt;"",Activités!Q451,"")),"")</f>
        <v/>
      </c>
      <c r="J441" s="26" t="str">
        <f>IF(A441&lt;&gt;"",IF(Activités!AB451=TRUE,INDEX(codedipqual,MATCH(Activités!R451,libdipqual,0)),IF(Activités!R451&lt;&gt;"",Activités!R451,"")),"")</f>
        <v/>
      </c>
      <c r="K441" s="26" t="str">
        <f>IF(A441&lt;&gt;"",IF(Activités!AC451=TRUE,INDEX(libcatidinst,MATCH(Activités!S451,libinst,0)),""),"")</f>
        <v/>
      </c>
      <c r="L441" s="26" t="str">
        <f>IF(A441&lt;&gt;"",IF(Activités!AC451=TRUE,INDEX(codeinst,MATCH(Activités!S451,libinst,0)),IF(Activités!S451&lt;&gt;"",Activités!S451,"")),"")</f>
        <v/>
      </c>
      <c r="M441" s="26" t="str">
        <f>IF(A441&lt;&gt;"",IF(Activités!T451&lt;&gt;"",Activités!T451,""),"")</f>
        <v/>
      </c>
      <c r="N441" s="26" t="str">
        <f>IF(A441&lt;&gt;"",IF(Activités!U451&lt;&gt;"",Activités!U451,""),"")</f>
        <v/>
      </c>
      <c r="O441" s="26" t="str">
        <f>IF(OR(A441="",ISBLANK(Activités!V451)),"",IF(NOT(ISNA(Activités!V451)),INDEX(codeschartkla,MATCH(Activités!V451,libschartkla,0)),Activités!V451))</f>
        <v/>
      </c>
      <c r="P441" s="26" t="str">
        <f>IF(OR(A441="",ISBLANK(Activités!W451)),"",Activités!W451)</f>
        <v/>
      </c>
    </row>
    <row r="442" spans="1:16">
      <c r="A442" s="26" t="str">
        <f>IF(Activités!$A452&lt;&gt;"",IF(Activités!C452&lt;&gt;"",IF(Activités!C452="LOC.ID",CONCATENATE("LOC.",Activités!AM$12),Activités!C452),""),"")</f>
        <v/>
      </c>
      <c r="B442" s="51" t="str">
        <f>IF(A442&lt;&gt;"",Activités!J452,"")</f>
        <v/>
      </c>
      <c r="C442" s="26" t="str">
        <f>IF(A442&lt;&gt;"",IF(Activités!E452=TRUE,INDEX(codesex,MATCH(Activités!D452,libsex,0)),Activités!D452),"")</f>
        <v/>
      </c>
      <c r="D442" s="116" t="str">
        <f>IF(A442&lt;&gt;"",Activités!F452,"")</f>
        <v/>
      </c>
      <c r="E442" s="26" t="str">
        <f>IF(A442&lt;&gt;"",IF(Activités!H452=TRUE,INDEX(codenat,MATCH(Activités!G452,libnat,0)),Activités!G452),"")</f>
        <v/>
      </c>
      <c r="F442" s="26" t="str">
        <f>IF(A442&lt;&gt;"",Activités!I452,"")</f>
        <v/>
      </c>
      <c r="G442" s="26" t="str">
        <f>IF(A442&lt;&gt;"",IF(Activités!O452&lt;&gt;"",Activités!O452,""),"")</f>
        <v/>
      </c>
      <c r="H442" s="26" t="str">
        <f>IF(A442&lt;&gt;"",IF(Activités!Z452=TRUE,INDEX(codeperskat,MATCH(Activités!P452,libperskat,0)),IF(Activités!P452&lt;&gt;"",Activités!P452,"")),"")</f>
        <v/>
      </c>
      <c r="I442" s="26" t="str">
        <f>IF(A442&lt;&gt;"",IF(Activités!AA452=TRUE,INDEX(codeaav,MATCH(Activités!Q452,libaav,0)),IF(Activités!Q452&lt;&gt;"",Activités!Q452,"")),"")</f>
        <v/>
      </c>
      <c r="J442" s="26" t="str">
        <f>IF(A442&lt;&gt;"",IF(Activités!AB452=TRUE,INDEX(codedipqual,MATCH(Activités!R452,libdipqual,0)),IF(Activités!R452&lt;&gt;"",Activités!R452,"")),"")</f>
        <v/>
      </c>
      <c r="K442" s="26" t="str">
        <f>IF(A442&lt;&gt;"",IF(Activités!AC452=TRUE,INDEX(libcatidinst,MATCH(Activités!S452,libinst,0)),""),"")</f>
        <v/>
      </c>
      <c r="L442" s="26" t="str">
        <f>IF(A442&lt;&gt;"",IF(Activités!AC452=TRUE,INDEX(codeinst,MATCH(Activités!S452,libinst,0)),IF(Activités!S452&lt;&gt;"",Activités!S452,"")),"")</f>
        <v/>
      </c>
      <c r="M442" s="26" t="str">
        <f>IF(A442&lt;&gt;"",IF(Activités!T452&lt;&gt;"",Activités!T452,""),"")</f>
        <v/>
      </c>
      <c r="N442" s="26" t="str">
        <f>IF(A442&lt;&gt;"",IF(Activités!U452&lt;&gt;"",Activités!U452,""),"")</f>
        <v/>
      </c>
      <c r="O442" s="26" t="str">
        <f>IF(OR(A442="",ISBLANK(Activités!V452)),"",IF(NOT(ISNA(Activités!V452)),INDEX(codeschartkla,MATCH(Activités!V452,libschartkla,0)),Activités!V452))</f>
        <v/>
      </c>
      <c r="P442" s="26" t="str">
        <f>IF(OR(A442="",ISBLANK(Activités!W452)),"",Activités!W452)</f>
        <v/>
      </c>
    </row>
    <row r="443" spans="1:16">
      <c r="A443" s="26" t="str">
        <f>IF(Activités!$A453&lt;&gt;"",IF(Activités!C453&lt;&gt;"",IF(Activités!C453="LOC.ID",CONCATENATE("LOC.",Activités!AM$12),Activités!C453),""),"")</f>
        <v/>
      </c>
      <c r="B443" s="51" t="str">
        <f>IF(A443&lt;&gt;"",Activités!J453,"")</f>
        <v/>
      </c>
      <c r="C443" s="26" t="str">
        <f>IF(A443&lt;&gt;"",IF(Activités!E453=TRUE,INDEX(codesex,MATCH(Activités!D453,libsex,0)),Activités!D453),"")</f>
        <v/>
      </c>
      <c r="D443" s="116" t="str">
        <f>IF(A443&lt;&gt;"",Activités!F453,"")</f>
        <v/>
      </c>
      <c r="E443" s="26" t="str">
        <f>IF(A443&lt;&gt;"",IF(Activités!H453=TRUE,INDEX(codenat,MATCH(Activités!G453,libnat,0)),Activités!G453),"")</f>
        <v/>
      </c>
      <c r="F443" s="26" t="str">
        <f>IF(A443&lt;&gt;"",Activités!I453,"")</f>
        <v/>
      </c>
      <c r="G443" s="26" t="str">
        <f>IF(A443&lt;&gt;"",IF(Activités!O453&lt;&gt;"",Activités!O453,""),"")</f>
        <v/>
      </c>
      <c r="H443" s="26" t="str">
        <f>IF(A443&lt;&gt;"",IF(Activités!Z453=TRUE,INDEX(codeperskat,MATCH(Activités!P453,libperskat,0)),IF(Activités!P453&lt;&gt;"",Activités!P453,"")),"")</f>
        <v/>
      </c>
      <c r="I443" s="26" t="str">
        <f>IF(A443&lt;&gt;"",IF(Activités!AA453=TRUE,INDEX(codeaav,MATCH(Activités!Q453,libaav,0)),IF(Activités!Q453&lt;&gt;"",Activités!Q453,"")),"")</f>
        <v/>
      </c>
      <c r="J443" s="26" t="str">
        <f>IF(A443&lt;&gt;"",IF(Activités!AB453=TRUE,INDEX(codedipqual,MATCH(Activités!R453,libdipqual,0)),IF(Activités!R453&lt;&gt;"",Activités!R453,"")),"")</f>
        <v/>
      </c>
      <c r="K443" s="26" t="str">
        <f>IF(A443&lt;&gt;"",IF(Activités!AC453=TRUE,INDEX(libcatidinst,MATCH(Activités!S453,libinst,0)),""),"")</f>
        <v/>
      </c>
      <c r="L443" s="26" t="str">
        <f>IF(A443&lt;&gt;"",IF(Activités!AC453=TRUE,INDEX(codeinst,MATCH(Activités!S453,libinst,0)),IF(Activités!S453&lt;&gt;"",Activités!S453,"")),"")</f>
        <v/>
      </c>
      <c r="M443" s="26" t="str">
        <f>IF(A443&lt;&gt;"",IF(Activités!T453&lt;&gt;"",Activités!T453,""),"")</f>
        <v/>
      </c>
      <c r="N443" s="26" t="str">
        <f>IF(A443&lt;&gt;"",IF(Activités!U453&lt;&gt;"",Activités!U453,""),"")</f>
        <v/>
      </c>
      <c r="O443" s="26" t="str">
        <f>IF(OR(A443="",ISBLANK(Activités!V453)),"",IF(NOT(ISNA(Activités!V453)),INDEX(codeschartkla,MATCH(Activités!V453,libschartkla,0)),Activités!V453))</f>
        <v/>
      </c>
      <c r="P443" s="26" t="str">
        <f>IF(OR(A443="",ISBLANK(Activités!W453)),"",Activités!W453)</f>
        <v/>
      </c>
    </row>
    <row r="444" spans="1:16">
      <c r="A444" s="26" t="str">
        <f>IF(Activités!$A454&lt;&gt;"",IF(Activités!C454&lt;&gt;"",IF(Activités!C454="LOC.ID",CONCATENATE("LOC.",Activités!AM$12),Activités!C454),""),"")</f>
        <v/>
      </c>
      <c r="B444" s="51" t="str">
        <f>IF(A444&lt;&gt;"",Activités!J454,"")</f>
        <v/>
      </c>
      <c r="C444" s="26" t="str">
        <f>IF(A444&lt;&gt;"",IF(Activités!E454=TRUE,INDEX(codesex,MATCH(Activités!D454,libsex,0)),Activités!D454),"")</f>
        <v/>
      </c>
      <c r="D444" s="116" t="str">
        <f>IF(A444&lt;&gt;"",Activités!F454,"")</f>
        <v/>
      </c>
      <c r="E444" s="26" t="str">
        <f>IF(A444&lt;&gt;"",IF(Activités!H454=TRUE,INDEX(codenat,MATCH(Activités!G454,libnat,0)),Activités!G454),"")</f>
        <v/>
      </c>
      <c r="F444" s="26" t="str">
        <f>IF(A444&lt;&gt;"",Activités!I454,"")</f>
        <v/>
      </c>
      <c r="G444" s="26" t="str">
        <f>IF(A444&lt;&gt;"",IF(Activités!O454&lt;&gt;"",Activités!O454,""),"")</f>
        <v/>
      </c>
      <c r="H444" s="26" t="str">
        <f>IF(A444&lt;&gt;"",IF(Activités!Z454=TRUE,INDEX(codeperskat,MATCH(Activités!P454,libperskat,0)),IF(Activités!P454&lt;&gt;"",Activités!P454,"")),"")</f>
        <v/>
      </c>
      <c r="I444" s="26" t="str">
        <f>IF(A444&lt;&gt;"",IF(Activités!AA454=TRUE,INDEX(codeaav,MATCH(Activités!Q454,libaav,0)),IF(Activités!Q454&lt;&gt;"",Activités!Q454,"")),"")</f>
        <v/>
      </c>
      <c r="J444" s="26" t="str">
        <f>IF(A444&lt;&gt;"",IF(Activités!AB454=TRUE,INDEX(codedipqual,MATCH(Activités!R454,libdipqual,0)),IF(Activités!R454&lt;&gt;"",Activités!R454,"")),"")</f>
        <v/>
      </c>
      <c r="K444" s="26" t="str">
        <f>IF(A444&lt;&gt;"",IF(Activités!AC454=TRUE,INDEX(libcatidinst,MATCH(Activités!S454,libinst,0)),""),"")</f>
        <v/>
      </c>
      <c r="L444" s="26" t="str">
        <f>IF(A444&lt;&gt;"",IF(Activités!AC454=TRUE,INDEX(codeinst,MATCH(Activités!S454,libinst,0)),IF(Activités!S454&lt;&gt;"",Activités!S454,"")),"")</f>
        <v/>
      </c>
      <c r="M444" s="26" t="str">
        <f>IF(A444&lt;&gt;"",IF(Activités!T454&lt;&gt;"",Activités!T454,""),"")</f>
        <v/>
      </c>
      <c r="N444" s="26" t="str">
        <f>IF(A444&lt;&gt;"",IF(Activités!U454&lt;&gt;"",Activités!U454,""),"")</f>
        <v/>
      </c>
      <c r="O444" s="26" t="str">
        <f>IF(OR(A444="",ISBLANK(Activités!V454)),"",IF(NOT(ISNA(Activités!V454)),INDEX(codeschartkla,MATCH(Activités!V454,libschartkla,0)),Activités!V454))</f>
        <v/>
      </c>
      <c r="P444" s="26" t="str">
        <f>IF(OR(A444="",ISBLANK(Activités!W454)),"",Activités!W454)</f>
        <v/>
      </c>
    </row>
    <row r="445" spans="1:16">
      <c r="A445" s="26" t="str">
        <f>IF(Activités!$A455&lt;&gt;"",IF(Activités!C455&lt;&gt;"",IF(Activités!C455="LOC.ID",CONCATENATE("LOC.",Activités!AM$12),Activités!C455),""),"")</f>
        <v/>
      </c>
      <c r="B445" s="51" t="str">
        <f>IF(A445&lt;&gt;"",Activités!J455,"")</f>
        <v/>
      </c>
      <c r="C445" s="26" t="str">
        <f>IF(A445&lt;&gt;"",IF(Activités!E455=TRUE,INDEX(codesex,MATCH(Activités!D455,libsex,0)),Activités!D455),"")</f>
        <v/>
      </c>
      <c r="D445" s="116" t="str">
        <f>IF(A445&lt;&gt;"",Activités!F455,"")</f>
        <v/>
      </c>
      <c r="E445" s="26" t="str">
        <f>IF(A445&lt;&gt;"",IF(Activités!H455=TRUE,INDEX(codenat,MATCH(Activités!G455,libnat,0)),Activités!G455),"")</f>
        <v/>
      </c>
      <c r="F445" s="26" t="str">
        <f>IF(A445&lt;&gt;"",Activités!I455,"")</f>
        <v/>
      </c>
      <c r="G445" s="26" t="str">
        <f>IF(A445&lt;&gt;"",IF(Activités!O455&lt;&gt;"",Activités!O455,""),"")</f>
        <v/>
      </c>
      <c r="H445" s="26" t="str">
        <f>IF(A445&lt;&gt;"",IF(Activités!Z455=TRUE,INDEX(codeperskat,MATCH(Activités!P455,libperskat,0)),IF(Activités!P455&lt;&gt;"",Activités!P455,"")),"")</f>
        <v/>
      </c>
      <c r="I445" s="26" t="str">
        <f>IF(A445&lt;&gt;"",IF(Activités!AA455=TRUE,INDEX(codeaav,MATCH(Activités!Q455,libaav,0)),IF(Activités!Q455&lt;&gt;"",Activités!Q455,"")),"")</f>
        <v/>
      </c>
      <c r="J445" s="26" t="str">
        <f>IF(A445&lt;&gt;"",IF(Activités!AB455=TRUE,INDEX(codedipqual,MATCH(Activités!R455,libdipqual,0)),IF(Activités!R455&lt;&gt;"",Activités!R455,"")),"")</f>
        <v/>
      </c>
      <c r="K445" s="26" t="str">
        <f>IF(A445&lt;&gt;"",IF(Activités!AC455=TRUE,INDEX(libcatidinst,MATCH(Activités!S455,libinst,0)),""),"")</f>
        <v/>
      </c>
      <c r="L445" s="26" t="str">
        <f>IF(A445&lt;&gt;"",IF(Activités!AC455=TRUE,INDEX(codeinst,MATCH(Activités!S455,libinst,0)),IF(Activités!S455&lt;&gt;"",Activités!S455,"")),"")</f>
        <v/>
      </c>
      <c r="M445" s="26" t="str">
        <f>IF(A445&lt;&gt;"",IF(Activités!T455&lt;&gt;"",Activités!T455,""),"")</f>
        <v/>
      </c>
      <c r="N445" s="26" t="str">
        <f>IF(A445&lt;&gt;"",IF(Activités!U455&lt;&gt;"",Activités!U455,""),"")</f>
        <v/>
      </c>
      <c r="O445" s="26" t="str">
        <f>IF(OR(A445="",ISBLANK(Activités!V455)),"",IF(NOT(ISNA(Activités!V455)),INDEX(codeschartkla,MATCH(Activités!V455,libschartkla,0)),Activités!V455))</f>
        <v/>
      </c>
      <c r="P445" s="26" t="str">
        <f>IF(OR(A445="",ISBLANK(Activités!W455)),"",Activités!W455)</f>
        <v/>
      </c>
    </row>
    <row r="446" spans="1:16">
      <c r="A446" s="26" t="str">
        <f>IF(Activités!$A456&lt;&gt;"",IF(Activités!C456&lt;&gt;"",IF(Activités!C456="LOC.ID",CONCATENATE("LOC.",Activités!AM$12),Activités!C456),""),"")</f>
        <v/>
      </c>
      <c r="B446" s="51" t="str">
        <f>IF(A446&lt;&gt;"",Activités!J456,"")</f>
        <v/>
      </c>
      <c r="C446" s="26" t="str">
        <f>IF(A446&lt;&gt;"",IF(Activités!E456=TRUE,INDEX(codesex,MATCH(Activités!D456,libsex,0)),Activités!D456),"")</f>
        <v/>
      </c>
      <c r="D446" s="116" t="str">
        <f>IF(A446&lt;&gt;"",Activités!F456,"")</f>
        <v/>
      </c>
      <c r="E446" s="26" t="str">
        <f>IF(A446&lt;&gt;"",IF(Activités!H456=TRUE,INDEX(codenat,MATCH(Activités!G456,libnat,0)),Activités!G456),"")</f>
        <v/>
      </c>
      <c r="F446" s="26" t="str">
        <f>IF(A446&lt;&gt;"",Activités!I456,"")</f>
        <v/>
      </c>
      <c r="G446" s="26" t="str">
        <f>IF(A446&lt;&gt;"",IF(Activités!O456&lt;&gt;"",Activités!O456,""),"")</f>
        <v/>
      </c>
      <c r="H446" s="26" t="str">
        <f>IF(A446&lt;&gt;"",IF(Activités!Z456=TRUE,INDEX(codeperskat,MATCH(Activités!P456,libperskat,0)),IF(Activités!P456&lt;&gt;"",Activités!P456,"")),"")</f>
        <v/>
      </c>
      <c r="I446" s="26" t="str">
        <f>IF(A446&lt;&gt;"",IF(Activités!AA456=TRUE,INDEX(codeaav,MATCH(Activités!Q456,libaav,0)),IF(Activités!Q456&lt;&gt;"",Activités!Q456,"")),"")</f>
        <v/>
      </c>
      <c r="J446" s="26" t="str">
        <f>IF(A446&lt;&gt;"",IF(Activités!AB456=TRUE,INDEX(codedipqual,MATCH(Activités!R456,libdipqual,0)),IF(Activités!R456&lt;&gt;"",Activités!R456,"")),"")</f>
        <v/>
      </c>
      <c r="K446" s="26" t="str">
        <f>IF(A446&lt;&gt;"",IF(Activités!AC456=TRUE,INDEX(libcatidinst,MATCH(Activités!S456,libinst,0)),""),"")</f>
        <v/>
      </c>
      <c r="L446" s="26" t="str">
        <f>IF(A446&lt;&gt;"",IF(Activités!AC456=TRUE,INDEX(codeinst,MATCH(Activités!S456,libinst,0)),IF(Activités!S456&lt;&gt;"",Activités!S456,"")),"")</f>
        <v/>
      </c>
      <c r="M446" s="26" t="str">
        <f>IF(A446&lt;&gt;"",IF(Activités!T456&lt;&gt;"",Activités!T456,""),"")</f>
        <v/>
      </c>
      <c r="N446" s="26" t="str">
        <f>IF(A446&lt;&gt;"",IF(Activités!U456&lt;&gt;"",Activités!U456,""),"")</f>
        <v/>
      </c>
      <c r="O446" s="26" t="str">
        <f>IF(OR(A446="",ISBLANK(Activités!V456)),"",IF(NOT(ISNA(Activités!V456)),INDEX(codeschartkla,MATCH(Activités!V456,libschartkla,0)),Activités!V456))</f>
        <v/>
      </c>
      <c r="P446" s="26" t="str">
        <f>IF(OR(A446="",ISBLANK(Activités!W456)),"",Activités!W456)</f>
        <v/>
      </c>
    </row>
    <row r="447" spans="1:16">
      <c r="A447" s="26" t="str">
        <f>IF(Activités!$A457&lt;&gt;"",IF(Activités!C457&lt;&gt;"",IF(Activités!C457="LOC.ID",CONCATENATE("LOC.",Activités!AM$12),Activités!C457),""),"")</f>
        <v/>
      </c>
      <c r="B447" s="51" t="str">
        <f>IF(A447&lt;&gt;"",Activités!J457,"")</f>
        <v/>
      </c>
      <c r="C447" s="26" t="str">
        <f>IF(A447&lt;&gt;"",IF(Activités!E457=TRUE,INDEX(codesex,MATCH(Activités!D457,libsex,0)),Activités!D457),"")</f>
        <v/>
      </c>
      <c r="D447" s="116" t="str">
        <f>IF(A447&lt;&gt;"",Activités!F457,"")</f>
        <v/>
      </c>
      <c r="E447" s="26" t="str">
        <f>IF(A447&lt;&gt;"",IF(Activités!H457=TRUE,INDEX(codenat,MATCH(Activités!G457,libnat,0)),Activités!G457),"")</f>
        <v/>
      </c>
      <c r="F447" s="26" t="str">
        <f>IF(A447&lt;&gt;"",Activités!I457,"")</f>
        <v/>
      </c>
      <c r="G447" s="26" t="str">
        <f>IF(A447&lt;&gt;"",IF(Activités!O457&lt;&gt;"",Activités!O457,""),"")</f>
        <v/>
      </c>
      <c r="H447" s="26" t="str">
        <f>IF(A447&lt;&gt;"",IF(Activités!Z457=TRUE,INDEX(codeperskat,MATCH(Activités!P457,libperskat,0)),IF(Activités!P457&lt;&gt;"",Activités!P457,"")),"")</f>
        <v/>
      </c>
      <c r="I447" s="26" t="str">
        <f>IF(A447&lt;&gt;"",IF(Activités!AA457=TRUE,INDEX(codeaav,MATCH(Activités!Q457,libaav,0)),IF(Activités!Q457&lt;&gt;"",Activités!Q457,"")),"")</f>
        <v/>
      </c>
      <c r="J447" s="26" t="str">
        <f>IF(A447&lt;&gt;"",IF(Activités!AB457=TRUE,INDEX(codedipqual,MATCH(Activités!R457,libdipqual,0)),IF(Activités!R457&lt;&gt;"",Activités!R457,"")),"")</f>
        <v/>
      </c>
      <c r="K447" s="26" t="str">
        <f>IF(A447&lt;&gt;"",IF(Activités!AC457=TRUE,INDEX(libcatidinst,MATCH(Activités!S457,libinst,0)),""),"")</f>
        <v/>
      </c>
      <c r="L447" s="26" t="str">
        <f>IF(A447&lt;&gt;"",IF(Activités!AC457=TRUE,INDEX(codeinst,MATCH(Activités!S457,libinst,0)),IF(Activités!S457&lt;&gt;"",Activités!S457,"")),"")</f>
        <v/>
      </c>
      <c r="M447" s="26" t="str">
        <f>IF(A447&lt;&gt;"",IF(Activités!T457&lt;&gt;"",Activités!T457,""),"")</f>
        <v/>
      </c>
      <c r="N447" s="26" t="str">
        <f>IF(A447&lt;&gt;"",IF(Activités!U457&lt;&gt;"",Activités!U457,""),"")</f>
        <v/>
      </c>
      <c r="O447" s="26" t="str">
        <f>IF(OR(A447="",ISBLANK(Activités!V457)),"",IF(NOT(ISNA(Activités!V457)),INDEX(codeschartkla,MATCH(Activités!V457,libschartkla,0)),Activités!V457))</f>
        <v/>
      </c>
      <c r="P447" s="26" t="str">
        <f>IF(OR(A447="",ISBLANK(Activités!W457)),"",Activités!W457)</f>
        <v/>
      </c>
    </row>
    <row r="448" spans="1:16">
      <c r="A448" s="26" t="str">
        <f>IF(Activités!$A458&lt;&gt;"",IF(Activités!C458&lt;&gt;"",IF(Activités!C458="LOC.ID",CONCATENATE("LOC.",Activités!AM$12),Activités!C458),""),"")</f>
        <v/>
      </c>
      <c r="B448" s="51" t="str">
        <f>IF(A448&lt;&gt;"",Activités!J458,"")</f>
        <v/>
      </c>
      <c r="C448" s="26" t="str">
        <f>IF(A448&lt;&gt;"",IF(Activités!E458=TRUE,INDEX(codesex,MATCH(Activités!D458,libsex,0)),Activités!D458),"")</f>
        <v/>
      </c>
      <c r="D448" s="116" t="str">
        <f>IF(A448&lt;&gt;"",Activités!F458,"")</f>
        <v/>
      </c>
      <c r="E448" s="26" t="str">
        <f>IF(A448&lt;&gt;"",IF(Activités!H458=TRUE,INDEX(codenat,MATCH(Activités!G458,libnat,0)),Activités!G458),"")</f>
        <v/>
      </c>
      <c r="F448" s="26" t="str">
        <f>IF(A448&lt;&gt;"",Activités!I458,"")</f>
        <v/>
      </c>
      <c r="G448" s="26" t="str">
        <f>IF(A448&lt;&gt;"",IF(Activités!O458&lt;&gt;"",Activités!O458,""),"")</f>
        <v/>
      </c>
      <c r="H448" s="26" t="str">
        <f>IF(A448&lt;&gt;"",IF(Activités!Z458=TRUE,INDEX(codeperskat,MATCH(Activités!P458,libperskat,0)),IF(Activités!P458&lt;&gt;"",Activités!P458,"")),"")</f>
        <v/>
      </c>
      <c r="I448" s="26" t="str">
        <f>IF(A448&lt;&gt;"",IF(Activités!AA458=TRUE,INDEX(codeaav,MATCH(Activités!Q458,libaav,0)),IF(Activités!Q458&lt;&gt;"",Activités!Q458,"")),"")</f>
        <v/>
      </c>
      <c r="J448" s="26" t="str">
        <f>IF(A448&lt;&gt;"",IF(Activités!AB458=TRUE,INDEX(codedipqual,MATCH(Activités!R458,libdipqual,0)),IF(Activités!R458&lt;&gt;"",Activités!R458,"")),"")</f>
        <v/>
      </c>
      <c r="K448" s="26" t="str">
        <f>IF(A448&lt;&gt;"",IF(Activités!AC458=TRUE,INDEX(libcatidinst,MATCH(Activités!S458,libinst,0)),""),"")</f>
        <v/>
      </c>
      <c r="L448" s="26" t="str">
        <f>IF(A448&lt;&gt;"",IF(Activités!AC458=TRUE,INDEX(codeinst,MATCH(Activités!S458,libinst,0)),IF(Activités!S458&lt;&gt;"",Activités!S458,"")),"")</f>
        <v/>
      </c>
      <c r="M448" s="26" t="str">
        <f>IF(A448&lt;&gt;"",IF(Activités!T458&lt;&gt;"",Activités!T458,""),"")</f>
        <v/>
      </c>
      <c r="N448" s="26" t="str">
        <f>IF(A448&lt;&gt;"",IF(Activités!U458&lt;&gt;"",Activités!U458,""),"")</f>
        <v/>
      </c>
      <c r="O448" s="26" t="str">
        <f>IF(OR(A448="",ISBLANK(Activités!V458)),"",IF(NOT(ISNA(Activités!V458)),INDEX(codeschartkla,MATCH(Activités!V458,libschartkla,0)),Activités!V458))</f>
        <v/>
      </c>
      <c r="P448" s="26" t="str">
        <f>IF(OR(A448="",ISBLANK(Activités!W458)),"",Activités!W458)</f>
        <v/>
      </c>
    </row>
    <row r="449" spans="1:16">
      <c r="A449" s="26" t="str">
        <f>IF(Activités!$A459&lt;&gt;"",IF(Activités!C459&lt;&gt;"",IF(Activités!C459="LOC.ID",CONCATENATE("LOC.",Activités!AM$12),Activités!C459),""),"")</f>
        <v/>
      </c>
      <c r="B449" s="51" t="str">
        <f>IF(A449&lt;&gt;"",Activités!J459,"")</f>
        <v/>
      </c>
      <c r="C449" s="26" t="str">
        <f>IF(A449&lt;&gt;"",IF(Activités!E459=TRUE,INDEX(codesex,MATCH(Activités!D459,libsex,0)),Activités!D459),"")</f>
        <v/>
      </c>
      <c r="D449" s="116" t="str">
        <f>IF(A449&lt;&gt;"",Activités!F459,"")</f>
        <v/>
      </c>
      <c r="E449" s="26" t="str">
        <f>IF(A449&lt;&gt;"",IF(Activités!H459=TRUE,INDEX(codenat,MATCH(Activités!G459,libnat,0)),Activités!G459),"")</f>
        <v/>
      </c>
      <c r="F449" s="26" t="str">
        <f>IF(A449&lt;&gt;"",Activités!I459,"")</f>
        <v/>
      </c>
      <c r="G449" s="26" t="str">
        <f>IF(A449&lt;&gt;"",IF(Activités!O459&lt;&gt;"",Activités!O459,""),"")</f>
        <v/>
      </c>
      <c r="H449" s="26" t="str">
        <f>IF(A449&lt;&gt;"",IF(Activités!Z459=TRUE,INDEX(codeperskat,MATCH(Activités!P459,libperskat,0)),IF(Activités!P459&lt;&gt;"",Activités!P459,"")),"")</f>
        <v/>
      </c>
      <c r="I449" s="26" t="str">
        <f>IF(A449&lt;&gt;"",IF(Activités!AA459=TRUE,INDEX(codeaav,MATCH(Activités!Q459,libaav,0)),IF(Activités!Q459&lt;&gt;"",Activités!Q459,"")),"")</f>
        <v/>
      </c>
      <c r="J449" s="26" t="str">
        <f>IF(A449&lt;&gt;"",IF(Activités!AB459=TRUE,INDEX(codedipqual,MATCH(Activités!R459,libdipqual,0)),IF(Activités!R459&lt;&gt;"",Activités!R459,"")),"")</f>
        <v/>
      </c>
      <c r="K449" s="26" t="str">
        <f>IF(A449&lt;&gt;"",IF(Activités!AC459=TRUE,INDEX(libcatidinst,MATCH(Activités!S459,libinst,0)),""),"")</f>
        <v/>
      </c>
      <c r="L449" s="26" t="str">
        <f>IF(A449&lt;&gt;"",IF(Activités!AC459=TRUE,INDEX(codeinst,MATCH(Activités!S459,libinst,0)),IF(Activités!S459&lt;&gt;"",Activités!S459,"")),"")</f>
        <v/>
      </c>
      <c r="M449" s="26" t="str">
        <f>IF(A449&lt;&gt;"",IF(Activités!T459&lt;&gt;"",Activités!T459,""),"")</f>
        <v/>
      </c>
      <c r="N449" s="26" t="str">
        <f>IF(A449&lt;&gt;"",IF(Activités!U459&lt;&gt;"",Activités!U459,""),"")</f>
        <v/>
      </c>
      <c r="O449" s="26" t="str">
        <f>IF(OR(A449="",ISBLANK(Activités!V459)),"",IF(NOT(ISNA(Activités!V459)),INDEX(codeschartkla,MATCH(Activités!V459,libschartkla,0)),Activités!V459))</f>
        <v/>
      </c>
      <c r="P449" s="26" t="str">
        <f>IF(OR(A449="",ISBLANK(Activités!W459)),"",Activités!W459)</f>
        <v/>
      </c>
    </row>
    <row r="450" spans="1:16">
      <c r="A450" s="26" t="str">
        <f>IF(Activités!$A460&lt;&gt;"",IF(Activités!C460&lt;&gt;"",IF(Activités!C460="LOC.ID",CONCATENATE("LOC.",Activités!AM$12),Activités!C460),""),"")</f>
        <v/>
      </c>
      <c r="B450" s="51" t="str">
        <f>IF(A450&lt;&gt;"",Activités!J460,"")</f>
        <v/>
      </c>
      <c r="C450" s="26" t="str">
        <f>IF(A450&lt;&gt;"",IF(Activités!E460=TRUE,INDEX(codesex,MATCH(Activités!D460,libsex,0)),Activités!D460),"")</f>
        <v/>
      </c>
      <c r="D450" s="116" t="str">
        <f>IF(A450&lt;&gt;"",Activités!F460,"")</f>
        <v/>
      </c>
      <c r="E450" s="26" t="str">
        <f>IF(A450&lt;&gt;"",IF(Activités!H460=TRUE,INDEX(codenat,MATCH(Activités!G460,libnat,0)),Activités!G460),"")</f>
        <v/>
      </c>
      <c r="F450" s="26" t="str">
        <f>IF(A450&lt;&gt;"",Activités!I460,"")</f>
        <v/>
      </c>
      <c r="G450" s="26" t="str">
        <f>IF(A450&lt;&gt;"",IF(Activités!O460&lt;&gt;"",Activités!O460,""),"")</f>
        <v/>
      </c>
      <c r="H450" s="26" t="str">
        <f>IF(A450&lt;&gt;"",IF(Activités!Z460=TRUE,INDEX(codeperskat,MATCH(Activités!P460,libperskat,0)),IF(Activités!P460&lt;&gt;"",Activités!P460,"")),"")</f>
        <v/>
      </c>
      <c r="I450" s="26" t="str">
        <f>IF(A450&lt;&gt;"",IF(Activités!AA460=TRUE,INDEX(codeaav,MATCH(Activités!Q460,libaav,0)),IF(Activités!Q460&lt;&gt;"",Activités!Q460,"")),"")</f>
        <v/>
      </c>
      <c r="J450" s="26" t="str">
        <f>IF(A450&lt;&gt;"",IF(Activités!AB460=TRUE,INDEX(codedipqual,MATCH(Activités!R460,libdipqual,0)),IF(Activités!R460&lt;&gt;"",Activités!R460,"")),"")</f>
        <v/>
      </c>
      <c r="K450" s="26" t="str">
        <f>IF(A450&lt;&gt;"",IF(Activités!AC460=TRUE,INDEX(libcatidinst,MATCH(Activités!S460,libinst,0)),""),"")</f>
        <v/>
      </c>
      <c r="L450" s="26" t="str">
        <f>IF(A450&lt;&gt;"",IF(Activités!AC460=TRUE,INDEX(codeinst,MATCH(Activités!S460,libinst,0)),IF(Activités!S460&lt;&gt;"",Activités!S460,"")),"")</f>
        <v/>
      </c>
      <c r="M450" s="26" t="str">
        <f>IF(A450&lt;&gt;"",IF(Activités!T460&lt;&gt;"",Activités!T460,""),"")</f>
        <v/>
      </c>
      <c r="N450" s="26" t="str">
        <f>IF(A450&lt;&gt;"",IF(Activités!U460&lt;&gt;"",Activités!U460,""),"")</f>
        <v/>
      </c>
      <c r="O450" s="26" t="str">
        <f>IF(OR(A450="",ISBLANK(Activités!V460)),"",IF(NOT(ISNA(Activités!V460)),INDEX(codeschartkla,MATCH(Activités!V460,libschartkla,0)),Activités!V460))</f>
        <v/>
      </c>
      <c r="P450" s="26" t="str">
        <f>IF(OR(A450="",ISBLANK(Activités!W460)),"",Activités!W460)</f>
        <v/>
      </c>
    </row>
    <row r="451" spans="1:16">
      <c r="A451" s="26" t="str">
        <f>IF(Activités!$A461&lt;&gt;"",IF(Activités!C461&lt;&gt;"",IF(Activités!C461="LOC.ID",CONCATENATE("LOC.",Activités!AM$12),Activités!C461),""),"")</f>
        <v/>
      </c>
      <c r="B451" s="51" t="str">
        <f>IF(A451&lt;&gt;"",Activités!J461,"")</f>
        <v/>
      </c>
      <c r="C451" s="26" t="str">
        <f>IF(A451&lt;&gt;"",IF(Activités!E461=TRUE,INDEX(codesex,MATCH(Activités!D461,libsex,0)),Activités!D461),"")</f>
        <v/>
      </c>
      <c r="D451" s="116" t="str">
        <f>IF(A451&lt;&gt;"",Activités!F461,"")</f>
        <v/>
      </c>
      <c r="E451" s="26" t="str">
        <f>IF(A451&lt;&gt;"",IF(Activités!H461=TRUE,INDEX(codenat,MATCH(Activités!G461,libnat,0)),Activités!G461),"")</f>
        <v/>
      </c>
      <c r="F451" s="26" t="str">
        <f>IF(A451&lt;&gt;"",Activités!I461,"")</f>
        <v/>
      </c>
      <c r="G451" s="26" t="str">
        <f>IF(A451&lt;&gt;"",IF(Activités!O461&lt;&gt;"",Activités!O461,""),"")</f>
        <v/>
      </c>
      <c r="H451" s="26" t="str">
        <f>IF(A451&lt;&gt;"",IF(Activités!Z461=TRUE,INDEX(codeperskat,MATCH(Activités!P461,libperskat,0)),IF(Activités!P461&lt;&gt;"",Activités!P461,"")),"")</f>
        <v/>
      </c>
      <c r="I451" s="26" t="str">
        <f>IF(A451&lt;&gt;"",IF(Activités!AA461=TRUE,INDEX(codeaav,MATCH(Activités!Q461,libaav,0)),IF(Activités!Q461&lt;&gt;"",Activités!Q461,"")),"")</f>
        <v/>
      </c>
      <c r="J451" s="26" t="str">
        <f>IF(A451&lt;&gt;"",IF(Activités!AB461=TRUE,INDEX(codedipqual,MATCH(Activités!R461,libdipqual,0)),IF(Activités!R461&lt;&gt;"",Activités!R461,"")),"")</f>
        <v/>
      </c>
      <c r="K451" s="26" t="str">
        <f>IF(A451&lt;&gt;"",IF(Activités!AC461=TRUE,INDEX(libcatidinst,MATCH(Activités!S461,libinst,0)),""),"")</f>
        <v/>
      </c>
      <c r="L451" s="26" t="str">
        <f>IF(A451&lt;&gt;"",IF(Activités!AC461=TRUE,INDEX(codeinst,MATCH(Activités!S461,libinst,0)),IF(Activités!S461&lt;&gt;"",Activités!S461,"")),"")</f>
        <v/>
      </c>
      <c r="M451" s="26" t="str">
        <f>IF(A451&lt;&gt;"",IF(Activités!T461&lt;&gt;"",Activités!T461,""),"")</f>
        <v/>
      </c>
      <c r="N451" s="26" t="str">
        <f>IF(A451&lt;&gt;"",IF(Activités!U461&lt;&gt;"",Activités!U461,""),"")</f>
        <v/>
      </c>
      <c r="O451" s="26" t="str">
        <f>IF(OR(A451="",ISBLANK(Activités!V461)),"",IF(NOT(ISNA(Activités!V461)),INDEX(codeschartkla,MATCH(Activités!V461,libschartkla,0)),Activités!V461))</f>
        <v/>
      </c>
      <c r="P451" s="26" t="str">
        <f>IF(OR(A451="",ISBLANK(Activités!W461)),"",Activités!W461)</f>
        <v/>
      </c>
    </row>
    <row r="452" spans="1:16">
      <c r="A452" s="26" t="str">
        <f>IF(Activités!$A462&lt;&gt;"",IF(Activités!C462&lt;&gt;"",IF(Activités!C462="LOC.ID",CONCATENATE("LOC.",Activités!AM$12),Activités!C462),""),"")</f>
        <v/>
      </c>
      <c r="B452" s="51" t="str">
        <f>IF(A452&lt;&gt;"",Activités!J462,"")</f>
        <v/>
      </c>
      <c r="C452" s="26" t="str">
        <f>IF(A452&lt;&gt;"",IF(Activités!E462=TRUE,INDEX(codesex,MATCH(Activités!D462,libsex,0)),Activités!D462),"")</f>
        <v/>
      </c>
      <c r="D452" s="116" t="str">
        <f>IF(A452&lt;&gt;"",Activités!F462,"")</f>
        <v/>
      </c>
      <c r="E452" s="26" t="str">
        <f>IF(A452&lt;&gt;"",IF(Activités!H462=TRUE,INDEX(codenat,MATCH(Activités!G462,libnat,0)),Activités!G462),"")</f>
        <v/>
      </c>
      <c r="F452" s="26" t="str">
        <f>IF(A452&lt;&gt;"",Activités!I462,"")</f>
        <v/>
      </c>
      <c r="G452" s="26" t="str">
        <f>IF(A452&lt;&gt;"",IF(Activités!O462&lt;&gt;"",Activités!O462,""),"")</f>
        <v/>
      </c>
      <c r="H452" s="26" t="str">
        <f>IF(A452&lt;&gt;"",IF(Activités!Z462=TRUE,INDEX(codeperskat,MATCH(Activités!P462,libperskat,0)),IF(Activités!P462&lt;&gt;"",Activités!P462,"")),"")</f>
        <v/>
      </c>
      <c r="I452" s="26" t="str">
        <f>IF(A452&lt;&gt;"",IF(Activités!AA462=TRUE,INDEX(codeaav,MATCH(Activités!Q462,libaav,0)),IF(Activités!Q462&lt;&gt;"",Activités!Q462,"")),"")</f>
        <v/>
      </c>
      <c r="J452" s="26" t="str">
        <f>IF(A452&lt;&gt;"",IF(Activités!AB462=TRUE,INDEX(codedipqual,MATCH(Activités!R462,libdipqual,0)),IF(Activités!R462&lt;&gt;"",Activités!R462,"")),"")</f>
        <v/>
      </c>
      <c r="K452" s="26" t="str">
        <f>IF(A452&lt;&gt;"",IF(Activités!AC462=TRUE,INDEX(libcatidinst,MATCH(Activités!S462,libinst,0)),""),"")</f>
        <v/>
      </c>
      <c r="L452" s="26" t="str">
        <f>IF(A452&lt;&gt;"",IF(Activités!AC462=TRUE,INDEX(codeinst,MATCH(Activités!S462,libinst,0)),IF(Activités!S462&lt;&gt;"",Activités!S462,"")),"")</f>
        <v/>
      </c>
      <c r="M452" s="26" t="str">
        <f>IF(A452&lt;&gt;"",IF(Activités!T462&lt;&gt;"",Activités!T462,""),"")</f>
        <v/>
      </c>
      <c r="N452" s="26" t="str">
        <f>IF(A452&lt;&gt;"",IF(Activités!U462&lt;&gt;"",Activités!U462,""),"")</f>
        <v/>
      </c>
      <c r="O452" s="26" t="str">
        <f>IF(OR(A452="",ISBLANK(Activités!V462)),"",IF(NOT(ISNA(Activités!V462)),INDEX(codeschartkla,MATCH(Activités!V462,libschartkla,0)),Activités!V462))</f>
        <v/>
      </c>
      <c r="P452" s="26" t="str">
        <f>IF(OR(A452="",ISBLANK(Activités!W462)),"",Activités!W462)</f>
        <v/>
      </c>
    </row>
    <row r="453" spans="1:16">
      <c r="A453" s="26" t="str">
        <f>IF(Activités!$A463&lt;&gt;"",IF(Activités!C463&lt;&gt;"",IF(Activités!C463="LOC.ID",CONCATENATE("LOC.",Activités!AM$12),Activités!C463),""),"")</f>
        <v/>
      </c>
      <c r="B453" s="51" t="str">
        <f>IF(A453&lt;&gt;"",Activités!J463,"")</f>
        <v/>
      </c>
      <c r="C453" s="26" t="str">
        <f>IF(A453&lt;&gt;"",IF(Activités!E463=TRUE,INDEX(codesex,MATCH(Activités!D463,libsex,0)),Activités!D463),"")</f>
        <v/>
      </c>
      <c r="D453" s="116" t="str">
        <f>IF(A453&lt;&gt;"",Activités!F463,"")</f>
        <v/>
      </c>
      <c r="E453" s="26" t="str">
        <f>IF(A453&lt;&gt;"",IF(Activités!H463=TRUE,INDEX(codenat,MATCH(Activités!G463,libnat,0)),Activités!G463),"")</f>
        <v/>
      </c>
      <c r="F453" s="26" t="str">
        <f>IF(A453&lt;&gt;"",Activités!I463,"")</f>
        <v/>
      </c>
      <c r="G453" s="26" t="str">
        <f>IF(A453&lt;&gt;"",IF(Activités!O463&lt;&gt;"",Activités!O463,""),"")</f>
        <v/>
      </c>
      <c r="H453" s="26" t="str">
        <f>IF(A453&lt;&gt;"",IF(Activités!Z463=TRUE,INDEX(codeperskat,MATCH(Activités!P463,libperskat,0)),IF(Activités!P463&lt;&gt;"",Activités!P463,"")),"")</f>
        <v/>
      </c>
      <c r="I453" s="26" t="str">
        <f>IF(A453&lt;&gt;"",IF(Activités!AA463=TRUE,INDEX(codeaav,MATCH(Activités!Q463,libaav,0)),IF(Activités!Q463&lt;&gt;"",Activités!Q463,"")),"")</f>
        <v/>
      </c>
      <c r="J453" s="26" t="str">
        <f>IF(A453&lt;&gt;"",IF(Activités!AB463=TRUE,INDEX(codedipqual,MATCH(Activités!R463,libdipqual,0)),IF(Activités!R463&lt;&gt;"",Activités!R463,"")),"")</f>
        <v/>
      </c>
      <c r="K453" s="26" t="str">
        <f>IF(A453&lt;&gt;"",IF(Activités!AC463=TRUE,INDEX(libcatidinst,MATCH(Activités!S463,libinst,0)),""),"")</f>
        <v/>
      </c>
      <c r="L453" s="26" t="str">
        <f>IF(A453&lt;&gt;"",IF(Activités!AC463=TRUE,INDEX(codeinst,MATCH(Activités!S463,libinst,0)),IF(Activités!S463&lt;&gt;"",Activités!S463,"")),"")</f>
        <v/>
      </c>
      <c r="M453" s="26" t="str">
        <f>IF(A453&lt;&gt;"",IF(Activités!T463&lt;&gt;"",Activités!T463,""),"")</f>
        <v/>
      </c>
      <c r="N453" s="26" t="str">
        <f>IF(A453&lt;&gt;"",IF(Activités!U463&lt;&gt;"",Activités!U463,""),"")</f>
        <v/>
      </c>
      <c r="O453" s="26" t="str">
        <f>IF(OR(A453="",ISBLANK(Activités!V463)),"",IF(NOT(ISNA(Activités!V463)),INDEX(codeschartkla,MATCH(Activités!V463,libschartkla,0)),Activités!V463))</f>
        <v/>
      </c>
      <c r="P453" s="26" t="str">
        <f>IF(OR(A453="",ISBLANK(Activités!W463)),"",Activités!W463)</f>
        <v/>
      </c>
    </row>
    <row r="454" spans="1:16">
      <c r="A454" s="26" t="str">
        <f>IF(Activités!$A464&lt;&gt;"",IF(Activités!C464&lt;&gt;"",IF(Activités!C464="LOC.ID",CONCATENATE("LOC.",Activités!AM$12),Activités!C464),""),"")</f>
        <v/>
      </c>
      <c r="B454" s="51" t="str">
        <f>IF(A454&lt;&gt;"",Activités!J464,"")</f>
        <v/>
      </c>
      <c r="C454" s="26" t="str">
        <f>IF(A454&lt;&gt;"",IF(Activités!E464=TRUE,INDEX(codesex,MATCH(Activités!D464,libsex,0)),Activités!D464),"")</f>
        <v/>
      </c>
      <c r="D454" s="116" t="str">
        <f>IF(A454&lt;&gt;"",Activités!F464,"")</f>
        <v/>
      </c>
      <c r="E454" s="26" t="str">
        <f>IF(A454&lt;&gt;"",IF(Activités!H464=TRUE,INDEX(codenat,MATCH(Activités!G464,libnat,0)),Activités!G464),"")</f>
        <v/>
      </c>
      <c r="F454" s="26" t="str">
        <f>IF(A454&lt;&gt;"",Activités!I464,"")</f>
        <v/>
      </c>
      <c r="G454" s="26" t="str">
        <f>IF(A454&lt;&gt;"",IF(Activités!O464&lt;&gt;"",Activités!O464,""),"")</f>
        <v/>
      </c>
      <c r="H454" s="26" t="str">
        <f>IF(A454&lt;&gt;"",IF(Activités!Z464=TRUE,INDEX(codeperskat,MATCH(Activités!P464,libperskat,0)),IF(Activités!P464&lt;&gt;"",Activités!P464,"")),"")</f>
        <v/>
      </c>
      <c r="I454" s="26" t="str">
        <f>IF(A454&lt;&gt;"",IF(Activités!AA464=TRUE,INDEX(codeaav,MATCH(Activités!Q464,libaav,0)),IF(Activités!Q464&lt;&gt;"",Activités!Q464,"")),"")</f>
        <v/>
      </c>
      <c r="J454" s="26" t="str">
        <f>IF(A454&lt;&gt;"",IF(Activités!AB464=TRUE,INDEX(codedipqual,MATCH(Activités!R464,libdipqual,0)),IF(Activités!R464&lt;&gt;"",Activités!R464,"")),"")</f>
        <v/>
      </c>
      <c r="K454" s="26" t="str">
        <f>IF(A454&lt;&gt;"",IF(Activités!AC464=TRUE,INDEX(libcatidinst,MATCH(Activités!S464,libinst,0)),""),"")</f>
        <v/>
      </c>
      <c r="L454" s="26" t="str">
        <f>IF(A454&lt;&gt;"",IF(Activités!AC464=TRUE,INDEX(codeinst,MATCH(Activités!S464,libinst,0)),IF(Activités!S464&lt;&gt;"",Activités!S464,"")),"")</f>
        <v/>
      </c>
      <c r="M454" s="26" t="str">
        <f>IF(A454&lt;&gt;"",IF(Activités!T464&lt;&gt;"",Activités!T464,""),"")</f>
        <v/>
      </c>
      <c r="N454" s="26" t="str">
        <f>IF(A454&lt;&gt;"",IF(Activités!U464&lt;&gt;"",Activités!U464,""),"")</f>
        <v/>
      </c>
      <c r="O454" s="26" t="str">
        <f>IF(OR(A454="",ISBLANK(Activités!V464)),"",IF(NOT(ISNA(Activités!V464)),INDEX(codeschartkla,MATCH(Activités!V464,libschartkla,0)),Activités!V464))</f>
        <v/>
      </c>
      <c r="P454" s="26" t="str">
        <f>IF(OR(A454="",ISBLANK(Activités!W464)),"",Activités!W464)</f>
        <v/>
      </c>
    </row>
    <row r="455" spans="1:16">
      <c r="A455" s="26" t="str">
        <f>IF(Activités!$A465&lt;&gt;"",IF(Activités!C465&lt;&gt;"",IF(Activités!C465="LOC.ID",CONCATENATE("LOC.",Activités!AM$12),Activités!C465),""),"")</f>
        <v/>
      </c>
      <c r="B455" s="51" t="str">
        <f>IF(A455&lt;&gt;"",Activités!J465,"")</f>
        <v/>
      </c>
      <c r="C455" s="26" t="str">
        <f>IF(A455&lt;&gt;"",IF(Activités!E465=TRUE,INDEX(codesex,MATCH(Activités!D465,libsex,0)),Activités!D465),"")</f>
        <v/>
      </c>
      <c r="D455" s="116" t="str">
        <f>IF(A455&lt;&gt;"",Activités!F465,"")</f>
        <v/>
      </c>
      <c r="E455" s="26" t="str">
        <f>IF(A455&lt;&gt;"",IF(Activités!H465=TRUE,INDEX(codenat,MATCH(Activités!G465,libnat,0)),Activités!G465),"")</f>
        <v/>
      </c>
      <c r="F455" s="26" t="str">
        <f>IF(A455&lt;&gt;"",Activités!I465,"")</f>
        <v/>
      </c>
      <c r="G455" s="26" t="str">
        <f>IF(A455&lt;&gt;"",IF(Activités!O465&lt;&gt;"",Activités!O465,""),"")</f>
        <v/>
      </c>
      <c r="H455" s="26" t="str">
        <f>IF(A455&lt;&gt;"",IF(Activités!Z465=TRUE,INDEX(codeperskat,MATCH(Activités!P465,libperskat,0)),IF(Activités!P465&lt;&gt;"",Activités!P465,"")),"")</f>
        <v/>
      </c>
      <c r="I455" s="26" t="str">
        <f>IF(A455&lt;&gt;"",IF(Activités!AA465=TRUE,INDEX(codeaav,MATCH(Activités!Q465,libaav,0)),IF(Activités!Q465&lt;&gt;"",Activités!Q465,"")),"")</f>
        <v/>
      </c>
      <c r="J455" s="26" t="str">
        <f>IF(A455&lt;&gt;"",IF(Activités!AB465=TRUE,INDEX(codedipqual,MATCH(Activités!R465,libdipqual,0)),IF(Activités!R465&lt;&gt;"",Activités!R465,"")),"")</f>
        <v/>
      </c>
      <c r="K455" s="26" t="str">
        <f>IF(A455&lt;&gt;"",IF(Activités!AC465=TRUE,INDEX(libcatidinst,MATCH(Activités!S465,libinst,0)),""),"")</f>
        <v/>
      </c>
      <c r="L455" s="26" t="str">
        <f>IF(A455&lt;&gt;"",IF(Activités!AC465=TRUE,INDEX(codeinst,MATCH(Activités!S465,libinst,0)),IF(Activités!S465&lt;&gt;"",Activités!S465,"")),"")</f>
        <v/>
      </c>
      <c r="M455" s="26" t="str">
        <f>IF(A455&lt;&gt;"",IF(Activités!T465&lt;&gt;"",Activités!T465,""),"")</f>
        <v/>
      </c>
      <c r="N455" s="26" t="str">
        <f>IF(A455&lt;&gt;"",IF(Activités!U465&lt;&gt;"",Activités!U465,""),"")</f>
        <v/>
      </c>
      <c r="O455" s="26" t="str">
        <f>IF(OR(A455="",ISBLANK(Activités!V465)),"",IF(NOT(ISNA(Activités!V465)),INDEX(codeschartkla,MATCH(Activités!V465,libschartkla,0)),Activités!V465))</f>
        <v/>
      </c>
      <c r="P455" s="26" t="str">
        <f>IF(OR(A455="",ISBLANK(Activités!W465)),"",Activités!W465)</f>
        <v/>
      </c>
    </row>
    <row r="456" spans="1:16">
      <c r="A456" s="26" t="str">
        <f>IF(Activités!$A466&lt;&gt;"",IF(Activités!C466&lt;&gt;"",IF(Activités!C466="LOC.ID",CONCATENATE("LOC.",Activités!AM$12),Activités!C466),""),"")</f>
        <v/>
      </c>
      <c r="B456" s="51" t="str">
        <f>IF(A456&lt;&gt;"",Activités!J466,"")</f>
        <v/>
      </c>
      <c r="C456" s="26" t="str">
        <f>IF(A456&lt;&gt;"",IF(Activités!E466=TRUE,INDEX(codesex,MATCH(Activités!D466,libsex,0)),Activités!D466),"")</f>
        <v/>
      </c>
      <c r="D456" s="116" t="str">
        <f>IF(A456&lt;&gt;"",Activités!F466,"")</f>
        <v/>
      </c>
      <c r="E456" s="26" t="str">
        <f>IF(A456&lt;&gt;"",IF(Activités!H466=TRUE,INDEX(codenat,MATCH(Activités!G466,libnat,0)),Activités!G466),"")</f>
        <v/>
      </c>
      <c r="F456" s="26" t="str">
        <f>IF(A456&lt;&gt;"",Activités!I466,"")</f>
        <v/>
      </c>
      <c r="G456" s="26" t="str">
        <f>IF(A456&lt;&gt;"",IF(Activités!O466&lt;&gt;"",Activités!O466,""),"")</f>
        <v/>
      </c>
      <c r="H456" s="26" t="str">
        <f>IF(A456&lt;&gt;"",IF(Activités!Z466=TRUE,INDEX(codeperskat,MATCH(Activités!P466,libperskat,0)),IF(Activités!P466&lt;&gt;"",Activités!P466,"")),"")</f>
        <v/>
      </c>
      <c r="I456" s="26" t="str">
        <f>IF(A456&lt;&gt;"",IF(Activités!AA466=TRUE,INDEX(codeaav,MATCH(Activités!Q466,libaav,0)),IF(Activités!Q466&lt;&gt;"",Activités!Q466,"")),"")</f>
        <v/>
      </c>
      <c r="J456" s="26" t="str">
        <f>IF(A456&lt;&gt;"",IF(Activités!AB466=TRUE,INDEX(codedipqual,MATCH(Activités!R466,libdipqual,0)),IF(Activités!R466&lt;&gt;"",Activités!R466,"")),"")</f>
        <v/>
      </c>
      <c r="K456" s="26" t="str">
        <f>IF(A456&lt;&gt;"",IF(Activités!AC466=TRUE,INDEX(libcatidinst,MATCH(Activités!S466,libinst,0)),""),"")</f>
        <v/>
      </c>
      <c r="L456" s="26" t="str">
        <f>IF(A456&lt;&gt;"",IF(Activités!AC466=TRUE,INDEX(codeinst,MATCH(Activités!S466,libinst,0)),IF(Activités!S466&lt;&gt;"",Activités!S466,"")),"")</f>
        <v/>
      </c>
      <c r="M456" s="26" t="str">
        <f>IF(A456&lt;&gt;"",IF(Activités!T466&lt;&gt;"",Activités!T466,""),"")</f>
        <v/>
      </c>
      <c r="N456" s="26" t="str">
        <f>IF(A456&lt;&gt;"",IF(Activités!U466&lt;&gt;"",Activités!U466,""),"")</f>
        <v/>
      </c>
      <c r="O456" s="26" t="str">
        <f>IF(OR(A456="",ISBLANK(Activités!V466)),"",IF(NOT(ISNA(Activités!V466)),INDEX(codeschartkla,MATCH(Activités!V466,libschartkla,0)),Activités!V466))</f>
        <v/>
      </c>
      <c r="P456" s="26" t="str">
        <f>IF(OR(A456="",ISBLANK(Activités!W466)),"",Activités!W466)</f>
        <v/>
      </c>
    </row>
    <row r="457" spans="1:16">
      <c r="A457" s="26" t="str">
        <f>IF(Activités!$A467&lt;&gt;"",IF(Activités!C467&lt;&gt;"",IF(Activités!C467="LOC.ID",CONCATENATE("LOC.",Activités!AM$12),Activités!C467),""),"")</f>
        <v/>
      </c>
      <c r="B457" s="51" t="str">
        <f>IF(A457&lt;&gt;"",Activités!J467,"")</f>
        <v/>
      </c>
      <c r="C457" s="26" t="str">
        <f>IF(A457&lt;&gt;"",IF(Activités!E467=TRUE,INDEX(codesex,MATCH(Activités!D467,libsex,0)),Activités!D467),"")</f>
        <v/>
      </c>
      <c r="D457" s="116" t="str">
        <f>IF(A457&lt;&gt;"",Activités!F467,"")</f>
        <v/>
      </c>
      <c r="E457" s="26" t="str">
        <f>IF(A457&lt;&gt;"",IF(Activités!H467=TRUE,INDEX(codenat,MATCH(Activités!G467,libnat,0)),Activités!G467),"")</f>
        <v/>
      </c>
      <c r="F457" s="26" t="str">
        <f>IF(A457&lt;&gt;"",Activités!I467,"")</f>
        <v/>
      </c>
      <c r="G457" s="26" t="str">
        <f>IF(A457&lt;&gt;"",IF(Activités!O467&lt;&gt;"",Activités!O467,""),"")</f>
        <v/>
      </c>
      <c r="H457" s="26" t="str">
        <f>IF(A457&lt;&gt;"",IF(Activités!Z467=TRUE,INDEX(codeperskat,MATCH(Activités!P467,libperskat,0)),IF(Activités!P467&lt;&gt;"",Activités!P467,"")),"")</f>
        <v/>
      </c>
      <c r="I457" s="26" t="str">
        <f>IF(A457&lt;&gt;"",IF(Activités!AA467=TRUE,INDEX(codeaav,MATCH(Activités!Q467,libaav,0)),IF(Activités!Q467&lt;&gt;"",Activités!Q467,"")),"")</f>
        <v/>
      </c>
      <c r="J457" s="26" t="str">
        <f>IF(A457&lt;&gt;"",IF(Activités!AB467=TRUE,INDEX(codedipqual,MATCH(Activités!R467,libdipqual,0)),IF(Activités!R467&lt;&gt;"",Activités!R467,"")),"")</f>
        <v/>
      </c>
      <c r="K457" s="26" t="str">
        <f>IF(A457&lt;&gt;"",IF(Activités!AC467=TRUE,INDEX(libcatidinst,MATCH(Activités!S467,libinst,0)),""),"")</f>
        <v/>
      </c>
      <c r="L457" s="26" t="str">
        <f>IF(A457&lt;&gt;"",IF(Activités!AC467=TRUE,INDEX(codeinst,MATCH(Activités!S467,libinst,0)),IF(Activités!S467&lt;&gt;"",Activités!S467,"")),"")</f>
        <v/>
      </c>
      <c r="M457" s="26" t="str">
        <f>IF(A457&lt;&gt;"",IF(Activités!T467&lt;&gt;"",Activités!T467,""),"")</f>
        <v/>
      </c>
      <c r="N457" s="26" t="str">
        <f>IF(A457&lt;&gt;"",IF(Activités!U467&lt;&gt;"",Activités!U467,""),"")</f>
        <v/>
      </c>
      <c r="O457" s="26" t="str">
        <f>IF(OR(A457="",ISBLANK(Activités!V467)),"",IF(NOT(ISNA(Activités!V467)),INDEX(codeschartkla,MATCH(Activités!V467,libschartkla,0)),Activités!V467))</f>
        <v/>
      </c>
      <c r="P457" s="26" t="str">
        <f>IF(OR(A457="",ISBLANK(Activités!W467)),"",Activités!W467)</f>
        <v/>
      </c>
    </row>
    <row r="458" spans="1:16">
      <c r="A458" s="26" t="str">
        <f>IF(Activités!$A468&lt;&gt;"",IF(Activités!C468&lt;&gt;"",IF(Activités!C468="LOC.ID",CONCATENATE("LOC.",Activités!AM$12),Activités!C468),""),"")</f>
        <v/>
      </c>
      <c r="B458" s="51" t="str">
        <f>IF(A458&lt;&gt;"",Activités!J468,"")</f>
        <v/>
      </c>
      <c r="C458" s="26" t="str">
        <f>IF(A458&lt;&gt;"",IF(Activités!E468=TRUE,INDEX(codesex,MATCH(Activités!D468,libsex,0)),Activités!D468),"")</f>
        <v/>
      </c>
      <c r="D458" s="116" t="str">
        <f>IF(A458&lt;&gt;"",Activités!F468,"")</f>
        <v/>
      </c>
      <c r="E458" s="26" t="str">
        <f>IF(A458&lt;&gt;"",IF(Activités!H468=TRUE,INDEX(codenat,MATCH(Activités!G468,libnat,0)),Activités!G468),"")</f>
        <v/>
      </c>
      <c r="F458" s="26" t="str">
        <f>IF(A458&lt;&gt;"",Activités!I468,"")</f>
        <v/>
      </c>
      <c r="G458" s="26" t="str">
        <f>IF(A458&lt;&gt;"",IF(Activités!O468&lt;&gt;"",Activités!O468,""),"")</f>
        <v/>
      </c>
      <c r="H458" s="26" t="str">
        <f>IF(A458&lt;&gt;"",IF(Activités!Z468=TRUE,INDEX(codeperskat,MATCH(Activités!P468,libperskat,0)),IF(Activités!P468&lt;&gt;"",Activités!P468,"")),"")</f>
        <v/>
      </c>
      <c r="I458" s="26" t="str">
        <f>IF(A458&lt;&gt;"",IF(Activités!AA468=TRUE,INDEX(codeaav,MATCH(Activités!Q468,libaav,0)),IF(Activités!Q468&lt;&gt;"",Activités!Q468,"")),"")</f>
        <v/>
      </c>
      <c r="J458" s="26" t="str">
        <f>IF(A458&lt;&gt;"",IF(Activités!AB468=TRUE,INDEX(codedipqual,MATCH(Activités!R468,libdipqual,0)),IF(Activités!R468&lt;&gt;"",Activités!R468,"")),"")</f>
        <v/>
      </c>
      <c r="K458" s="26" t="str">
        <f>IF(A458&lt;&gt;"",IF(Activités!AC468=TRUE,INDEX(libcatidinst,MATCH(Activités!S468,libinst,0)),""),"")</f>
        <v/>
      </c>
      <c r="L458" s="26" t="str">
        <f>IF(A458&lt;&gt;"",IF(Activités!AC468=TRUE,INDEX(codeinst,MATCH(Activités!S468,libinst,0)),IF(Activités!S468&lt;&gt;"",Activités!S468,"")),"")</f>
        <v/>
      </c>
      <c r="M458" s="26" t="str">
        <f>IF(A458&lt;&gt;"",IF(Activités!T468&lt;&gt;"",Activités!T468,""),"")</f>
        <v/>
      </c>
      <c r="N458" s="26" t="str">
        <f>IF(A458&lt;&gt;"",IF(Activités!U468&lt;&gt;"",Activités!U468,""),"")</f>
        <v/>
      </c>
      <c r="O458" s="26" t="str">
        <f>IF(OR(A458="",ISBLANK(Activités!V468)),"",IF(NOT(ISNA(Activités!V468)),INDEX(codeschartkla,MATCH(Activités!V468,libschartkla,0)),Activités!V468))</f>
        <v/>
      </c>
      <c r="P458" s="26" t="str">
        <f>IF(OR(A458="",ISBLANK(Activités!W468)),"",Activités!W468)</f>
        <v/>
      </c>
    </row>
    <row r="459" spans="1:16">
      <c r="A459" s="26" t="str">
        <f>IF(Activités!$A469&lt;&gt;"",IF(Activités!C469&lt;&gt;"",IF(Activités!C469="LOC.ID",CONCATENATE("LOC.",Activités!AM$12),Activités!C469),""),"")</f>
        <v/>
      </c>
      <c r="B459" s="51" t="str">
        <f>IF(A459&lt;&gt;"",Activités!J469,"")</f>
        <v/>
      </c>
      <c r="C459" s="26" t="str">
        <f>IF(A459&lt;&gt;"",IF(Activités!E469=TRUE,INDEX(codesex,MATCH(Activités!D469,libsex,0)),Activités!D469),"")</f>
        <v/>
      </c>
      <c r="D459" s="116" t="str">
        <f>IF(A459&lt;&gt;"",Activités!F469,"")</f>
        <v/>
      </c>
      <c r="E459" s="26" t="str">
        <f>IF(A459&lt;&gt;"",IF(Activités!H469=TRUE,INDEX(codenat,MATCH(Activités!G469,libnat,0)),Activités!G469),"")</f>
        <v/>
      </c>
      <c r="F459" s="26" t="str">
        <f>IF(A459&lt;&gt;"",Activités!I469,"")</f>
        <v/>
      </c>
      <c r="G459" s="26" t="str">
        <f>IF(A459&lt;&gt;"",IF(Activités!O469&lt;&gt;"",Activités!O469,""),"")</f>
        <v/>
      </c>
      <c r="H459" s="26" t="str">
        <f>IF(A459&lt;&gt;"",IF(Activités!Z469=TRUE,INDEX(codeperskat,MATCH(Activités!P469,libperskat,0)),IF(Activités!P469&lt;&gt;"",Activités!P469,"")),"")</f>
        <v/>
      </c>
      <c r="I459" s="26" t="str">
        <f>IF(A459&lt;&gt;"",IF(Activités!AA469=TRUE,INDEX(codeaav,MATCH(Activités!Q469,libaav,0)),IF(Activités!Q469&lt;&gt;"",Activités!Q469,"")),"")</f>
        <v/>
      </c>
      <c r="J459" s="26" t="str">
        <f>IF(A459&lt;&gt;"",IF(Activités!AB469=TRUE,INDEX(codedipqual,MATCH(Activités!R469,libdipqual,0)),IF(Activités!R469&lt;&gt;"",Activités!R469,"")),"")</f>
        <v/>
      </c>
      <c r="K459" s="26" t="str">
        <f>IF(A459&lt;&gt;"",IF(Activités!AC469=TRUE,INDEX(libcatidinst,MATCH(Activités!S469,libinst,0)),""),"")</f>
        <v/>
      </c>
      <c r="L459" s="26" t="str">
        <f>IF(A459&lt;&gt;"",IF(Activités!AC469=TRUE,INDEX(codeinst,MATCH(Activités!S469,libinst,0)),IF(Activités!S469&lt;&gt;"",Activités!S469,"")),"")</f>
        <v/>
      </c>
      <c r="M459" s="26" t="str">
        <f>IF(A459&lt;&gt;"",IF(Activités!T469&lt;&gt;"",Activités!T469,""),"")</f>
        <v/>
      </c>
      <c r="N459" s="26" t="str">
        <f>IF(A459&lt;&gt;"",IF(Activités!U469&lt;&gt;"",Activités!U469,""),"")</f>
        <v/>
      </c>
      <c r="O459" s="26" t="str">
        <f>IF(OR(A459="",ISBLANK(Activités!V469)),"",IF(NOT(ISNA(Activités!V469)),INDEX(codeschartkla,MATCH(Activités!V469,libschartkla,0)),Activités!V469))</f>
        <v/>
      </c>
      <c r="P459" s="26" t="str">
        <f>IF(OR(A459="",ISBLANK(Activités!W469)),"",Activités!W469)</f>
        <v/>
      </c>
    </row>
    <row r="460" spans="1:16">
      <c r="A460" s="26" t="str">
        <f>IF(Activités!$A470&lt;&gt;"",IF(Activités!C470&lt;&gt;"",IF(Activités!C470="LOC.ID",CONCATENATE("LOC.",Activités!AM$12),Activités!C470),""),"")</f>
        <v/>
      </c>
      <c r="B460" s="51" t="str">
        <f>IF(A460&lt;&gt;"",Activités!J470,"")</f>
        <v/>
      </c>
      <c r="C460" s="26" t="str">
        <f>IF(A460&lt;&gt;"",IF(Activités!E470=TRUE,INDEX(codesex,MATCH(Activités!D470,libsex,0)),Activités!D470),"")</f>
        <v/>
      </c>
      <c r="D460" s="116" t="str">
        <f>IF(A460&lt;&gt;"",Activités!F470,"")</f>
        <v/>
      </c>
      <c r="E460" s="26" t="str">
        <f>IF(A460&lt;&gt;"",IF(Activités!H470=TRUE,INDEX(codenat,MATCH(Activités!G470,libnat,0)),Activités!G470),"")</f>
        <v/>
      </c>
      <c r="F460" s="26" t="str">
        <f>IF(A460&lt;&gt;"",Activités!I470,"")</f>
        <v/>
      </c>
      <c r="G460" s="26" t="str">
        <f>IF(A460&lt;&gt;"",IF(Activités!O470&lt;&gt;"",Activités!O470,""),"")</f>
        <v/>
      </c>
      <c r="H460" s="26" t="str">
        <f>IF(A460&lt;&gt;"",IF(Activités!Z470=TRUE,INDEX(codeperskat,MATCH(Activités!P470,libperskat,0)),IF(Activités!P470&lt;&gt;"",Activités!P470,"")),"")</f>
        <v/>
      </c>
      <c r="I460" s="26" t="str">
        <f>IF(A460&lt;&gt;"",IF(Activités!AA470=TRUE,INDEX(codeaav,MATCH(Activités!Q470,libaav,0)),IF(Activités!Q470&lt;&gt;"",Activités!Q470,"")),"")</f>
        <v/>
      </c>
      <c r="J460" s="26" t="str">
        <f>IF(A460&lt;&gt;"",IF(Activités!AB470=TRUE,INDEX(codedipqual,MATCH(Activités!R470,libdipqual,0)),IF(Activités!R470&lt;&gt;"",Activités!R470,"")),"")</f>
        <v/>
      </c>
      <c r="K460" s="26" t="str">
        <f>IF(A460&lt;&gt;"",IF(Activités!AC470=TRUE,INDEX(libcatidinst,MATCH(Activités!S470,libinst,0)),""),"")</f>
        <v/>
      </c>
      <c r="L460" s="26" t="str">
        <f>IF(A460&lt;&gt;"",IF(Activités!AC470=TRUE,INDEX(codeinst,MATCH(Activités!S470,libinst,0)),IF(Activités!S470&lt;&gt;"",Activités!S470,"")),"")</f>
        <v/>
      </c>
      <c r="M460" s="26" t="str">
        <f>IF(A460&lt;&gt;"",IF(Activités!T470&lt;&gt;"",Activités!T470,""),"")</f>
        <v/>
      </c>
      <c r="N460" s="26" t="str">
        <f>IF(A460&lt;&gt;"",IF(Activités!U470&lt;&gt;"",Activités!U470,""),"")</f>
        <v/>
      </c>
      <c r="O460" s="26" t="str">
        <f>IF(OR(A460="",ISBLANK(Activités!V470)),"",IF(NOT(ISNA(Activités!V470)),INDEX(codeschartkla,MATCH(Activités!V470,libschartkla,0)),Activités!V470))</f>
        <v/>
      </c>
      <c r="P460" s="26" t="str">
        <f>IF(OR(A460="",ISBLANK(Activités!W470)),"",Activités!W470)</f>
        <v/>
      </c>
    </row>
    <row r="461" spans="1:16">
      <c r="A461" s="26" t="str">
        <f>IF(Activités!$A471&lt;&gt;"",IF(Activités!C471&lt;&gt;"",IF(Activités!C471="LOC.ID",CONCATENATE("LOC.",Activités!AM$12),Activités!C471),""),"")</f>
        <v/>
      </c>
      <c r="B461" s="51" t="str">
        <f>IF(A461&lt;&gt;"",Activités!J471,"")</f>
        <v/>
      </c>
      <c r="C461" s="26" t="str">
        <f>IF(A461&lt;&gt;"",IF(Activités!E471=TRUE,INDEX(codesex,MATCH(Activités!D471,libsex,0)),Activités!D471),"")</f>
        <v/>
      </c>
      <c r="D461" s="116" t="str">
        <f>IF(A461&lt;&gt;"",Activités!F471,"")</f>
        <v/>
      </c>
      <c r="E461" s="26" t="str">
        <f>IF(A461&lt;&gt;"",IF(Activités!H471=TRUE,INDEX(codenat,MATCH(Activités!G471,libnat,0)),Activités!G471),"")</f>
        <v/>
      </c>
      <c r="F461" s="26" t="str">
        <f>IF(A461&lt;&gt;"",Activités!I471,"")</f>
        <v/>
      </c>
      <c r="G461" s="26" t="str">
        <f>IF(A461&lt;&gt;"",IF(Activités!O471&lt;&gt;"",Activités!O471,""),"")</f>
        <v/>
      </c>
      <c r="H461" s="26" t="str">
        <f>IF(A461&lt;&gt;"",IF(Activités!Z471=TRUE,INDEX(codeperskat,MATCH(Activités!P471,libperskat,0)),IF(Activités!P471&lt;&gt;"",Activités!P471,"")),"")</f>
        <v/>
      </c>
      <c r="I461" s="26" t="str">
        <f>IF(A461&lt;&gt;"",IF(Activités!AA471=TRUE,INDEX(codeaav,MATCH(Activités!Q471,libaav,0)),IF(Activités!Q471&lt;&gt;"",Activités!Q471,"")),"")</f>
        <v/>
      </c>
      <c r="J461" s="26" t="str">
        <f>IF(A461&lt;&gt;"",IF(Activités!AB471=TRUE,INDEX(codedipqual,MATCH(Activités!R471,libdipqual,0)),IF(Activités!R471&lt;&gt;"",Activités!R471,"")),"")</f>
        <v/>
      </c>
      <c r="K461" s="26" t="str">
        <f>IF(A461&lt;&gt;"",IF(Activités!AC471=TRUE,INDEX(libcatidinst,MATCH(Activités!S471,libinst,0)),""),"")</f>
        <v/>
      </c>
      <c r="L461" s="26" t="str">
        <f>IF(A461&lt;&gt;"",IF(Activités!AC471=TRUE,INDEX(codeinst,MATCH(Activités!S471,libinst,0)),IF(Activités!S471&lt;&gt;"",Activités!S471,"")),"")</f>
        <v/>
      </c>
      <c r="M461" s="26" t="str">
        <f>IF(A461&lt;&gt;"",IF(Activités!T471&lt;&gt;"",Activités!T471,""),"")</f>
        <v/>
      </c>
      <c r="N461" s="26" t="str">
        <f>IF(A461&lt;&gt;"",IF(Activités!U471&lt;&gt;"",Activités!U471,""),"")</f>
        <v/>
      </c>
      <c r="O461" s="26" t="str">
        <f>IF(OR(A461="",ISBLANK(Activités!V471)),"",IF(NOT(ISNA(Activités!V471)),INDEX(codeschartkla,MATCH(Activités!V471,libschartkla,0)),Activités!V471))</f>
        <v/>
      </c>
      <c r="P461" s="26" t="str">
        <f>IF(OR(A461="",ISBLANK(Activités!W471)),"",Activités!W471)</f>
        <v/>
      </c>
    </row>
    <row r="462" spans="1:16">
      <c r="A462" s="26" t="str">
        <f>IF(Activités!$A472&lt;&gt;"",IF(Activités!C472&lt;&gt;"",IF(Activités!C472="LOC.ID",CONCATENATE("LOC.",Activités!AM$12),Activités!C472),""),"")</f>
        <v/>
      </c>
      <c r="B462" s="51" t="str">
        <f>IF(A462&lt;&gt;"",Activités!J472,"")</f>
        <v/>
      </c>
      <c r="C462" s="26" t="str">
        <f>IF(A462&lt;&gt;"",IF(Activités!E472=TRUE,INDEX(codesex,MATCH(Activités!D472,libsex,0)),Activités!D472),"")</f>
        <v/>
      </c>
      <c r="D462" s="116" t="str">
        <f>IF(A462&lt;&gt;"",Activités!F472,"")</f>
        <v/>
      </c>
      <c r="E462" s="26" t="str">
        <f>IF(A462&lt;&gt;"",IF(Activités!H472=TRUE,INDEX(codenat,MATCH(Activités!G472,libnat,0)),Activités!G472),"")</f>
        <v/>
      </c>
      <c r="F462" s="26" t="str">
        <f>IF(A462&lt;&gt;"",Activités!I472,"")</f>
        <v/>
      </c>
      <c r="G462" s="26" t="str">
        <f>IF(A462&lt;&gt;"",IF(Activités!O472&lt;&gt;"",Activités!O472,""),"")</f>
        <v/>
      </c>
      <c r="H462" s="26" t="str">
        <f>IF(A462&lt;&gt;"",IF(Activités!Z472=TRUE,INDEX(codeperskat,MATCH(Activités!P472,libperskat,0)),IF(Activités!P472&lt;&gt;"",Activités!P472,"")),"")</f>
        <v/>
      </c>
      <c r="I462" s="26" t="str">
        <f>IF(A462&lt;&gt;"",IF(Activités!AA472=TRUE,INDEX(codeaav,MATCH(Activités!Q472,libaav,0)),IF(Activités!Q472&lt;&gt;"",Activités!Q472,"")),"")</f>
        <v/>
      </c>
      <c r="J462" s="26" t="str">
        <f>IF(A462&lt;&gt;"",IF(Activités!AB472=TRUE,INDEX(codedipqual,MATCH(Activités!R472,libdipqual,0)),IF(Activités!R472&lt;&gt;"",Activités!R472,"")),"")</f>
        <v/>
      </c>
      <c r="K462" s="26" t="str">
        <f>IF(A462&lt;&gt;"",IF(Activités!AC472=TRUE,INDEX(libcatidinst,MATCH(Activités!S472,libinst,0)),""),"")</f>
        <v/>
      </c>
      <c r="L462" s="26" t="str">
        <f>IF(A462&lt;&gt;"",IF(Activités!AC472=TRUE,INDEX(codeinst,MATCH(Activités!S472,libinst,0)),IF(Activités!S472&lt;&gt;"",Activités!S472,"")),"")</f>
        <v/>
      </c>
      <c r="M462" s="26" t="str">
        <f>IF(A462&lt;&gt;"",IF(Activités!T472&lt;&gt;"",Activités!T472,""),"")</f>
        <v/>
      </c>
      <c r="N462" s="26" t="str">
        <f>IF(A462&lt;&gt;"",IF(Activités!U472&lt;&gt;"",Activités!U472,""),"")</f>
        <v/>
      </c>
      <c r="O462" s="26" t="str">
        <f>IF(OR(A462="",ISBLANK(Activités!V472)),"",IF(NOT(ISNA(Activités!V472)),INDEX(codeschartkla,MATCH(Activités!V472,libschartkla,0)),Activités!V472))</f>
        <v/>
      </c>
      <c r="P462" s="26" t="str">
        <f>IF(OR(A462="",ISBLANK(Activités!W472)),"",Activités!W472)</f>
        <v/>
      </c>
    </row>
    <row r="463" spans="1:16">
      <c r="A463" s="26" t="str">
        <f>IF(Activités!$A473&lt;&gt;"",IF(Activités!C473&lt;&gt;"",IF(Activités!C473="LOC.ID",CONCATENATE("LOC.",Activités!AM$12),Activités!C473),""),"")</f>
        <v/>
      </c>
      <c r="B463" s="51" t="str">
        <f>IF(A463&lt;&gt;"",Activités!J473,"")</f>
        <v/>
      </c>
      <c r="C463" s="26" t="str">
        <f>IF(A463&lt;&gt;"",IF(Activités!E473=TRUE,INDEX(codesex,MATCH(Activités!D473,libsex,0)),Activités!D473),"")</f>
        <v/>
      </c>
      <c r="D463" s="116" t="str">
        <f>IF(A463&lt;&gt;"",Activités!F473,"")</f>
        <v/>
      </c>
      <c r="E463" s="26" t="str">
        <f>IF(A463&lt;&gt;"",IF(Activités!H473=TRUE,INDEX(codenat,MATCH(Activités!G473,libnat,0)),Activités!G473),"")</f>
        <v/>
      </c>
      <c r="F463" s="26" t="str">
        <f>IF(A463&lt;&gt;"",Activités!I473,"")</f>
        <v/>
      </c>
      <c r="G463" s="26" t="str">
        <f>IF(A463&lt;&gt;"",IF(Activités!O473&lt;&gt;"",Activités!O473,""),"")</f>
        <v/>
      </c>
      <c r="H463" s="26" t="str">
        <f>IF(A463&lt;&gt;"",IF(Activités!Z473=TRUE,INDEX(codeperskat,MATCH(Activités!P473,libperskat,0)),IF(Activités!P473&lt;&gt;"",Activités!P473,"")),"")</f>
        <v/>
      </c>
      <c r="I463" s="26" t="str">
        <f>IF(A463&lt;&gt;"",IF(Activités!AA473=TRUE,INDEX(codeaav,MATCH(Activités!Q473,libaav,0)),IF(Activités!Q473&lt;&gt;"",Activités!Q473,"")),"")</f>
        <v/>
      </c>
      <c r="J463" s="26" t="str">
        <f>IF(A463&lt;&gt;"",IF(Activités!AB473=TRUE,INDEX(codedipqual,MATCH(Activités!R473,libdipqual,0)),IF(Activités!R473&lt;&gt;"",Activités!R473,"")),"")</f>
        <v/>
      </c>
      <c r="K463" s="26" t="str">
        <f>IF(A463&lt;&gt;"",IF(Activités!AC473=TRUE,INDEX(libcatidinst,MATCH(Activités!S473,libinst,0)),""),"")</f>
        <v/>
      </c>
      <c r="L463" s="26" t="str">
        <f>IF(A463&lt;&gt;"",IF(Activités!AC473=TRUE,INDEX(codeinst,MATCH(Activités!S473,libinst,0)),IF(Activités!S473&lt;&gt;"",Activités!S473,"")),"")</f>
        <v/>
      </c>
      <c r="M463" s="26" t="str">
        <f>IF(A463&lt;&gt;"",IF(Activités!T473&lt;&gt;"",Activités!T473,""),"")</f>
        <v/>
      </c>
      <c r="N463" s="26" t="str">
        <f>IF(A463&lt;&gt;"",IF(Activités!U473&lt;&gt;"",Activités!U473,""),"")</f>
        <v/>
      </c>
      <c r="O463" s="26" t="str">
        <f>IF(OR(A463="",ISBLANK(Activités!V473)),"",IF(NOT(ISNA(Activités!V473)),INDEX(codeschartkla,MATCH(Activités!V473,libschartkla,0)),Activités!V473))</f>
        <v/>
      </c>
      <c r="P463" s="26" t="str">
        <f>IF(OR(A463="",ISBLANK(Activités!W473)),"",Activités!W473)</f>
        <v/>
      </c>
    </row>
    <row r="464" spans="1:16">
      <c r="A464" s="26" t="str">
        <f>IF(Activités!$A474&lt;&gt;"",IF(Activités!C474&lt;&gt;"",IF(Activités!C474="LOC.ID",CONCATENATE("LOC.",Activités!AM$12),Activités!C474),""),"")</f>
        <v/>
      </c>
      <c r="B464" s="51" t="str">
        <f>IF(A464&lt;&gt;"",Activités!J474,"")</f>
        <v/>
      </c>
      <c r="C464" s="26" t="str">
        <f>IF(A464&lt;&gt;"",IF(Activités!E474=TRUE,INDEX(codesex,MATCH(Activités!D474,libsex,0)),Activités!D474),"")</f>
        <v/>
      </c>
      <c r="D464" s="116" t="str">
        <f>IF(A464&lt;&gt;"",Activités!F474,"")</f>
        <v/>
      </c>
      <c r="E464" s="26" t="str">
        <f>IF(A464&lt;&gt;"",IF(Activités!H474=TRUE,INDEX(codenat,MATCH(Activités!G474,libnat,0)),Activités!G474),"")</f>
        <v/>
      </c>
      <c r="F464" s="26" t="str">
        <f>IF(A464&lt;&gt;"",Activités!I474,"")</f>
        <v/>
      </c>
      <c r="G464" s="26" t="str">
        <f>IF(A464&lt;&gt;"",IF(Activités!O474&lt;&gt;"",Activités!O474,""),"")</f>
        <v/>
      </c>
      <c r="H464" s="26" t="str">
        <f>IF(A464&lt;&gt;"",IF(Activités!Z474=TRUE,INDEX(codeperskat,MATCH(Activités!P474,libperskat,0)),IF(Activités!P474&lt;&gt;"",Activités!P474,"")),"")</f>
        <v/>
      </c>
      <c r="I464" s="26" t="str">
        <f>IF(A464&lt;&gt;"",IF(Activités!AA474=TRUE,INDEX(codeaav,MATCH(Activités!Q474,libaav,0)),IF(Activités!Q474&lt;&gt;"",Activités!Q474,"")),"")</f>
        <v/>
      </c>
      <c r="J464" s="26" t="str">
        <f>IF(A464&lt;&gt;"",IF(Activités!AB474=TRUE,INDEX(codedipqual,MATCH(Activités!R474,libdipqual,0)),IF(Activités!R474&lt;&gt;"",Activités!R474,"")),"")</f>
        <v/>
      </c>
      <c r="K464" s="26" t="str">
        <f>IF(A464&lt;&gt;"",IF(Activités!AC474=TRUE,INDEX(libcatidinst,MATCH(Activités!S474,libinst,0)),""),"")</f>
        <v/>
      </c>
      <c r="L464" s="26" t="str">
        <f>IF(A464&lt;&gt;"",IF(Activités!AC474=TRUE,INDEX(codeinst,MATCH(Activités!S474,libinst,0)),IF(Activités!S474&lt;&gt;"",Activités!S474,"")),"")</f>
        <v/>
      </c>
      <c r="M464" s="26" t="str">
        <f>IF(A464&lt;&gt;"",IF(Activités!T474&lt;&gt;"",Activités!T474,""),"")</f>
        <v/>
      </c>
      <c r="N464" s="26" t="str">
        <f>IF(A464&lt;&gt;"",IF(Activités!U474&lt;&gt;"",Activités!U474,""),"")</f>
        <v/>
      </c>
      <c r="O464" s="26" t="str">
        <f>IF(OR(A464="",ISBLANK(Activités!V474)),"",IF(NOT(ISNA(Activités!V474)),INDEX(codeschartkla,MATCH(Activités!V474,libschartkla,0)),Activités!V474))</f>
        <v/>
      </c>
      <c r="P464" s="26" t="str">
        <f>IF(OR(A464="",ISBLANK(Activités!W474)),"",Activités!W474)</f>
        <v/>
      </c>
    </row>
    <row r="465" spans="1:16">
      <c r="A465" s="26" t="str">
        <f>IF(Activités!$A475&lt;&gt;"",IF(Activités!C475&lt;&gt;"",IF(Activités!C475="LOC.ID",CONCATENATE("LOC.",Activités!AM$12),Activités!C475),""),"")</f>
        <v/>
      </c>
      <c r="B465" s="51" t="str">
        <f>IF(A465&lt;&gt;"",Activités!J475,"")</f>
        <v/>
      </c>
      <c r="C465" s="26" t="str">
        <f>IF(A465&lt;&gt;"",IF(Activités!E475=TRUE,INDEX(codesex,MATCH(Activités!D475,libsex,0)),Activités!D475),"")</f>
        <v/>
      </c>
      <c r="D465" s="116" t="str">
        <f>IF(A465&lt;&gt;"",Activités!F475,"")</f>
        <v/>
      </c>
      <c r="E465" s="26" t="str">
        <f>IF(A465&lt;&gt;"",IF(Activités!H475=TRUE,INDEX(codenat,MATCH(Activités!G475,libnat,0)),Activités!G475),"")</f>
        <v/>
      </c>
      <c r="F465" s="26" t="str">
        <f>IF(A465&lt;&gt;"",Activités!I475,"")</f>
        <v/>
      </c>
      <c r="G465" s="26" t="str">
        <f>IF(A465&lt;&gt;"",IF(Activités!O475&lt;&gt;"",Activités!O475,""),"")</f>
        <v/>
      </c>
      <c r="H465" s="26" t="str">
        <f>IF(A465&lt;&gt;"",IF(Activités!Z475=TRUE,INDEX(codeperskat,MATCH(Activités!P475,libperskat,0)),IF(Activités!P475&lt;&gt;"",Activités!P475,"")),"")</f>
        <v/>
      </c>
      <c r="I465" s="26" t="str">
        <f>IF(A465&lt;&gt;"",IF(Activités!AA475=TRUE,INDEX(codeaav,MATCH(Activités!Q475,libaav,0)),IF(Activités!Q475&lt;&gt;"",Activités!Q475,"")),"")</f>
        <v/>
      </c>
      <c r="J465" s="26" t="str">
        <f>IF(A465&lt;&gt;"",IF(Activités!AB475=TRUE,INDEX(codedipqual,MATCH(Activités!R475,libdipqual,0)),IF(Activités!R475&lt;&gt;"",Activités!R475,"")),"")</f>
        <v/>
      </c>
      <c r="K465" s="26" t="str">
        <f>IF(A465&lt;&gt;"",IF(Activités!AC475=TRUE,INDEX(libcatidinst,MATCH(Activités!S475,libinst,0)),""),"")</f>
        <v/>
      </c>
      <c r="L465" s="26" t="str">
        <f>IF(A465&lt;&gt;"",IF(Activités!AC475=TRUE,INDEX(codeinst,MATCH(Activités!S475,libinst,0)),IF(Activités!S475&lt;&gt;"",Activités!S475,"")),"")</f>
        <v/>
      </c>
      <c r="M465" s="26" t="str">
        <f>IF(A465&lt;&gt;"",IF(Activités!T475&lt;&gt;"",Activités!T475,""),"")</f>
        <v/>
      </c>
      <c r="N465" s="26" t="str">
        <f>IF(A465&lt;&gt;"",IF(Activités!U475&lt;&gt;"",Activités!U475,""),"")</f>
        <v/>
      </c>
      <c r="O465" s="26" t="str">
        <f>IF(OR(A465="",ISBLANK(Activités!V475)),"",IF(NOT(ISNA(Activités!V475)),INDEX(codeschartkla,MATCH(Activités!V475,libschartkla,0)),Activités!V475))</f>
        <v/>
      </c>
      <c r="P465" s="26" t="str">
        <f>IF(OR(A465="",ISBLANK(Activités!W475)),"",Activités!W475)</f>
        <v/>
      </c>
    </row>
    <row r="466" spans="1:16">
      <c r="A466" s="26" t="str">
        <f>IF(Activités!$A476&lt;&gt;"",IF(Activités!C476&lt;&gt;"",IF(Activités!C476="LOC.ID",CONCATENATE("LOC.",Activités!AM$12),Activités!C476),""),"")</f>
        <v/>
      </c>
      <c r="B466" s="51" t="str">
        <f>IF(A466&lt;&gt;"",Activités!J476,"")</f>
        <v/>
      </c>
      <c r="C466" s="26" t="str">
        <f>IF(A466&lt;&gt;"",IF(Activités!E476=TRUE,INDEX(codesex,MATCH(Activités!D476,libsex,0)),Activités!D476),"")</f>
        <v/>
      </c>
      <c r="D466" s="116" t="str">
        <f>IF(A466&lt;&gt;"",Activités!F476,"")</f>
        <v/>
      </c>
      <c r="E466" s="26" t="str">
        <f>IF(A466&lt;&gt;"",IF(Activités!H476=TRUE,INDEX(codenat,MATCH(Activités!G476,libnat,0)),Activités!G476),"")</f>
        <v/>
      </c>
      <c r="F466" s="26" t="str">
        <f>IF(A466&lt;&gt;"",Activités!I476,"")</f>
        <v/>
      </c>
      <c r="G466" s="26" t="str">
        <f>IF(A466&lt;&gt;"",IF(Activités!O476&lt;&gt;"",Activités!O476,""),"")</f>
        <v/>
      </c>
      <c r="H466" s="26" t="str">
        <f>IF(A466&lt;&gt;"",IF(Activités!Z476=TRUE,INDEX(codeperskat,MATCH(Activités!P476,libperskat,0)),IF(Activités!P476&lt;&gt;"",Activités!P476,"")),"")</f>
        <v/>
      </c>
      <c r="I466" s="26" t="str">
        <f>IF(A466&lt;&gt;"",IF(Activités!AA476=TRUE,INDEX(codeaav,MATCH(Activités!Q476,libaav,0)),IF(Activités!Q476&lt;&gt;"",Activités!Q476,"")),"")</f>
        <v/>
      </c>
      <c r="J466" s="26" t="str">
        <f>IF(A466&lt;&gt;"",IF(Activités!AB476=TRUE,INDEX(codedipqual,MATCH(Activités!R476,libdipqual,0)),IF(Activités!R476&lt;&gt;"",Activités!R476,"")),"")</f>
        <v/>
      </c>
      <c r="K466" s="26" t="str">
        <f>IF(A466&lt;&gt;"",IF(Activités!AC476=TRUE,INDEX(libcatidinst,MATCH(Activités!S476,libinst,0)),""),"")</f>
        <v/>
      </c>
      <c r="L466" s="26" t="str">
        <f>IF(A466&lt;&gt;"",IF(Activités!AC476=TRUE,INDEX(codeinst,MATCH(Activités!S476,libinst,0)),IF(Activités!S476&lt;&gt;"",Activités!S476,"")),"")</f>
        <v/>
      </c>
      <c r="M466" s="26" t="str">
        <f>IF(A466&lt;&gt;"",IF(Activités!T476&lt;&gt;"",Activités!T476,""),"")</f>
        <v/>
      </c>
      <c r="N466" s="26" t="str">
        <f>IF(A466&lt;&gt;"",IF(Activités!U476&lt;&gt;"",Activités!U476,""),"")</f>
        <v/>
      </c>
      <c r="O466" s="26" t="str">
        <f>IF(OR(A466="",ISBLANK(Activités!V476)),"",IF(NOT(ISNA(Activités!V476)),INDEX(codeschartkla,MATCH(Activités!V476,libschartkla,0)),Activités!V476))</f>
        <v/>
      </c>
      <c r="P466" s="26" t="str">
        <f>IF(OR(A466="",ISBLANK(Activités!W476)),"",Activités!W476)</f>
        <v/>
      </c>
    </row>
    <row r="467" spans="1:16">
      <c r="A467" s="26" t="str">
        <f>IF(Activités!$A477&lt;&gt;"",IF(Activités!C477&lt;&gt;"",IF(Activités!C477="LOC.ID",CONCATENATE("LOC.",Activités!AM$12),Activités!C477),""),"")</f>
        <v/>
      </c>
      <c r="B467" s="51" t="str">
        <f>IF(A467&lt;&gt;"",Activités!J477,"")</f>
        <v/>
      </c>
      <c r="C467" s="26" t="str">
        <f>IF(A467&lt;&gt;"",IF(Activités!E477=TRUE,INDEX(codesex,MATCH(Activités!D477,libsex,0)),Activités!D477),"")</f>
        <v/>
      </c>
      <c r="D467" s="116" t="str">
        <f>IF(A467&lt;&gt;"",Activités!F477,"")</f>
        <v/>
      </c>
      <c r="E467" s="26" t="str">
        <f>IF(A467&lt;&gt;"",IF(Activités!H477=TRUE,INDEX(codenat,MATCH(Activités!G477,libnat,0)),Activités!G477),"")</f>
        <v/>
      </c>
      <c r="F467" s="26" t="str">
        <f>IF(A467&lt;&gt;"",Activités!I477,"")</f>
        <v/>
      </c>
      <c r="G467" s="26" t="str">
        <f>IF(A467&lt;&gt;"",IF(Activités!O477&lt;&gt;"",Activités!O477,""),"")</f>
        <v/>
      </c>
      <c r="H467" s="26" t="str">
        <f>IF(A467&lt;&gt;"",IF(Activités!Z477=TRUE,INDEX(codeperskat,MATCH(Activités!P477,libperskat,0)),IF(Activités!P477&lt;&gt;"",Activités!P477,"")),"")</f>
        <v/>
      </c>
      <c r="I467" s="26" t="str">
        <f>IF(A467&lt;&gt;"",IF(Activités!AA477=TRUE,INDEX(codeaav,MATCH(Activités!Q477,libaav,0)),IF(Activités!Q477&lt;&gt;"",Activités!Q477,"")),"")</f>
        <v/>
      </c>
      <c r="J467" s="26" t="str">
        <f>IF(A467&lt;&gt;"",IF(Activités!AB477=TRUE,INDEX(codedipqual,MATCH(Activités!R477,libdipqual,0)),IF(Activités!R477&lt;&gt;"",Activités!R477,"")),"")</f>
        <v/>
      </c>
      <c r="K467" s="26" t="str">
        <f>IF(A467&lt;&gt;"",IF(Activités!AC477=TRUE,INDEX(libcatidinst,MATCH(Activités!S477,libinst,0)),""),"")</f>
        <v/>
      </c>
      <c r="L467" s="26" t="str">
        <f>IF(A467&lt;&gt;"",IF(Activités!AC477=TRUE,INDEX(codeinst,MATCH(Activités!S477,libinst,0)),IF(Activités!S477&lt;&gt;"",Activités!S477,"")),"")</f>
        <v/>
      </c>
      <c r="M467" s="26" t="str">
        <f>IF(A467&lt;&gt;"",IF(Activités!T477&lt;&gt;"",Activités!T477,""),"")</f>
        <v/>
      </c>
      <c r="N467" s="26" t="str">
        <f>IF(A467&lt;&gt;"",IF(Activités!U477&lt;&gt;"",Activités!U477,""),"")</f>
        <v/>
      </c>
      <c r="O467" s="26" t="str">
        <f>IF(OR(A467="",ISBLANK(Activités!V477)),"",IF(NOT(ISNA(Activités!V477)),INDEX(codeschartkla,MATCH(Activités!V477,libschartkla,0)),Activités!V477))</f>
        <v/>
      </c>
      <c r="P467" s="26" t="str">
        <f>IF(OR(A467="",ISBLANK(Activités!W477)),"",Activités!W477)</f>
        <v/>
      </c>
    </row>
    <row r="468" spans="1:16">
      <c r="A468" s="26" t="str">
        <f>IF(Activités!$A478&lt;&gt;"",IF(Activités!C478&lt;&gt;"",IF(Activités!C478="LOC.ID",CONCATENATE("LOC.",Activités!AM$12),Activités!C478),""),"")</f>
        <v/>
      </c>
      <c r="B468" s="51" t="str">
        <f>IF(A468&lt;&gt;"",Activités!J478,"")</f>
        <v/>
      </c>
      <c r="C468" s="26" t="str">
        <f>IF(A468&lt;&gt;"",IF(Activités!E478=TRUE,INDEX(codesex,MATCH(Activités!D478,libsex,0)),Activités!D478),"")</f>
        <v/>
      </c>
      <c r="D468" s="116" t="str">
        <f>IF(A468&lt;&gt;"",Activités!F478,"")</f>
        <v/>
      </c>
      <c r="E468" s="26" t="str">
        <f>IF(A468&lt;&gt;"",IF(Activités!H478=TRUE,INDEX(codenat,MATCH(Activités!G478,libnat,0)),Activités!G478),"")</f>
        <v/>
      </c>
      <c r="F468" s="26" t="str">
        <f>IF(A468&lt;&gt;"",Activités!I478,"")</f>
        <v/>
      </c>
      <c r="G468" s="26" t="str">
        <f>IF(A468&lt;&gt;"",IF(Activités!O478&lt;&gt;"",Activités!O478,""),"")</f>
        <v/>
      </c>
      <c r="H468" s="26" t="str">
        <f>IF(A468&lt;&gt;"",IF(Activités!Z478=TRUE,INDEX(codeperskat,MATCH(Activités!P478,libperskat,0)),IF(Activités!P478&lt;&gt;"",Activités!P478,"")),"")</f>
        <v/>
      </c>
      <c r="I468" s="26" t="str">
        <f>IF(A468&lt;&gt;"",IF(Activités!AA478=TRUE,INDEX(codeaav,MATCH(Activités!Q478,libaav,0)),IF(Activités!Q478&lt;&gt;"",Activités!Q478,"")),"")</f>
        <v/>
      </c>
      <c r="J468" s="26" t="str">
        <f>IF(A468&lt;&gt;"",IF(Activités!AB478=TRUE,INDEX(codedipqual,MATCH(Activités!R478,libdipqual,0)),IF(Activités!R478&lt;&gt;"",Activités!R478,"")),"")</f>
        <v/>
      </c>
      <c r="K468" s="26" t="str">
        <f>IF(A468&lt;&gt;"",IF(Activités!AC478=TRUE,INDEX(libcatidinst,MATCH(Activités!S478,libinst,0)),""),"")</f>
        <v/>
      </c>
      <c r="L468" s="26" t="str">
        <f>IF(A468&lt;&gt;"",IF(Activités!AC478=TRUE,INDEX(codeinst,MATCH(Activités!S478,libinst,0)),IF(Activités!S478&lt;&gt;"",Activités!S478,"")),"")</f>
        <v/>
      </c>
      <c r="M468" s="26" t="str">
        <f>IF(A468&lt;&gt;"",IF(Activités!T478&lt;&gt;"",Activités!T478,""),"")</f>
        <v/>
      </c>
      <c r="N468" s="26" t="str">
        <f>IF(A468&lt;&gt;"",IF(Activités!U478&lt;&gt;"",Activités!U478,""),"")</f>
        <v/>
      </c>
      <c r="O468" s="26" t="str">
        <f>IF(OR(A468="",ISBLANK(Activités!V478)),"",IF(NOT(ISNA(Activités!V478)),INDEX(codeschartkla,MATCH(Activités!V478,libschartkla,0)),Activités!V478))</f>
        <v/>
      </c>
      <c r="P468" s="26" t="str">
        <f>IF(OR(A468="",ISBLANK(Activités!W478)),"",Activités!W478)</f>
        <v/>
      </c>
    </row>
    <row r="469" spans="1:16">
      <c r="A469" s="26" t="str">
        <f>IF(Activités!$A479&lt;&gt;"",IF(Activités!C479&lt;&gt;"",IF(Activités!C479="LOC.ID",CONCATENATE("LOC.",Activités!AM$12),Activités!C479),""),"")</f>
        <v/>
      </c>
      <c r="B469" s="51" t="str">
        <f>IF(A469&lt;&gt;"",Activités!J479,"")</f>
        <v/>
      </c>
      <c r="C469" s="26" t="str">
        <f>IF(A469&lt;&gt;"",IF(Activités!E479=TRUE,INDEX(codesex,MATCH(Activités!D479,libsex,0)),Activités!D479),"")</f>
        <v/>
      </c>
      <c r="D469" s="116" t="str">
        <f>IF(A469&lt;&gt;"",Activités!F479,"")</f>
        <v/>
      </c>
      <c r="E469" s="26" t="str">
        <f>IF(A469&lt;&gt;"",IF(Activités!H479=TRUE,INDEX(codenat,MATCH(Activités!G479,libnat,0)),Activités!G479),"")</f>
        <v/>
      </c>
      <c r="F469" s="26" t="str">
        <f>IF(A469&lt;&gt;"",Activités!I479,"")</f>
        <v/>
      </c>
      <c r="G469" s="26" t="str">
        <f>IF(A469&lt;&gt;"",IF(Activités!O479&lt;&gt;"",Activités!O479,""),"")</f>
        <v/>
      </c>
      <c r="H469" s="26" t="str">
        <f>IF(A469&lt;&gt;"",IF(Activités!Z479=TRUE,INDEX(codeperskat,MATCH(Activités!P479,libperskat,0)),IF(Activités!P479&lt;&gt;"",Activités!P479,"")),"")</f>
        <v/>
      </c>
      <c r="I469" s="26" t="str">
        <f>IF(A469&lt;&gt;"",IF(Activités!AA479=TRUE,INDEX(codeaav,MATCH(Activités!Q479,libaav,0)),IF(Activités!Q479&lt;&gt;"",Activités!Q479,"")),"")</f>
        <v/>
      </c>
      <c r="J469" s="26" t="str">
        <f>IF(A469&lt;&gt;"",IF(Activités!AB479=TRUE,INDEX(codedipqual,MATCH(Activités!R479,libdipqual,0)),IF(Activités!R479&lt;&gt;"",Activités!R479,"")),"")</f>
        <v/>
      </c>
      <c r="K469" s="26" t="str">
        <f>IF(A469&lt;&gt;"",IF(Activités!AC479=TRUE,INDEX(libcatidinst,MATCH(Activités!S479,libinst,0)),""),"")</f>
        <v/>
      </c>
      <c r="L469" s="26" t="str">
        <f>IF(A469&lt;&gt;"",IF(Activités!AC479=TRUE,INDEX(codeinst,MATCH(Activités!S479,libinst,0)),IF(Activités!S479&lt;&gt;"",Activités!S479,"")),"")</f>
        <v/>
      </c>
      <c r="M469" s="26" t="str">
        <f>IF(A469&lt;&gt;"",IF(Activités!T479&lt;&gt;"",Activités!T479,""),"")</f>
        <v/>
      </c>
      <c r="N469" s="26" t="str">
        <f>IF(A469&lt;&gt;"",IF(Activités!U479&lt;&gt;"",Activités!U479,""),"")</f>
        <v/>
      </c>
      <c r="O469" s="26" t="str">
        <f>IF(OR(A469="",ISBLANK(Activités!V479)),"",IF(NOT(ISNA(Activités!V479)),INDEX(codeschartkla,MATCH(Activités!V479,libschartkla,0)),Activités!V479))</f>
        <v/>
      </c>
      <c r="P469" s="26" t="str">
        <f>IF(OR(A469="",ISBLANK(Activités!W479)),"",Activités!W479)</f>
        <v/>
      </c>
    </row>
    <row r="470" spans="1:16">
      <c r="A470" s="26" t="str">
        <f>IF(Activités!$A480&lt;&gt;"",IF(Activités!C480&lt;&gt;"",IF(Activités!C480="LOC.ID",CONCATENATE("LOC.",Activités!AM$12),Activités!C480),""),"")</f>
        <v/>
      </c>
      <c r="B470" s="51" t="str">
        <f>IF(A470&lt;&gt;"",Activités!J480,"")</f>
        <v/>
      </c>
      <c r="C470" s="26" t="str">
        <f>IF(A470&lt;&gt;"",IF(Activités!E480=TRUE,INDEX(codesex,MATCH(Activités!D480,libsex,0)),Activités!D480),"")</f>
        <v/>
      </c>
      <c r="D470" s="116" t="str">
        <f>IF(A470&lt;&gt;"",Activités!F480,"")</f>
        <v/>
      </c>
      <c r="E470" s="26" t="str">
        <f>IF(A470&lt;&gt;"",IF(Activités!H480=TRUE,INDEX(codenat,MATCH(Activités!G480,libnat,0)),Activités!G480),"")</f>
        <v/>
      </c>
      <c r="F470" s="26" t="str">
        <f>IF(A470&lt;&gt;"",Activités!I480,"")</f>
        <v/>
      </c>
      <c r="G470" s="26" t="str">
        <f>IF(A470&lt;&gt;"",IF(Activités!O480&lt;&gt;"",Activités!O480,""),"")</f>
        <v/>
      </c>
      <c r="H470" s="26" t="str">
        <f>IF(A470&lt;&gt;"",IF(Activités!Z480=TRUE,INDEX(codeperskat,MATCH(Activités!P480,libperskat,0)),IF(Activités!P480&lt;&gt;"",Activités!P480,"")),"")</f>
        <v/>
      </c>
      <c r="I470" s="26" t="str">
        <f>IF(A470&lt;&gt;"",IF(Activités!AA480=TRUE,INDEX(codeaav,MATCH(Activités!Q480,libaav,0)),IF(Activités!Q480&lt;&gt;"",Activités!Q480,"")),"")</f>
        <v/>
      </c>
      <c r="J470" s="26" t="str">
        <f>IF(A470&lt;&gt;"",IF(Activités!AB480=TRUE,INDEX(codedipqual,MATCH(Activités!R480,libdipqual,0)),IF(Activités!R480&lt;&gt;"",Activités!R480,"")),"")</f>
        <v/>
      </c>
      <c r="K470" s="26" t="str">
        <f>IF(A470&lt;&gt;"",IF(Activités!AC480=TRUE,INDEX(libcatidinst,MATCH(Activités!S480,libinst,0)),""),"")</f>
        <v/>
      </c>
      <c r="L470" s="26" t="str">
        <f>IF(A470&lt;&gt;"",IF(Activités!AC480=TRUE,INDEX(codeinst,MATCH(Activités!S480,libinst,0)),IF(Activités!S480&lt;&gt;"",Activités!S480,"")),"")</f>
        <v/>
      </c>
      <c r="M470" s="26" t="str">
        <f>IF(A470&lt;&gt;"",IF(Activités!T480&lt;&gt;"",Activités!T480,""),"")</f>
        <v/>
      </c>
      <c r="N470" s="26" t="str">
        <f>IF(A470&lt;&gt;"",IF(Activités!U480&lt;&gt;"",Activités!U480,""),"")</f>
        <v/>
      </c>
      <c r="O470" s="26" t="str">
        <f>IF(OR(A470="",ISBLANK(Activités!V480)),"",IF(NOT(ISNA(Activités!V480)),INDEX(codeschartkla,MATCH(Activités!V480,libschartkla,0)),Activités!V480))</f>
        <v/>
      </c>
      <c r="P470" s="26" t="str">
        <f>IF(OR(A470="",ISBLANK(Activités!W480)),"",Activités!W480)</f>
        <v/>
      </c>
    </row>
    <row r="471" spans="1:16">
      <c r="A471" s="26" t="str">
        <f>IF(Activités!$A481&lt;&gt;"",IF(Activités!C481&lt;&gt;"",IF(Activités!C481="LOC.ID",CONCATENATE("LOC.",Activités!AM$12),Activités!C481),""),"")</f>
        <v/>
      </c>
      <c r="B471" s="51" t="str">
        <f>IF(A471&lt;&gt;"",Activités!J481,"")</f>
        <v/>
      </c>
      <c r="C471" s="26" t="str">
        <f>IF(A471&lt;&gt;"",IF(Activités!E481=TRUE,INDEX(codesex,MATCH(Activités!D481,libsex,0)),Activités!D481),"")</f>
        <v/>
      </c>
      <c r="D471" s="116" t="str">
        <f>IF(A471&lt;&gt;"",Activités!F481,"")</f>
        <v/>
      </c>
      <c r="E471" s="26" t="str">
        <f>IF(A471&lt;&gt;"",IF(Activités!H481=TRUE,INDEX(codenat,MATCH(Activités!G481,libnat,0)),Activités!G481),"")</f>
        <v/>
      </c>
      <c r="F471" s="26" t="str">
        <f>IF(A471&lt;&gt;"",Activités!I481,"")</f>
        <v/>
      </c>
      <c r="G471" s="26" t="str">
        <f>IF(A471&lt;&gt;"",IF(Activités!O481&lt;&gt;"",Activités!O481,""),"")</f>
        <v/>
      </c>
      <c r="H471" s="26" t="str">
        <f>IF(A471&lt;&gt;"",IF(Activités!Z481=TRUE,INDEX(codeperskat,MATCH(Activités!P481,libperskat,0)),IF(Activités!P481&lt;&gt;"",Activités!P481,"")),"")</f>
        <v/>
      </c>
      <c r="I471" s="26" t="str">
        <f>IF(A471&lt;&gt;"",IF(Activités!AA481=TRUE,INDEX(codeaav,MATCH(Activités!Q481,libaav,0)),IF(Activités!Q481&lt;&gt;"",Activités!Q481,"")),"")</f>
        <v/>
      </c>
      <c r="J471" s="26" t="str">
        <f>IF(A471&lt;&gt;"",IF(Activités!AB481=TRUE,INDEX(codedipqual,MATCH(Activités!R481,libdipqual,0)),IF(Activités!R481&lt;&gt;"",Activités!R481,"")),"")</f>
        <v/>
      </c>
      <c r="K471" s="26" t="str">
        <f>IF(A471&lt;&gt;"",IF(Activités!AC481=TRUE,INDEX(libcatidinst,MATCH(Activités!S481,libinst,0)),""),"")</f>
        <v/>
      </c>
      <c r="L471" s="26" t="str">
        <f>IF(A471&lt;&gt;"",IF(Activités!AC481=TRUE,INDEX(codeinst,MATCH(Activités!S481,libinst,0)),IF(Activités!S481&lt;&gt;"",Activités!S481,"")),"")</f>
        <v/>
      </c>
      <c r="M471" s="26" t="str">
        <f>IF(A471&lt;&gt;"",IF(Activités!T481&lt;&gt;"",Activités!T481,""),"")</f>
        <v/>
      </c>
      <c r="N471" s="26" t="str">
        <f>IF(A471&lt;&gt;"",IF(Activités!U481&lt;&gt;"",Activités!U481,""),"")</f>
        <v/>
      </c>
      <c r="O471" s="26" t="str">
        <f>IF(OR(A471="",ISBLANK(Activités!V481)),"",IF(NOT(ISNA(Activités!V481)),INDEX(codeschartkla,MATCH(Activités!V481,libschartkla,0)),Activités!V481))</f>
        <v/>
      </c>
      <c r="P471" s="26" t="str">
        <f>IF(OR(A471="",ISBLANK(Activités!W481)),"",Activités!W481)</f>
        <v/>
      </c>
    </row>
    <row r="472" spans="1:16">
      <c r="A472" s="26" t="str">
        <f>IF(Activités!$A482&lt;&gt;"",IF(Activités!C482&lt;&gt;"",IF(Activités!C482="LOC.ID",CONCATENATE("LOC.",Activités!AM$12),Activités!C482),""),"")</f>
        <v/>
      </c>
      <c r="B472" s="51" t="str">
        <f>IF(A472&lt;&gt;"",Activités!J482,"")</f>
        <v/>
      </c>
      <c r="C472" s="26" t="str">
        <f>IF(A472&lt;&gt;"",IF(Activités!E482=TRUE,INDEX(codesex,MATCH(Activités!D482,libsex,0)),Activités!D482),"")</f>
        <v/>
      </c>
      <c r="D472" s="116" t="str">
        <f>IF(A472&lt;&gt;"",Activités!F482,"")</f>
        <v/>
      </c>
      <c r="E472" s="26" t="str">
        <f>IF(A472&lt;&gt;"",IF(Activités!H482=TRUE,INDEX(codenat,MATCH(Activités!G482,libnat,0)),Activités!G482),"")</f>
        <v/>
      </c>
      <c r="F472" s="26" t="str">
        <f>IF(A472&lt;&gt;"",Activités!I482,"")</f>
        <v/>
      </c>
      <c r="G472" s="26" t="str">
        <f>IF(A472&lt;&gt;"",IF(Activités!O482&lt;&gt;"",Activités!O482,""),"")</f>
        <v/>
      </c>
      <c r="H472" s="26" t="str">
        <f>IF(A472&lt;&gt;"",IF(Activités!Z482=TRUE,INDEX(codeperskat,MATCH(Activités!P482,libperskat,0)),IF(Activités!P482&lt;&gt;"",Activités!P482,"")),"")</f>
        <v/>
      </c>
      <c r="I472" s="26" t="str">
        <f>IF(A472&lt;&gt;"",IF(Activités!AA482=TRUE,INDEX(codeaav,MATCH(Activités!Q482,libaav,0)),IF(Activités!Q482&lt;&gt;"",Activités!Q482,"")),"")</f>
        <v/>
      </c>
      <c r="J472" s="26" t="str">
        <f>IF(A472&lt;&gt;"",IF(Activités!AB482=TRUE,INDEX(codedipqual,MATCH(Activités!R482,libdipqual,0)),IF(Activités!R482&lt;&gt;"",Activités!R482,"")),"")</f>
        <v/>
      </c>
      <c r="K472" s="26" t="str">
        <f>IF(A472&lt;&gt;"",IF(Activités!AC482=TRUE,INDEX(libcatidinst,MATCH(Activités!S482,libinst,0)),""),"")</f>
        <v/>
      </c>
      <c r="L472" s="26" t="str">
        <f>IF(A472&lt;&gt;"",IF(Activités!AC482=TRUE,INDEX(codeinst,MATCH(Activités!S482,libinst,0)),IF(Activités!S482&lt;&gt;"",Activités!S482,"")),"")</f>
        <v/>
      </c>
      <c r="M472" s="26" t="str">
        <f>IF(A472&lt;&gt;"",IF(Activités!T482&lt;&gt;"",Activités!T482,""),"")</f>
        <v/>
      </c>
      <c r="N472" s="26" t="str">
        <f>IF(A472&lt;&gt;"",IF(Activités!U482&lt;&gt;"",Activités!U482,""),"")</f>
        <v/>
      </c>
      <c r="O472" s="26" t="str">
        <f>IF(OR(A472="",ISBLANK(Activités!V482)),"",IF(NOT(ISNA(Activités!V482)),INDEX(codeschartkla,MATCH(Activités!V482,libschartkla,0)),Activités!V482))</f>
        <v/>
      </c>
      <c r="P472" s="26" t="str">
        <f>IF(OR(A472="",ISBLANK(Activités!W482)),"",Activités!W482)</f>
        <v/>
      </c>
    </row>
    <row r="473" spans="1:16">
      <c r="A473" s="26" t="str">
        <f>IF(Activités!$A483&lt;&gt;"",IF(Activités!C483&lt;&gt;"",IF(Activités!C483="LOC.ID",CONCATENATE("LOC.",Activités!AM$12),Activités!C483),""),"")</f>
        <v/>
      </c>
      <c r="B473" s="51" t="str">
        <f>IF(A473&lt;&gt;"",Activités!J483,"")</f>
        <v/>
      </c>
      <c r="C473" s="26" t="str">
        <f>IF(A473&lt;&gt;"",IF(Activités!E483=TRUE,INDEX(codesex,MATCH(Activités!D483,libsex,0)),Activités!D483),"")</f>
        <v/>
      </c>
      <c r="D473" s="116" t="str">
        <f>IF(A473&lt;&gt;"",Activités!F483,"")</f>
        <v/>
      </c>
      <c r="E473" s="26" t="str">
        <f>IF(A473&lt;&gt;"",IF(Activités!H483=TRUE,INDEX(codenat,MATCH(Activités!G483,libnat,0)),Activités!G483),"")</f>
        <v/>
      </c>
      <c r="F473" s="26" t="str">
        <f>IF(A473&lt;&gt;"",Activités!I483,"")</f>
        <v/>
      </c>
      <c r="G473" s="26" t="str">
        <f>IF(A473&lt;&gt;"",IF(Activités!O483&lt;&gt;"",Activités!O483,""),"")</f>
        <v/>
      </c>
      <c r="H473" s="26" t="str">
        <f>IF(A473&lt;&gt;"",IF(Activités!Z483=TRUE,INDEX(codeperskat,MATCH(Activités!P483,libperskat,0)),IF(Activités!P483&lt;&gt;"",Activités!P483,"")),"")</f>
        <v/>
      </c>
      <c r="I473" s="26" t="str">
        <f>IF(A473&lt;&gt;"",IF(Activités!AA483=TRUE,INDEX(codeaav,MATCH(Activités!Q483,libaav,0)),IF(Activités!Q483&lt;&gt;"",Activités!Q483,"")),"")</f>
        <v/>
      </c>
      <c r="J473" s="26" t="str">
        <f>IF(A473&lt;&gt;"",IF(Activités!AB483=TRUE,INDEX(codedipqual,MATCH(Activités!R483,libdipqual,0)),IF(Activités!R483&lt;&gt;"",Activités!R483,"")),"")</f>
        <v/>
      </c>
      <c r="K473" s="26" t="str">
        <f>IF(A473&lt;&gt;"",IF(Activités!AC483=TRUE,INDEX(libcatidinst,MATCH(Activités!S483,libinst,0)),""),"")</f>
        <v/>
      </c>
      <c r="L473" s="26" t="str">
        <f>IF(A473&lt;&gt;"",IF(Activités!AC483=TRUE,INDEX(codeinst,MATCH(Activités!S483,libinst,0)),IF(Activités!S483&lt;&gt;"",Activités!S483,"")),"")</f>
        <v/>
      </c>
      <c r="M473" s="26" t="str">
        <f>IF(A473&lt;&gt;"",IF(Activités!T483&lt;&gt;"",Activités!T483,""),"")</f>
        <v/>
      </c>
      <c r="N473" s="26" t="str">
        <f>IF(A473&lt;&gt;"",IF(Activités!U483&lt;&gt;"",Activités!U483,""),"")</f>
        <v/>
      </c>
      <c r="O473" s="26" t="str">
        <f>IF(OR(A473="",ISBLANK(Activités!V483)),"",IF(NOT(ISNA(Activités!V483)),INDEX(codeschartkla,MATCH(Activités!V483,libschartkla,0)),Activités!V483))</f>
        <v/>
      </c>
      <c r="P473" s="26" t="str">
        <f>IF(OR(A473="",ISBLANK(Activités!W483)),"",Activités!W483)</f>
        <v/>
      </c>
    </row>
    <row r="474" spans="1:16">
      <c r="A474" s="26" t="str">
        <f>IF(Activités!$A484&lt;&gt;"",IF(Activités!C484&lt;&gt;"",IF(Activités!C484="LOC.ID",CONCATENATE("LOC.",Activités!AM$12),Activités!C484),""),"")</f>
        <v/>
      </c>
      <c r="B474" s="51" t="str">
        <f>IF(A474&lt;&gt;"",Activités!J484,"")</f>
        <v/>
      </c>
      <c r="C474" s="26" t="str">
        <f>IF(A474&lt;&gt;"",IF(Activités!E484=TRUE,INDEX(codesex,MATCH(Activités!D484,libsex,0)),Activités!D484),"")</f>
        <v/>
      </c>
      <c r="D474" s="116" t="str">
        <f>IF(A474&lt;&gt;"",Activités!F484,"")</f>
        <v/>
      </c>
      <c r="E474" s="26" t="str">
        <f>IF(A474&lt;&gt;"",IF(Activités!H484=TRUE,INDEX(codenat,MATCH(Activités!G484,libnat,0)),Activités!G484),"")</f>
        <v/>
      </c>
      <c r="F474" s="26" t="str">
        <f>IF(A474&lt;&gt;"",Activités!I484,"")</f>
        <v/>
      </c>
      <c r="G474" s="26" t="str">
        <f>IF(A474&lt;&gt;"",IF(Activités!O484&lt;&gt;"",Activités!O484,""),"")</f>
        <v/>
      </c>
      <c r="H474" s="26" t="str">
        <f>IF(A474&lt;&gt;"",IF(Activités!Z484=TRUE,INDEX(codeperskat,MATCH(Activités!P484,libperskat,0)),IF(Activités!P484&lt;&gt;"",Activités!P484,"")),"")</f>
        <v/>
      </c>
      <c r="I474" s="26" t="str">
        <f>IF(A474&lt;&gt;"",IF(Activités!AA484=TRUE,INDEX(codeaav,MATCH(Activités!Q484,libaav,0)),IF(Activités!Q484&lt;&gt;"",Activités!Q484,"")),"")</f>
        <v/>
      </c>
      <c r="J474" s="26" t="str">
        <f>IF(A474&lt;&gt;"",IF(Activités!AB484=TRUE,INDEX(codedipqual,MATCH(Activités!R484,libdipqual,0)),IF(Activités!R484&lt;&gt;"",Activités!R484,"")),"")</f>
        <v/>
      </c>
      <c r="K474" s="26" t="str">
        <f>IF(A474&lt;&gt;"",IF(Activités!AC484=TRUE,INDEX(libcatidinst,MATCH(Activités!S484,libinst,0)),""),"")</f>
        <v/>
      </c>
      <c r="L474" s="26" t="str">
        <f>IF(A474&lt;&gt;"",IF(Activités!AC484=TRUE,INDEX(codeinst,MATCH(Activités!S484,libinst,0)),IF(Activités!S484&lt;&gt;"",Activités!S484,"")),"")</f>
        <v/>
      </c>
      <c r="M474" s="26" t="str">
        <f>IF(A474&lt;&gt;"",IF(Activités!T484&lt;&gt;"",Activités!T484,""),"")</f>
        <v/>
      </c>
      <c r="N474" s="26" t="str">
        <f>IF(A474&lt;&gt;"",IF(Activités!U484&lt;&gt;"",Activités!U484,""),"")</f>
        <v/>
      </c>
      <c r="O474" s="26" t="str">
        <f>IF(OR(A474="",ISBLANK(Activités!V484)),"",IF(NOT(ISNA(Activités!V484)),INDEX(codeschartkla,MATCH(Activités!V484,libschartkla,0)),Activités!V484))</f>
        <v/>
      </c>
      <c r="P474" s="26" t="str">
        <f>IF(OR(A474="",ISBLANK(Activités!W484)),"",Activités!W484)</f>
        <v/>
      </c>
    </row>
    <row r="475" spans="1:16">
      <c r="A475" s="26" t="str">
        <f>IF(Activités!$A485&lt;&gt;"",IF(Activités!C485&lt;&gt;"",IF(Activités!C485="LOC.ID",CONCATENATE("LOC.",Activités!AM$12),Activités!C485),""),"")</f>
        <v/>
      </c>
      <c r="B475" s="51" t="str">
        <f>IF(A475&lt;&gt;"",Activités!J485,"")</f>
        <v/>
      </c>
      <c r="C475" s="26" t="str">
        <f>IF(A475&lt;&gt;"",IF(Activités!E485=TRUE,INDEX(codesex,MATCH(Activités!D485,libsex,0)),Activités!D485),"")</f>
        <v/>
      </c>
      <c r="D475" s="116" t="str">
        <f>IF(A475&lt;&gt;"",Activités!F485,"")</f>
        <v/>
      </c>
      <c r="E475" s="26" t="str">
        <f>IF(A475&lt;&gt;"",IF(Activités!H485=TRUE,INDEX(codenat,MATCH(Activités!G485,libnat,0)),Activités!G485),"")</f>
        <v/>
      </c>
      <c r="F475" s="26" t="str">
        <f>IF(A475&lt;&gt;"",Activités!I485,"")</f>
        <v/>
      </c>
      <c r="G475" s="26" t="str">
        <f>IF(A475&lt;&gt;"",IF(Activités!O485&lt;&gt;"",Activités!O485,""),"")</f>
        <v/>
      </c>
      <c r="H475" s="26" t="str">
        <f>IF(A475&lt;&gt;"",IF(Activités!Z485=TRUE,INDEX(codeperskat,MATCH(Activités!P485,libperskat,0)),IF(Activités!P485&lt;&gt;"",Activités!P485,"")),"")</f>
        <v/>
      </c>
      <c r="I475" s="26" t="str">
        <f>IF(A475&lt;&gt;"",IF(Activités!AA485=TRUE,INDEX(codeaav,MATCH(Activités!Q485,libaav,0)),IF(Activités!Q485&lt;&gt;"",Activités!Q485,"")),"")</f>
        <v/>
      </c>
      <c r="J475" s="26" t="str">
        <f>IF(A475&lt;&gt;"",IF(Activités!AB485=TRUE,INDEX(codedipqual,MATCH(Activités!R485,libdipqual,0)),IF(Activités!R485&lt;&gt;"",Activités!R485,"")),"")</f>
        <v/>
      </c>
      <c r="K475" s="26" t="str">
        <f>IF(A475&lt;&gt;"",IF(Activités!AC485=TRUE,INDEX(libcatidinst,MATCH(Activités!S485,libinst,0)),""),"")</f>
        <v/>
      </c>
      <c r="L475" s="26" t="str">
        <f>IF(A475&lt;&gt;"",IF(Activités!AC485=TRUE,INDEX(codeinst,MATCH(Activités!S485,libinst,0)),IF(Activités!S485&lt;&gt;"",Activités!S485,"")),"")</f>
        <v/>
      </c>
      <c r="M475" s="26" t="str">
        <f>IF(A475&lt;&gt;"",IF(Activités!T485&lt;&gt;"",Activités!T485,""),"")</f>
        <v/>
      </c>
      <c r="N475" s="26" t="str">
        <f>IF(A475&lt;&gt;"",IF(Activités!U485&lt;&gt;"",Activités!U485,""),"")</f>
        <v/>
      </c>
      <c r="O475" s="26" t="str">
        <f>IF(OR(A475="",ISBLANK(Activités!V485)),"",IF(NOT(ISNA(Activités!V485)),INDEX(codeschartkla,MATCH(Activités!V485,libschartkla,0)),Activités!V485))</f>
        <v/>
      </c>
      <c r="P475" s="26" t="str">
        <f>IF(OR(A475="",ISBLANK(Activités!W485)),"",Activités!W485)</f>
        <v/>
      </c>
    </row>
    <row r="476" spans="1:16">
      <c r="A476" s="26" t="str">
        <f>IF(Activités!$A486&lt;&gt;"",IF(Activités!C486&lt;&gt;"",IF(Activités!C486="LOC.ID",CONCATENATE("LOC.",Activités!AM$12),Activités!C486),""),"")</f>
        <v/>
      </c>
      <c r="B476" s="51" t="str">
        <f>IF(A476&lt;&gt;"",Activités!J486,"")</f>
        <v/>
      </c>
      <c r="C476" s="26" t="str">
        <f>IF(A476&lt;&gt;"",IF(Activités!E486=TRUE,INDEX(codesex,MATCH(Activités!D486,libsex,0)),Activités!D486),"")</f>
        <v/>
      </c>
      <c r="D476" s="116" t="str">
        <f>IF(A476&lt;&gt;"",Activités!F486,"")</f>
        <v/>
      </c>
      <c r="E476" s="26" t="str">
        <f>IF(A476&lt;&gt;"",IF(Activités!H486=TRUE,INDEX(codenat,MATCH(Activités!G486,libnat,0)),Activités!G486),"")</f>
        <v/>
      </c>
      <c r="F476" s="26" t="str">
        <f>IF(A476&lt;&gt;"",Activités!I486,"")</f>
        <v/>
      </c>
      <c r="G476" s="26" t="str">
        <f>IF(A476&lt;&gt;"",IF(Activités!O486&lt;&gt;"",Activités!O486,""),"")</f>
        <v/>
      </c>
      <c r="H476" s="26" t="str">
        <f>IF(A476&lt;&gt;"",IF(Activités!Z486=TRUE,INDEX(codeperskat,MATCH(Activités!P486,libperskat,0)),IF(Activités!P486&lt;&gt;"",Activités!P486,"")),"")</f>
        <v/>
      </c>
      <c r="I476" s="26" t="str">
        <f>IF(A476&lt;&gt;"",IF(Activités!AA486=TRUE,INDEX(codeaav,MATCH(Activités!Q486,libaav,0)),IF(Activités!Q486&lt;&gt;"",Activités!Q486,"")),"")</f>
        <v/>
      </c>
      <c r="J476" s="26" t="str">
        <f>IF(A476&lt;&gt;"",IF(Activités!AB486=TRUE,INDEX(codedipqual,MATCH(Activités!R486,libdipqual,0)),IF(Activités!R486&lt;&gt;"",Activités!R486,"")),"")</f>
        <v/>
      </c>
      <c r="K476" s="26" t="str">
        <f>IF(A476&lt;&gt;"",IF(Activités!AC486=TRUE,INDEX(libcatidinst,MATCH(Activités!S486,libinst,0)),""),"")</f>
        <v/>
      </c>
      <c r="L476" s="26" t="str">
        <f>IF(A476&lt;&gt;"",IF(Activités!AC486=TRUE,INDEX(codeinst,MATCH(Activités!S486,libinst,0)),IF(Activités!S486&lt;&gt;"",Activités!S486,"")),"")</f>
        <v/>
      </c>
      <c r="M476" s="26" t="str">
        <f>IF(A476&lt;&gt;"",IF(Activités!T486&lt;&gt;"",Activités!T486,""),"")</f>
        <v/>
      </c>
      <c r="N476" s="26" t="str">
        <f>IF(A476&lt;&gt;"",IF(Activités!U486&lt;&gt;"",Activités!U486,""),"")</f>
        <v/>
      </c>
      <c r="O476" s="26" t="str">
        <f>IF(OR(A476="",ISBLANK(Activités!V486)),"",IF(NOT(ISNA(Activités!V486)),INDEX(codeschartkla,MATCH(Activités!V486,libschartkla,0)),Activités!V486))</f>
        <v/>
      </c>
      <c r="P476" s="26" t="str">
        <f>IF(OR(A476="",ISBLANK(Activités!W486)),"",Activités!W486)</f>
        <v/>
      </c>
    </row>
    <row r="477" spans="1:16">
      <c r="A477" s="26" t="str">
        <f>IF(Activités!$A487&lt;&gt;"",IF(Activités!C487&lt;&gt;"",IF(Activités!C487="LOC.ID",CONCATENATE("LOC.",Activités!AM$12),Activités!C487),""),"")</f>
        <v/>
      </c>
      <c r="B477" s="51" t="str">
        <f>IF(A477&lt;&gt;"",Activités!J487,"")</f>
        <v/>
      </c>
      <c r="C477" s="26" t="str">
        <f>IF(A477&lt;&gt;"",IF(Activités!E487=TRUE,INDEX(codesex,MATCH(Activités!D487,libsex,0)),Activités!D487),"")</f>
        <v/>
      </c>
      <c r="D477" s="116" t="str">
        <f>IF(A477&lt;&gt;"",Activités!F487,"")</f>
        <v/>
      </c>
      <c r="E477" s="26" t="str">
        <f>IF(A477&lt;&gt;"",IF(Activités!H487=TRUE,INDEX(codenat,MATCH(Activités!G487,libnat,0)),Activités!G487),"")</f>
        <v/>
      </c>
      <c r="F477" s="26" t="str">
        <f>IF(A477&lt;&gt;"",Activités!I487,"")</f>
        <v/>
      </c>
      <c r="G477" s="26" t="str">
        <f>IF(A477&lt;&gt;"",IF(Activités!O487&lt;&gt;"",Activités!O487,""),"")</f>
        <v/>
      </c>
      <c r="H477" s="26" t="str">
        <f>IF(A477&lt;&gt;"",IF(Activités!Z487=TRUE,INDEX(codeperskat,MATCH(Activités!P487,libperskat,0)),IF(Activités!P487&lt;&gt;"",Activités!P487,"")),"")</f>
        <v/>
      </c>
      <c r="I477" s="26" t="str">
        <f>IF(A477&lt;&gt;"",IF(Activités!AA487=TRUE,INDEX(codeaav,MATCH(Activités!Q487,libaav,0)),IF(Activités!Q487&lt;&gt;"",Activités!Q487,"")),"")</f>
        <v/>
      </c>
      <c r="J477" s="26" t="str">
        <f>IF(A477&lt;&gt;"",IF(Activités!AB487=TRUE,INDEX(codedipqual,MATCH(Activités!R487,libdipqual,0)),IF(Activités!R487&lt;&gt;"",Activités!R487,"")),"")</f>
        <v/>
      </c>
      <c r="K477" s="26" t="str">
        <f>IF(A477&lt;&gt;"",IF(Activités!AC487=TRUE,INDEX(libcatidinst,MATCH(Activités!S487,libinst,0)),""),"")</f>
        <v/>
      </c>
      <c r="L477" s="26" t="str">
        <f>IF(A477&lt;&gt;"",IF(Activités!AC487=TRUE,INDEX(codeinst,MATCH(Activités!S487,libinst,0)),IF(Activités!S487&lt;&gt;"",Activités!S487,"")),"")</f>
        <v/>
      </c>
      <c r="M477" s="26" t="str">
        <f>IF(A477&lt;&gt;"",IF(Activités!T487&lt;&gt;"",Activités!T487,""),"")</f>
        <v/>
      </c>
      <c r="N477" s="26" t="str">
        <f>IF(A477&lt;&gt;"",IF(Activités!U487&lt;&gt;"",Activités!U487,""),"")</f>
        <v/>
      </c>
      <c r="O477" s="26" t="str">
        <f>IF(OR(A477="",ISBLANK(Activités!V487)),"",IF(NOT(ISNA(Activités!V487)),INDEX(codeschartkla,MATCH(Activités!V487,libschartkla,0)),Activités!V487))</f>
        <v/>
      </c>
      <c r="P477" s="26" t="str">
        <f>IF(OR(A477="",ISBLANK(Activités!W487)),"",Activités!W487)</f>
        <v/>
      </c>
    </row>
    <row r="478" spans="1:16">
      <c r="A478" s="26" t="str">
        <f>IF(Activités!$A488&lt;&gt;"",IF(Activités!C488&lt;&gt;"",IF(Activités!C488="LOC.ID",CONCATENATE("LOC.",Activités!AM$12),Activités!C488),""),"")</f>
        <v/>
      </c>
      <c r="B478" s="51" t="str">
        <f>IF(A478&lt;&gt;"",Activités!J488,"")</f>
        <v/>
      </c>
      <c r="C478" s="26" t="str">
        <f>IF(A478&lt;&gt;"",IF(Activités!E488=TRUE,INDEX(codesex,MATCH(Activités!D488,libsex,0)),Activités!D488),"")</f>
        <v/>
      </c>
      <c r="D478" s="116" t="str">
        <f>IF(A478&lt;&gt;"",Activités!F488,"")</f>
        <v/>
      </c>
      <c r="E478" s="26" t="str">
        <f>IF(A478&lt;&gt;"",IF(Activités!H488=TRUE,INDEX(codenat,MATCH(Activités!G488,libnat,0)),Activités!G488),"")</f>
        <v/>
      </c>
      <c r="F478" s="26" t="str">
        <f>IF(A478&lt;&gt;"",Activités!I488,"")</f>
        <v/>
      </c>
      <c r="G478" s="26" t="str">
        <f>IF(A478&lt;&gt;"",IF(Activités!O488&lt;&gt;"",Activités!O488,""),"")</f>
        <v/>
      </c>
      <c r="H478" s="26" t="str">
        <f>IF(A478&lt;&gt;"",IF(Activités!Z488=TRUE,INDEX(codeperskat,MATCH(Activités!P488,libperskat,0)),IF(Activités!P488&lt;&gt;"",Activités!P488,"")),"")</f>
        <v/>
      </c>
      <c r="I478" s="26" t="str">
        <f>IF(A478&lt;&gt;"",IF(Activités!AA488=TRUE,INDEX(codeaav,MATCH(Activités!Q488,libaav,0)),IF(Activités!Q488&lt;&gt;"",Activités!Q488,"")),"")</f>
        <v/>
      </c>
      <c r="J478" s="26" t="str">
        <f>IF(A478&lt;&gt;"",IF(Activités!AB488=TRUE,INDEX(codedipqual,MATCH(Activités!R488,libdipqual,0)),IF(Activités!R488&lt;&gt;"",Activités!R488,"")),"")</f>
        <v/>
      </c>
      <c r="K478" s="26" t="str">
        <f>IF(A478&lt;&gt;"",IF(Activités!AC488=TRUE,INDEX(libcatidinst,MATCH(Activités!S488,libinst,0)),""),"")</f>
        <v/>
      </c>
      <c r="L478" s="26" t="str">
        <f>IF(A478&lt;&gt;"",IF(Activités!AC488=TRUE,INDEX(codeinst,MATCH(Activités!S488,libinst,0)),IF(Activités!S488&lt;&gt;"",Activités!S488,"")),"")</f>
        <v/>
      </c>
      <c r="M478" s="26" t="str">
        <f>IF(A478&lt;&gt;"",IF(Activités!T488&lt;&gt;"",Activités!T488,""),"")</f>
        <v/>
      </c>
      <c r="N478" s="26" t="str">
        <f>IF(A478&lt;&gt;"",IF(Activités!U488&lt;&gt;"",Activités!U488,""),"")</f>
        <v/>
      </c>
      <c r="O478" s="26" t="str">
        <f>IF(OR(A478="",ISBLANK(Activités!V488)),"",IF(NOT(ISNA(Activités!V488)),INDEX(codeschartkla,MATCH(Activités!V488,libschartkla,0)),Activités!V488))</f>
        <v/>
      </c>
      <c r="P478" s="26" t="str">
        <f>IF(OR(A478="",ISBLANK(Activités!W488)),"",Activités!W488)</f>
        <v/>
      </c>
    </row>
    <row r="479" spans="1:16">
      <c r="A479" s="26" t="str">
        <f>IF(Activités!$A489&lt;&gt;"",IF(Activités!C489&lt;&gt;"",IF(Activités!C489="LOC.ID",CONCATENATE("LOC.",Activités!AM$12),Activités!C489),""),"")</f>
        <v/>
      </c>
      <c r="B479" s="51" t="str">
        <f>IF(A479&lt;&gt;"",Activités!J489,"")</f>
        <v/>
      </c>
      <c r="C479" s="26" t="str">
        <f>IF(A479&lt;&gt;"",IF(Activités!E489=TRUE,INDEX(codesex,MATCH(Activités!D489,libsex,0)),Activités!D489),"")</f>
        <v/>
      </c>
      <c r="D479" s="116" t="str">
        <f>IF(A479&lt;&gt;"",Activités!F489,"")</f>
        <v/>
      </c>
      <c r="E479" s="26" t="str">
        <f>IF(A479&lt;&gt;"",IF(Activités!H489=TRUE,INDEX(codenat,MATCH(Activités!G489,libnat,0)),Activités!G489),"")</f>
        <v/>
      </c>
      <c r="F479" s="26" t="str">
        <f>IF(A479&lt;&gt;"",Activités!I489,"")</f>
        <v/>
      </c>
      <c r="G479" s="26" t="str">
        <f>IF(A479&lt;&gt;"",IF(Activités!O489&lt;&gt;"",Activités!O489,""),"")</f>
        <v/>
      </c>
      <c r="H479" s="26" t="str">
        <f>IF(A479&lt;&gt;"",IF(Activités!Z489=TRUE,INDEX(codeperskat,MATCH(Activités!P489,libperskat,0)),IF(Activités!P489&lt;&gt;"",Activités!P489,"")),"")</f>
        <v/>
      </c>
      <c r="I479" s="26" t="str">
        <f>IF(A479&lt;&gt;"",IF(Activités!AA489=TRUE,INDEX(codeaav,MATCH(Activités!Q489,libaav,0)),IF(Activités!Q489&lt;&gt;"",Activités!Q489,"")),"")</f>
        <v/>
      </c>
      <c r="J479" s="26" t="str">
        <f>IF(A479&lt;&gt;"",IF(Activités!AB489=TRUE,INDEX(codedipqual,MATCH(Activités!R489,libdipqual,0)),IF(Activités!R489&lt;&gt;"",Activités!R489,"")),"")</f>
        <v/>
      </c>
      <c r="K479" s="26" t="str">
        <f>IF(A479&lt;&gt;"",IF(Activités!AC489=TRUE,INDEX(libcatidinst,MATCH(Activités!S489,libinst,0)),""),"")</f>
        <v/>
      </c>
      <c r="L479" s="26" t="str">
        <f>IF(A479&lt;&gt;"",IF(Activités!AC489=TRUE,INDEX(codeinst,MATCH(Activités!S489,libinst,0)),IF(Activités!S489&lt;&gt;"",Activités!S489,"")),"")</f>
        <v/>
      </c>
      <c r="M479" s="26" t="str">
        <f>IF(A479&lt;&gt;"",IF(Activités!T489&lt;&gt;"",Activités!T489,""),"")</f>
        <v/>
      </c>
      <c r="N479" s="26" t="str">
        <f>IF(A479&lt;&gt;"",IF(Activités!U489&lt;&gt;"",Activités!U489,""),"")</f>
        <v/>
      </c>
      <c r="O479" s="26" t="str">
        <f>IF(OR(A479="",ISBLANK(Activités!V489)),"",IF(NOT(ISNA(Activités!V489)),INDEX(codeschartkla,MATCH(Activités!V489,libschartkla,0)),Activités!V489))</f>
        <v/>
      </c>
      <c r="P479" s="26" t="str">
        <f>IF(OR(A479="",ISBLANK(Activités!W489)),"",Activités!W489)</f>
        <v/>
      </c>
    </row>
    <row r="480" spans="1:16">
      <c r="A480" s="26" t="str">
        <f>IF(Activités!$A490&lt;&gt;"",IF(Activités!C490&lt;&gt;"",IF(Activités!C490="LOC.ID",CONCATENATE("LOC.",Activités!AM$12),Activités!C490),""),"")</f>
        <v/>
      </c>
      <c r="B480" s="51" t="str">
        <f>IF(A480&lt;&gt;"",Activités!J490,"")</f>
        <v/>
      </c>
      <c r="C480" s="26" t="str">
        <f>IF(A480&lt;&gt;"",IF(Activités!E490=TRUE,INDEX(codesex,MATCH(Activités!D490,libsex,0)),Activités!D490),"")</f>
        <v/>
      </c>
      <c r="D480" s="116" t="str">
        <f>IF(A480&lt;&gt;"",Activités!F490,"")</f>
        <v/>
      </c>
      <c r="E480" s="26" t="str">
        <f>IF(A480&lt;&gt;"",IF(Activités!H490=TRUE,INDEX(codenat,MATCH(Activités!G490,libnat,0)),Activités!G490),"")</f>
        <v/>
      </c>
      <c r="F480" s="26" t="str">
        <f>IF(A480&lt;&gt;"",Activités!I490,"")</f>
        <v/>
      </c>
      <c r="G480" s="26" t="str">
        <f>IF(A480&lt;&gt;"",IF(Activités!O490&lt;&gt;"",Activités!O490,""),"")</f>
        <v/>
      </c>
      <c r="H480" s="26" t="str">
        <f>IF(A480&lt;&gt;"",IF(Activités!Z490=TRUE,INDEX(codeperskat,MATCH(Activités!P490,libperskat,0)),IF(Activités!P490&lt;&gt;"",Activités!P490,"")),"")</f>
        <v/>
      </c>
      <c r="I480" s="26" t="str">
        <f>IF(A480&lt;&gt;"",IF(Activités!AA490=TRUE,INDEX(codeaav,MATCH(Activités!Q490,libaav,0)),IF(Activités!Q490&lt;&gt;"",Activités!Q490,"")),"")</f>
        <v/>
      </c>
      <c r="J480" s="26" t="str">
        <f>IF(A480&lt;&gt;"",IF(Activités!AB490=TRUE,INDEX(codedipqual,MATCH(Activités!R490,libdipqual,0)),IF(Activités!R490&lt;&gt;"",Activités!R490,"")),"")</f>
        <v/>
      </c>
      <c r="K480" s="26" t="str">
        <f>IF(A480&lt;&gt;"",IF(Activités!AC490=TRUE,INDEX(libcatidinst,MATCH(Activités!S490,libinst,0)),""),"")</f>
        <v/>
      </c>
      <c r="L480" s="26" t="str">
        <f>IF(A480&lt;&gt;"",IF(Activités!AC490=TRUE,INDEX(codeinst,MATCH(Activités!S490,libinst,0)),IF(Activités!S490&lt;&gt;"",Activités!S490,"")),"")</f>
        <v/>
      </c>
      <c r="M480" s="26" t="str">
        <f>IF(A480&lt;&gt;"",IF(Activités!T490&lt;&gt;"",Activités!T490,""),"")</f>
        <v/>
      </c>
      <c r="N480" s="26" t="str">
        <f>IF(A480&lt;&gt;"",IF(Activités!U490&lt;&gt;"",Activités!U490,""),"")</f>
        <v/>
      </c>
      <c r="O480" s="26" t="str">
        <f>IF(OR(A480="",ISBLANK(Activités!V490)),"",IF(NOT(ISNA(Activités!V490)),INDEX(codeschartkla,MATCH(Activités!V490,libschartkla,0)),Activités!V490))</f>
        <v/>
      </c>
      <c r="P480" s="26" t="str">
        <f>IF(OR(A480="",ISBLANK(Activités!W490)),"",Activités!W490)</f>
        <v/>
      </c>
    </row>
    <row r="481" spans="1:16">
      <c r="A481" s="26" t="str">
        <f>IF(Activités!$A491&lt;&gt;"",IF(Activités!C491&lt;&gt;"",IF(Activités!C491="LOC.ID",CONCATENATE("LOC.",Activités!AM$12),Activités!C491),""),"")</f>
        <v/>
      </c>
      <c r="B481" s="51" t="str">
        <f>IF(A481&lt;&gt;"",Activités!J491,"")</f>
        <v/>
      </c>
      <c r="C481" s="26" t="str">
        <f>IF(A481&lt;&gt;"",IF(Activités!E491=TRUE,INDEX(codesex,MATCH(Activités!D491,libsex,0)),Activités!D491),"")</f>
        <v/>
      </c>
      <c r="D481" s="116" t="str">
        <f>IF(A481&lt;&gt;"",Activités!F491,"")</f>
        <v/>
      </c>
      <c r="E481" s="26" t="str">
        <f>IF(A481&lt;&gt;"",IF(Activités!H491=TRUE,INDEX(codenat,MATCH(Activités!G491,libnat,0)),Activités!G491),"")</f>
        <v/>
      </c>
      <c r="F481" s="26" t="str">
        <f>IF(A481&lt;&gt;"",Activités!I491,"")</f>
        <v/>
      </c>
      <c r="G481" s="26" t="str">
        <f>IF(A481&lt;&gt;"",IF(Activités!O491&lt;&gt;"",Activités!O491,""),"")</f>
        <v/>
      </c>
      <c r="H481" s="26" t="str">
        <f>IF(A481&lt;&gt;"",IF(Activités!Z491=TRUE,INDEX(codeperskat,MATCH(Activités!P491,libperskat,0)),IF(Activités!P491&lt;&gt;"",Activités!P491,"")),"")</f>
        <v/>
      </c>
      <c r="I481" s="26" t="str">
        <f>IF(A481&lt;&gt;"",IF(Activités!AA491=TRUE,INDEX(codeaav,MATCH(Activités!Q491,libaav,0)),IF(Activités!Q491&lt;&gt;"",Activités!Q491,"")),"")</f>
        <v/>
      </c>
      <c r="J481" s="26" t="str">
        <f>IF(A481&lt;&gt;"",IF(Activités!AB491=TRUE,INDEX(codedipqual,MATCH(Activités!R491,libdipqual,0)),IF(Activités!R491&lt;&gt;"",Activités!R491,"")),"")</f>
        <v/>
      </c>
      <c r="K481" s="26" t="str">
        <f>IF(A481&lt;&gt;"",IF(Activités!AC491=TRUE,INDEX(libcatidinst,MATCH(Activités!S491,libinst,0)),""),"")</f>
        <v/>
      </c>
      <c r="L481" s="26" t="str">
        <f>IF(A481&lt;&gt;"",IF(Activités!AC491=TRUE,INDEX(codeinst,MATCH(Activités!S491,libinst,0)),IF(Activités!S491&lt;&gt;"",Activités!S491,"")),"")</f>
        <v/>
      </c>
      <c r="M481" s="26" t="str">
        <f>IF(A481&lt;&gt;"",IF(Activités!T491&lt;&gt;"",Activités!T491,""),"")</f>
        <v/>
      </c>
      <c r="N481" s="26" t="str">
        <f>IF(A481&lt;&gt;"",IF(Activités!U491&lt;&gt;"",Activités!U491,""),"")</f>
        <v/>
      </c>
      <c r="O481" s="26" t="str">
        <f>IF(OR(A481="",ISBLANK(Activités!V491)),"",IF(NOT(ISNA(Activités!V491)),INDEX(codeschartkla,MATCH(Activités!V491,libschartkla,0)),Activités!V491))</f>
        <v/>
      </c>
      <c r="P481" s="26" t="str">
        <f>IF(OR(A481="",ISBLANK(Activités!W491)),"",Activités!W491)</f>
        <v/>
      </c>
    </row>
    <row r="482" spans="1:16">
      <c r="A482" s="26" t="str">
        <f>IF(Activités!$A492&lt;&gt;"",IF(Activités!C492&lt;&gt;"",IF(Activités!C492="LOC.ID",CONCATENATE("LOC.",Activités!AM$12),Activités!C492),""),"")</f>
        <v/>
      </c>
      <c r="B482" s="51" t="str">
        <f>IF(A482&lt;&gt;"",Activités!J492,"")</f>
        <v/>
      </c>
      <c r="C482" s="26" t="str">
        <f>IF(A482&lt;&gt;"",IF(Activités!E492=TRUE,INDEX(codesex,MATCH(Activités!D492,libsex,0)),Activités!D492),"")</f>
        <v/>
      </c>
      <c r="D482" s="116" t="str">
        <f>IF(A482&lt;&gt;"",Activités!F492,"")</f>
        <v/>
      </c>
      <c r="E482" s="26" t="str">
        <f>IF(A482&lt;&gt;"",IF(Activités!H492=TRUE,INDEX(codenat,MATCH(Activités!G492,libnat,0)),Activités!G492),"")</f>
        <v/>
      </c>
      <c r="F482" s="26" t="str">
        <f>IF(A482&lt;&gt;"",Activités!I492,"")</f>
        <v/>
      </c>
      <c r="G482" s="26" t="str">
        <f>IF(A482&lt;&gt;"",IF(Activités!O492&lt;&gt;"",Activités!O492,""),"")</f>
        <v/>
      </c>
      <c r="H482" s="26" t="str">
        <f>IF(A482&lt;&gt;"",IF(Activités!Z492=TRUE,INDEX(codeperskat,MATCH(Activités!P492,libperskat,0)),IF(Activités!P492&lt;&gt;"",Activités!P492,"")),"")</f>
        <v/>
      </c>
      <c r="I482" s="26" t="str">
        <f>IF(A482&lt;&gt;"",IF(Activités!AA492=TRUE,INDEX(codeaav,MATCH(Activités!Q492,libaav,0)),IF(Activités!Q492&lt;&gt;"",Activités!Q492,"")),"")</f>
        <v/>
      </c>
      <c r="J482" s="26" t="str">
        <f>IF(A482&lt;&gt;"",IF(Activités!AB492=TRUE,INDEX(codedipqual,MATCH(Activités!R492,libdipqual,0)),IF(Activités!R492&lt;&gt;"",Activités!R492,"")),"")</f>
        <v/>
      </c>
      <c r="K482" s="26" t="str">
        <f>IF(A482&lt;&gt;"",IF(Activités!AC492=TRUE,INDEX(libcatidinst,MATCH(Activités!S492,libinst,0)),""),"")</f>
        <v/>
      </c>
      <c r="L482" s="26" t="str">
        <f>IF(A482&lt;&gt;"",IF(Activités!AC492=TRUE,INDEX(codeinst,MATCH(Activités!S492,libinst,0)),IF(Activités!S492&lt;&gt;"",Activités!S492,"")),"")</f>
        <v/>
      </c>
      <c r="M482" s="26" t="str">
        <f>IF(A482&lt;&gt;"",IF(Activités!T492&lt;&gt;"",Activités!T492,""),"")</f>
        <v/>
      </c>
      <c r="N482" s="26" t="str">
        <f>IF(A482&lt;&gt;"",IF(Activités!U492&lt;&gt;"",Activités!U492,""),"")</f>
        <v/>
      </c>
      <c r="O482" s="26" t="str">
        <f>IF(OR(A482="",ISBLANK(Activités!V492)),"",IF(NOT(ISNA(Activités!V492)),INDEX(codeschartkla,MATCH(Activités!V492,libschartkla,0)),Activités!V492))</f>
        <v/>
      </c>
      <c r="P482" s="26" t="str">
        <f>IF(OR(A482="",ISBLANK(Activités!W492)),"",Activités!W492)</f>
        <v/>
      </c>
    </row>
    <row r="483" spans="1:16">
      <c r="A483" s="26" t="str">
        <f>IF(Activités!$A493&lt;&gt;"",IF(Activités!C493&lt;&gt;"",IF(Activités!C493="LOC.ID",CONCATENATE("LOC.",Activités!AM$12),Activités!C493),""),"")</f>
        <v/>
      </c>
      <c r="B483" s="51" t="str">
        <f>IF(A483&lt;&gt;"",Activités!J493,"")</f>
        <v/>
      </c>
      <c r="C483" s="26" t="str">
        <f>IF(A483&lt;&gt;"",IF(Activités!E493=TRUE,INDEX(codesex,MATCH(Activités!D493,libsex,0)),Activités!D493),"")</f>
        <v/>
      </c>
      <c r="D483" s="116" t="str">
        <f>IF(A483&lt;&gt;"",Activités!F493,"")</f>
        <v/>
      </c>
      <c r="E483" s="26" t="str">
        <f>IF(A483&lt;&gt;"",IF(Activités!H493=TRUE,INDEX(codenat,MATCH(Activités!G493,libnat,0)),Activités!G493),"")</f>
        <v/>
      </c>
      <c r="F483" s="26" t="str">
        <f>IF(A483&lt;&gt;"",Activités!I493,"")</f>
        <v/>
      </c>
      <c r="G483" s="26" t="str">
        <f>IF(A483&lt;&gt;"",IF(Activités!O493&lt;&gt;"",Activités!O493,""),"")</f>
        <v/>
      </c>
      <c r="H483" s="26" t="str">
        <f>IF(A483&lt;&gt;"",IF(Activités!Z493=TRUE,INDEX(codeperskat,MATCH(Activités!P493,libperskat,0)),IF(Activités!P493&lt;&gt;"",Activités!P493,"")),"")</f>
        <v/>
      </c>
      <c r="I483" s="26" t="str">
        <f>IF(A483&lt;&gt;"",IF(Activités!AA493=TRUE,INDEX(codeaav,MATCH(Activités!Q493,libaav,0)),IF(Activités!Q493&lt;&gt;"",Activités!Q493,"")),"")</f>
        <v/>
      </c>
      <c r="J483" s="26" t="str">
        <f>IF(A483&lt;&gt;"",IF(Activités!AB493=TRUE,INDEX(codedipqual,MATCH(Activités!R493,libdipqual,0)),IF(Activités!R493&lt;&gt;"",Activités!R493,"")),"")</f>
        <v/>
      </c>
      <c r="K483" s="26" t="str">
        <f>IF(A483&lt;&gt;"",IF(Activités!AC493=TRUE,INDEX(libcatidinst,MATCH(Activités!S493,libinst,0)),""),"")</f>
        <v/>
      </c>
      <c r="L483" s="26" t="str">
        <f>IF(A483&lt;&gt;"",IF(Activités!AC493=TRUE,INDEX(codeinst,MATCH(Activités!S493,libinst,0)),IF(Activités!S493&lt;&gt;"",Activités!S493,"")),"")</f>
        <v/>
      </c>
      <c r="M483" s="26" t="str">
        <f>IF(A483&lt;&gt;"",IF(Activités!T493&lt;&gt;"",Activités!T493,""),"")</f>
        <v/>
      </c>
      <c r="N483" s="26" t="str">
        <f>IF(A483&lt;&gt;"",IF(Activités!U493&lt;&gt;"",Activités!U493,""),"")</f>
        <v/>
      </c>
      <c r="O483" s="26" t="str">
        <f>IF(OR(A483="",ISBLANK(Activités!V493)),"",IF(NOT(ISNA(Activités!V493)),INDEX(codeschartkla,MATCH(Activités!V493,libschartkla,0)),Activités!V493))</f>
        <v/>
      </c>
      <c r="P483" s="26" t="str">
        <f>IF(OR(A483="",ISBLANK(Activités!W493)),"",Activités!W493)</f>
        <v/>
      </c>
    </row>
    <row r="484" spans="1:16">
      <c r="A484" s="26" t="str">
        <f>IF(Activités!$A494&lt;&gt;"",IF(Activités!C494&lt;&gt;"",IF(Activités!C494="LOC.ID",CONCATENATE("LOC.",Activités!AM$12),Activités!C494),""),"")</f>
        <v/>
      </c>
      <c r="B484" s="51" t="str">
        <f>IF(A484&lt;&gt;"",Activités!J494,"")</f>
        <v/>
      </c>
      <c r="C484" s="26" t="str">
        <f>IF(A484&lt;&gt;"",IF(Activités!E494=TRUE,INDEX(codesex,MATCH(Activités!D494,libsex,0)),Activités!D494),"")</f>
        <v/>
      </c>
      <c r="D484" s="116" t="str">
        <f>IF(A484&lt;&gt;"",Activités!F494,"")</f>
        <v/>
      </c>
      <c r="E484" s="26" t="str">
        <f>IF(A484&lt;&gt;"",IF(Activités!H494=TRUE,INDEX(codenat,MATCH(Activités!G494,libnat,0)),Activités!G494),"")</f>
        <v/>
      </c>
      <c r="F484" s="26" t="str">
        <f>IF(A484&lt;&gt;"",Activités!I494,"")</f>
        <v/>
      </c>
      <c r="G484" s="26" t="str">
        <f>IF(A484&lt;&gt;"",IF(Activités!O494&lt;&gt;"",Activités!O494,""),"")</f>
        <v/>
      </c>
      <c r="H484" s="26" t="str">
        <f>IF(A484&lt;&gt;"",IF(Activités!Z494=TRUE,INDEX(codeperskat,MATCH(Activités!P494,libperskat,0)),IF(Activités!P494&lt;&gt;"",Activités!P494,"")),"")</f>
        <v/>
      </c>
      <c r="I484" s="26" t="str">
        <f>IF(A484&lt;&gt;"",IF(Activités!AA494=TRUE,INDEX(codeaav,MATCH(Activités!Q494,libaav,0)),IF(Activités!Q494&lt;&gt;"",Activités!Q494,"")),"")</f>
        <v/>
      </c>
      <c r="J484" s="26" t="str">
        <f>IF(A484&lt;&gt;"",IF(Activités!AB494=TRUE,INDEX(codedipqual,MATCH(Activités!R494,libdipqual,0)),IF(Activités!R494&lt;&gt;"",Activités!R494,"")),"")</f>
        <v/>
      </c>
      <c r="K484" s="26" t="str">
        <f>IF(A484&lt;&gt;"",IF(Activités!AC494=TRUE,INDEX(libcatidinst,MATCH(Activités!S494,libinst,0)),""),"")</f>
        <v/>
      </c>
      <c r="L484" s="26" t="str">
        <f>IF(A484&lt;&gt;"",IF(Activités!AC494=TRUE,INDEX(codeinst,MATCH(Activités!S494,libinst,0)),IF(Activités!S494&lt;&gt;"",Activités!S494,"")),"")</f>
        <v/>
      </c>
      <c r="M484" s="26" t="str">
        <f>IF(A484&lt;&gt;"",IF(Activités!T494&lt;&gt;"",Activités!T494,""),"")</f>
        <v/>
      </c>
      <c r="N484" s="26" t="str">
        <f>IF(A484&lt;&gt;"",IF(Activités!U494&lt;&gt;"",Activités!U494,""),"")</f>
        <v/>
      </c>
      <c r="O484" s="26" t="str">
        <f>IF(OR(A484="",ISBLANK(Activités!V494)),"",IF(NOT(ISNA(Activités!V494)),INDEX(codeschartkla,MATCH(Activités!V494,libschartkla,0)),Activités!V494))</f>
        <v/>
      </c>
      <c r="P484" s="26" t="str">
        <f>IF(OR(A484="",ISBLANK(Activités!W494)),"",Activités!W494)</f>
        <v/>
      </c>
    </row>
    <row r="485" spans="1:16">
      <c r="A485" s="26" t="str">
        <f>IF(Activités!$A495&lt;&gt;"",IF(Activités!C495&lt;&gt;"",IF(Activités!C495="LOC.ID",CONCATENATE("LOC.",Activités!AM$12),Activités!C495),""),"")</f>
        <v/>
      </c>
      <c r="B485" s="51" t="str">
        <f>IF(A485&lt;&gt;"",Activités!J495,"")</f>
        <v/>
      </c>
      <c r="C485" s="26" t="str">
        <f>IF(A485&lt;&gt;"",IF(Activités!E495=TRUE,INDEX(codesex,MATCH(Activités!D495,libsex,0)),Activités!D495),"")</f>
        <v/>
      </c>
      <c r="D485" s="116" t="str">
        <f>IF(A485&lt;&gt;"",Activités!F495,"")</f>
        <v/>
      </c>
      <c r="E485" s="26" t="str">
        <f>IF(A485&lt;&gt;"",IF(Activités!H495=TRUE,INDEX(codenat,MATCH(Activités!G495,libnat,0)),Activités!G495),"")</f>
        <v/>
      </c>
      <c r="F485" s="26" t="str">
        <f>IF(A485&lt;&gt;"",Activités!I495,"")</f>
        <v/>
      </c>
      <c r="G485" s="26" t="str">
        <f>IF(A485&lt;&gt;"",IF(Activités!O495&lt;&gt;"",Activités!O495,""),"")</f>
        <v/>
      </c>
      <c r="H485" s="26" t="str">
        <f>IF(A485&lt;&gt;"",IF(Activités!Z495=TRUE,INDEX(codeperskat,MATCH(Activités!P495,libperskat,0)),IF(Activités!P495&lt;&gt;"",Activités!P495,"")),"")</f>
        <v/>
      </c>
      <c r="I485" s="26" t="str">
        <f>IF(A485&lt;&gt;"",IF(Activités!AA495=TRUE,INDEX(codeaav,MATCH(Activités!Q495,libaav,0)),IF(Activités!Q495&lt;&gt;"",Activités!Q495,"")),"")</f>
        <v/>
      </c>
      <c r="J485" s="26" t="str">
        <f>IF(A485&lt;&gt;"",IF(Activités!AB495=TRUE,INDEX(codedipqual,MATCH(Activités!R495,libdipqual,0)),IF(Activités!R495&lt;&gt;"",Activités!R495,"")),"")</f>
        <v/>
      </c>
      <c r="K485" s="26" t="str">
        <f>IF(A485&lt;&gt;"",IF(Activités!AC495=TRUE,INDEX(libcatidinst,MATCH(Activités!S495,libinst,0)),""),"")</f>
        <v/>
      </c>
      <c r="L485" s="26" t="str">
        <f>IF(A485&lt;&gt;"",IF(Activités!AC495=TRUE,INDEX(codeinst,MATCH(Activités!S495,libinst,0)),IF(Activités!S495&lt;&gt;"",Activités!S495,"")),"")</f>
        <v/>
      </c>
      <c r="M485" s="26" t="str">
        <f>IF(A485&lt;&gt;"",IF(Activités!T495&lt;&gt;"",Activités!T495,""),"")</f>
        <v/>
      </c>
      <c r="N485" s="26" t="str">
        <f>IF(A485&lt;&gt;"",IF(Activités!U495&lt;&gt;"",Activités!U495,""),"")</f>
        <v/>
      </c>
      <c r="O485" s="26" t="str">
        <f>IF(OR(A485="",ISBLANK(Activités!V495)),"",IF(NOT(ISNA(Activités!V495)),INDEX(codeschartkla,MATCH(Activités!V495,libschartkla,0)),Activités!V495))</f>
        <v/>
      </c>
      <c r="P485" s="26" t="str">
        <f>IF(OR(A485="",ISBLANK(Activités!W495)),"",Activités!W495)</f>
        <v/>
      </c>
    </row>
    <row r="486" spans="1:16">
      <c r="A486" s="26" t="str">
        <f>IF(Activités!$A496&lt;&gt;"",IF(Activités!C496&lt;&gt;"",IF(Activités!C496="LOC.ID",CONCATENATE("LOC.",Activités!AM$12),Activités!C496),""),"")</f>
        <v/>
      </c>
      <c r="B486" s="51" t="str">
        <f>IF(A486&lt;&gt;"",Activités!J496,"")</f>
        <v/>
      </c>
      <c r="C486" s="26" t="str">
        <f>IF(A486&lt;&gt;"",IF(Activités!E496=TRUE,INDEX(codesex,MATCH(Activités!D496,libsex,0)),Activités!D496),"")</f>
        <v/>
      </c>
      <c r="D486" s="116" t="str">
        <f>IF(A486&lt;&gt;"",Activités!F496,"")</f>
        <v/>
      </c>
      <c r="E486" s="26" t="str">
        <f>IF(A486&lt;&gt;"",IF(Activités!H496=TRUE,INDEX(codenat,MATCH(Activités!G496,libnat,0)),Activités!G496),"")</f>
        <v/>
      </c>
      <c r="F486" s="26" t="str">
        <f>IF(A486&lt;&gt;"",Activités!I496,"")</f>
        <v/>
      </c>
      <c r="G486" s="26" t="str">
        <f>IF(A486&lt;&gt;"",IF(Activités!O496&lt;&gt;"",Activités!O496,""),"")</f>
        <v/>
      </c>
      <c r="H486" s="26" t="str">
        <f>IF(A486&lt;&gt;"",IF(Activités!Z496=TRUE,INDEX(codeperskat,MATCH(Activités!P496,libperskat,0)),IF(Activités!P496&lt;&gt;"",Activités!P496,"")),"")</f>
        <v/>
      </c>
      <c r="I486" s="26" t="str">
        <f>IF(A486&lt;&gt;"",IF(Activités!AA496=TRUE,INDEX(codeaav,MATCH(Activités!Q496,libaav,0)),IF(Activités!Q496&lt;&gt;"",Activités!Q496,"")),"")</f>
        <v/>
      </c>
      <c r="J486" s="26" t="str">
        <f>IF(A486&lt;&gt;"",IF(Activités!AB496=TRUE,INDEX(codedipqual,MATCH(Activités!R496,libdipqual,0)),IF(Activités!R496&lt;&gt;"",Activités!R496,"")),"")</f>
        <v/>
      </c>
      <c r="K486" s="26" t="str">
        <f>IF(A486&lt;&gt;"",IF(Activités!AC496=TRUE,INDEX(libcatidinst,MATCH(Activités!S496,libinst,0)),""),"")</f>
        <v/>
      </c>
      <c r="L486" s="26" t="str">
        <f>IF(A486&lt;&gt;"",IF(Activités!AC496=TRUE,INDEX(codeinst,MATCH(Activités!S496,libinst,0)),IF(Activités!S496&lt;&gt;"",Activités!S496,"")),"")</f>
        <v/>
      </c>
      <c r="M486" s="26" t="str">
        <f>IF(A486&lt;&gt;"",IF(Activités!T496&lt;&gt;"",Activités!T496,""),"")</f>
        <v/>
      </c>
      <c r="N486" s="26" t="str">
        <f>IF(A486&lt;&gt;"",IF(Activités!U496&lt;&gt;"",Activités!U496,""),"")</f>
        <v/>
      </c>
      <c r="O486" s="26" t="str">
        <f>IF(OR(A486="",ISBLANK(Activités!V496)),"",IF(NOT(ISNA(Activités!V496)),INDEX(codeschartkla,MATCH(Activités!V496,libschartkla,0)),Activités!V496))</f>
        <v/>
      </c>
      <c r="P486" s="26" t="str">
        <f>IF(OR(A486="",ISBLANK(Activités!W496)),"",Activités!W496)</f>
        <v/>
      </c>
    </row>
    <row r="487" spans="1:16">
      <c r="A487" s="26" t="str">
        <f>IF(Activités!$A497&lt;&gt;"",IF(Activités!C497&lt;&gt;"",IF(Activités!C497="LOC.ID",CONCATENATE("LOC.",Activités!AM$12),Activités!C497),""),"")</f>
        <v/>
      </c>
      <c r="B487" s="51" t="str">
        <f>IF(A487&lt;&gt;"",Activités!J497,"")</f>
        <v/>
      </c>
      <c r="C487" s="26" t="str">
        <f>IF(A487&lt;&gt;"",IF(Activités!E497=TRUE,INDEX(codesex,MATCH(Activités!D497,libsex,0)),Activités!D497),"")</f>
        <v/>
      </c>
      <c r="D487" s="116" t="str">
        <f>IF(A487&lt;&gt;"",Activités!F497,"")</f>
        <v/>
      </c>
      <c r="E487" s="26" t="str">
        <f>IF(A487&lt;&gt;"",IF(Activités!H497=TRUE,INDEX(codenat,MATCH(Activités!G497,libnat,0)),Activités!G497),"")</f>
        <v/>
      </c>
      <c r="F487" s="26" t="str">
        <f>IF(A487&lt;&gt;"",Activités!I497,"")</f>
        <v/>
      </c>
      <c r="G487" s="26" t="str">
        <f>IF(A487&lt;&gt;"",IF(Activités!O497&lt;&gt;"",Activités!O497,""),"")</f>
        <v/>
      </c>
      <c r="H487" s="26" t="str">
        <f>IF(A487&lt;&gt;"",IF(Activités!Z497=TRUE,INDEX(codeperskat,MATCH(Activités!P497,libperskat,0)),IF(Activités!P497&lt;&gt;"",Activités!P497,"")),"")</f>
        <v/>
      </c>
      <c r="I487" s="26" t="str">
        <f>IF(A487&lt;&gt;"",IF(Activités!AA497=TRUE,INDEX(codeaav,MATCH(Activités!Q497,libaav,0)),IF(Activités!Q497&lt;&gt;"",Activités!Q497,"")),"")</f>
        <v/>
      </c>
      <c r="J487" s="26" t="str">
        <f>IF(A487&lt;&gt;"",IF(Activités!AB497=TRUE,INDEX(codedipqual,MATCH(Activités!R497,libdipqual,0)),IF(Activités!R497&lt;&gt;"",Activités!R497,"")),"")</f>
        <v/>
      </c>
      <c r="K487" s="26" t="str">
        <f>IF(A487&lt;&gt;"",IF(Activités!AC497=TRUE,INDEX(libcatidinst,MATCH(Activités!S497,libinst,0)),""),"")</f>
        <v/>
      </c>
      <c r="L487" s="26" t="str">
        <f>IF(A487&lt;&gt;"",IF(Activités!AC497=TRUE,INDEX(codeinst,MATCH(Activités!S497,libinst,0)),IF(Activités!S497&lt;&gt;"",Activités!S497,"")),"")</f>
        <v/>
      </c>
      <c r="M487" s="26" t="str">
        <f>IF(A487&lt;&gt;"",IF(Activités!T497&lt;&gt;"",Activités!T497,""),"")</f>
        <v/>
      </c>
      <c r="N487" s="26" t="str">
        <f>IF(A487&lt;&gt;"",IF(Activités!U497&lt;&gt;"",Activités!U497,""),"")</f>
        <v/>
      </c>
      <c r="O487" s="26" t="str">
        <f>IF(OR(A487="",ISBLANK(Activités!V497)),"",IF(NOT(ISNA(Activités!V497)),INDEX(codeschartkla,MATCH(Activités!V497,libschartkla,0)),Activités!V497))</f>
        <v/>
      </c>
      <c r="P487" s="26" t="str">
        <f>IF(OR(A487="",ISBLANK(Activités!W497)),"",Activités!W497)</f>
        <v/>
      </c>
    </row>
    <row r="488" spans="1:16">
      <c r="A488" s="26" t="str">
        <f>IF(Activités!$A498&lt;&gt;"",IF(Activités!C498&lt;&gt;"",IF(Activités!C498="LOC.ID",CONCATENATE("LOC.",Activités!AM$12),Activités!C498),""),"")</f>
        <v/>
      </c>
      <c r="B488" s="51" t="str">
        <f>IF(A488&lt;&gt;"",Activités!J498,"")</f>
        <v/>
      </c>
      <c r="C488" s="26" t="str">
        <f>IF(A488&lt;&gt;"",IF(Activités!E498=TRUE,INDEX(codesex,MATCH(Activités!D498,libsex,0)),Activités!D498),"")</f>
        <v/>
      </c>
      <c r="D488" s="116" t="str">
        <f>IF(A488&lt;&gt;"",Activités!F498,"")</f>
        <v/>
      </c>
      <c r="E488" s="26" t="str">
        <f>IF(A488&lt;&gt;"",IF(Activités!H498=TRUE,INDEX(codenat,MATCH(Activités!G498,libnat,0)),Activités!G498),"")</f>
        <v/>
      </c>
      <c r="F488" s="26" t="str">
        <f>IF(A488&lt;&gt;"",Activités!I498,"")</f>
        <v/>
      </c>
      <c r="G488" s="26" t="str">
        <f>IF(A488&lt;&gt;"",IF(Activités!O498&lt;&gt;"",Activités!O498,""),"")</f>
        <v/>
      </c>
      <c r="H488" s="26" t="str">
        <f>IF(A488&lt;&gt;"",IF(Activités!Z498=TRUE,INDEX(codeperskat,MATCH(Activités!P498,libperskat,0)),IF(Activités!P498&lt;&gt;"",Activités!P498,"")),"")</f>
        <v/>
      </c>
      <c r="I488" s="26" t="str">
        <f>IF(A488&lt;&gt;"",IF(Activités!AA498=TRUE,INDEX(codeaav,MATCH(Activités!Q498,libaav,0)),IF(Activités!Q498&lt;&gt;"",Activités!Q498,"")),"")</f>
        <v/>
      </c>
      <c r="J488" s="26" t="str">
        <f>IF(A488&lt;&gt;"",IF(Activités!AB498=TRUE,INDEX(codedipqual,MATCH(Activités!R498,libdipqual,0)),IF(Activités!R498&lt;&gt;"",Activités!R498,"")),"")</f>
        <v/>
      </c>
      <c r="K488" s="26" t="str">
        <f>IF(A488&lt;&gt;"",IF(Activités!AC498=TRUE,INDEX(libcatidinst,MATCH(Activités!S498,libinst,0)),""),"")</f>
        <v/>
      </c>
      <c r="L488" s="26" t="str">
        <f>IF(A488&lt;&gt;"",IF(Activités!AC498=TRUE,INDEX(codeinst,MATCH(Activités!S498,libinst,0)),IF(Activités!S498&lt;&gt;"",Activités!S498,"")),"")</f>
        <v/>
      </c>
      <c r="M488" s="26" t="str">
        <f>IF(A488&lt;&gt;"",IF(Activités!T498&lt;&gt;"",Activités!T498,""),"")</f>
        <v/>
      </c>
      <c r="N488" s="26" t="str">
        <f>IF(A488&lt;&gt;"",IF(Activités!U498&lt;&gt;"",Activités!U498,""),"")</f>
        <v/>
      </c>
      <c r="O488" s="26" t="str">
        <f>IF(OR(A488="",ISBLANK(Activités!V498)),"",IF(NOT(ISNA(Activités!V498)),INDEX(codeschartkla,MATCH(Activités!V498,libschartkla,0)),Activités!V498))</f>
        <v/>
      </c>
      <c r="P488" s="26" t="str">
        <f>IF(OR(A488="",ISBLANK(Activités!W498)),"",Activités!W498)</f>
        <v/>
      </c>
    </row>
    <row r="489" spans="1:16">
      <c r="A489" s="26" t="str">
        <f>IF(Activités!$A499&lt;&gt;"",IF(Activités!C499&lt;&gt;"",IF(Activités!C499="LOC.ID",CONCATENATE("LOC.",Activités!AM$12),Activités!C499),""),"")</f>
        <v/>
      </c>
      <c r="B489" s="51" t="str">
        <f>IF(A489&lt;&gt;"",Activités!J499,"")</f>
        <v/>
      </c>
      <c r="C489" s="26" t="str">
        <f>IF(A489&lt;&gt;"",IF(Activités!E499=TRUE,INDEX(codesex,MATCH(Activités!D499,libsex,0)),Activités!D499),"")</f>
        <v/>
      </c>
      <c r="D489" s="116" t="str">
        <f>IF(A489&lt;&gt;"",Activités!F499,"")</f>
        <v/>
      </c>
      <c r="E489" s="26" t="str">
        <f>IF(A489&lt;&gt;"",IF(Activités!H499=TRUE,INDEX(codenat,MATCH(Activités!G499,libnat,0)),Activités!G499),"")</f>
        <v/>
      </c>
      <c r="F489" s="26" t="str">
        <f>IF(A489&lt;&gt;"",Activités!I499,"")</f>
        <v/>
      </c>
      <c r="G489" s="26" t="str">
        <f>IF(A489&lt;&gt;"",IF(Activités!O499&lt;&gt;"",Activités!O499,""),"")</f>
        <v/>
      </c>
      <c r="H489" s="26" t="str">
        <f>IF(A489&lt;&gt;"",IF(Activités!Z499=TRUE,INDEX(codeperskat,MATCH(Activités!P499,libperskat,0)),IF(Activités!P499&lt;&gt;"",Activités!P499,"")),"")</f>
        <v/>
      </c>
      <c r="I489" s="26" t="str">
        <f>IF(A489&lt;&gt;"",IF(Activités!AA499=TRUE,INDEX(codeaav,MATCH(Activités!Q499,libaav,0)),IF(Activités!Q499&lt;&gt;"",Activités!Q499,"")),"")</f>
        <v/>
      </c>
      <c r="J489" s="26" t="str">
        <f>IF(A489&lt;&gt;"",IF(Activités!AB499=TRUE,INDEX(codedipqual,MATCH(Activités!R499,libdipqual,0)),IF(Activités!R499&lt;&gt;"",Activités!R499,"")),"")</f>
        <v/>
      </c>
      <c r="K489" s="26" t="str">
        <f>IF(A489&lt;&gt;"",IF(Activités!AC499=TRUE,INDEX(libcatidinst,MATCH(Activités!S499,libinst,0)),""),"")</f>
        <v/>
      </c>
      <c r="L489" s="26" t="str">
        <f>IF(A489&lt;&gt;"",IF(Activités!AC499=TRUE,INDEX(codeinst,MATCH(Activités!S499,libinst,0)),IF(Activités!S499&lt;&gt;"",Activités!S499,"")),"")</f>
        <v/>
      </c>
      <c r="M489" s="26" t="str">
        <f>IF(A489&lt;&gt;"",IF(Activités!T499&lt;&gt;"",Activités!T499,""),"")</f>
        <v/>
      </c>
      <c r="N489" s="26" t="str">
        <f>IF(A489&lt;&gt;"",IF(Activités!U499&lt;&gt;"",Activités!U499,""),"")</f>
        <v/>
      </c>
      <c r="O489" s="26" t="str">
        <f>IF(OR(A489="",ISBLANK(Activités!V499)),"",IF(NOT(ISNA(Activités!V499)),INDEX(codeschartkla,MATCH(Activités!V499,libschartkla,0)),Activités!V499))</f>
        <v/>
      </c>
      <c r="P489" s="26" t="str">
        <f>IF(OR(A489="",ISBLANK(Activités!W499)),"",Activités!W499)</f>
        <v/>
      </c>
    </row>
    <row r="490" spans="1:16">
      <c r="A490" s="26" t="str">
        <f>IF(Activités!$A500&lt;&gt;"",IF(Activités!C500&lt;&gt;"",IF(Activités!C500="LOC.ID",CONCATENATE("LOC.",Activités!AM$12),Activités!C500),""),"")</f>
        <v/>
      </c>
      <c r="B490" s="51" t="str">
        <f>IF(A490&lt;&gt;"",Activités!J500,"")</f>
        <v/>
      </c>
      <c r="C490" s="26" t="str">
        <f>IF(A490&lt;&gt;"",IF(Activités!E500=TRUE,INDEX(codesex,MATCH(Activités!D500,libsex,0)),Activités!D500),"")</f>
        <v/>
      </c>
      <c r="D490" s="116" t="str">
        <f>IF(A490&lt;&gt;"",Activités!F500,"")</f>
        <v/>
      </c>
      <c r="E490" s="26" t="str">
        <f>IF(A490&lt;&gt;"",IF(Activités!H500=TRUE,INDEX(codenat,MATCH(Activités!G500,libnat,0)),Activités!G500),"")</f>
        <v/>
      </c>
      <c r="F490" s="26" t="str">
        <f>IF(A490&lt;&gt;"",Activités!I500,"")</f>
        <v/>
      </c>
      <c r="G490" s="26" t="str">
        <f>IF(A490&lt;&gt;"",IF(Activités!O500&lt;&gt;"",Activités!O500,""),"")</f>
        <v/>
      </c>
      <c r="H490" s="26" t="str">
        <f>IF(A490&lt;&gt;"",IF(Activités!Z500=TRUE,INDEX(codeperskat,MATCH(Activités!P500,libperskat,0)),IF(Activités!P500&lt;&gt;"",Activités!P500,"")),"")</f>
        <v/>
      </c>
      <c r="I490" s="26" t="str">
        <f>IF(A490&lt;&gt;"",IF(Activités!AA500=TRUE,INDEX(codeaav,MATCH(Activités!Q500,libaav,0)),IF(Activités!Q500&lt;&gt;"",Activités!Q500,"")),"")</f>
        <v/>
      </c>
      <c r="J490" s="26" t="str">
        <f>IF(A490&lt;&gt;"",IF(Activités!AB500=TRUE,INDEX(codedipqual,MATCH(Activités!R500,libdipqual,0)),IF(Activités!R500&lt;&gt;"",Activités!R500,"")),"")</f>
        <v/>
      </c>
      <c r="K490" s="26" t="str">
        <f>IF(A490&lt;&gt;"",IF(Activités!AC500=TRUE,INDEX(libcatidinst,MATCH(Activités!S500,libinst,0)),""),"")</f>
        <v/>
      </c>
      <c r="L490" s="26" t="str">
        <f>IF(A490&lt;&gt;"",IF(Activités!AC500=TRUE,INDEX(codeinst,MATCH(Activités!S500,libinst,0)),IF(Activités!S500&lt;&gt;"",Activités!S500,"")),"")</f>
        <v/>
      </c>
      <c r="M490" s="26" t="str">
        <f>IF(A490&lt;&gt;"",IF(Activités!T500&lt;&gt;"",Activités!T500,""),"")</f>
        <v/>
      </c>
      <c r="N490" s="26" t="str">
        <f>IF(A490&lt;&gt;"",IF(Activités!U500&lt;&gt;"",Activités!U500,""),"")</f>
        <v/>
      </c>
      <c r="O490" s="26" t="str">
        <f>IF(OR(A490="",ISBLANK(Activités!V500)),"",IF(NOT(ISNA(Activités!V500)),INDEX(codeschartkla,MATCH(Activités!V500,libschartkla,0)),Activités!V500))</f>
        <v/>
      </c>
      <c r="P490" s="26" t="str">
        <f>IF(OR(A490="",ISBLANK(Activités!W500)),"",Activités!W500)</f>
        <v/>
      </c>
    </row>
    <row r="491" spans="1:16">
      <c r="A491" s="26" t="str">
        <f>IF(Activités!$A501&lt;&gt;"",IF(Activités!C501&lt;&gt;"",IF(Activités!C501="LOC.ID",CONCATENATE("LOC.",Activités!AM$12),Activités!C501),""),"")</f>
        <v/>
      </c>
      <c r="B491" s="51" t="str">
        <f>IF(A491&lt;&gt;"",Activités!J501,"")</f>
        <v/>
      </c>
      <c r="C491" s="26" t="str">
        <f>IF(A491&lt;&gt;"",IF(Activités!E501=TRUE,INDEX(codesex,MATCH(Activités!D501,libsex,0)),Activités!D501),"")</f>
        <v/>
      </c>
      <c r="D491" s="116" t="str">
        <f>IF(A491&lt;&gt;"",Activités!F501,"")</f>
        <v/>
      </c>
      <c r="E491" s="26" t="str">
        <f>IF(A491&lt;&gt;"",IF(Activités!H501=TRUE,INDEX(codenat,MATCH(Activités!G501,libnat,0)),Activités!G501),"")</f>
        <v/>
      </c>
      <c r="F491" s="26" t="str">
        <f>IF(A491&lt;&gt;"",Activités!I501,"")</f>
        <v/>
      </c>
      <c r="G491" s="26" t="str">
        <f>IF(A491&lt;&gt;"",IF(Activités!O501&lt;&gt;"",Activités!O501,""),"")</f>
        <v/>
      </c>
      <c r="H491" s="26" t="str">
        <f>IF(A491&lt;&gt;"",IF(Activités!Z501=TRUE,INDEX(codeperskat,MATCH(Activités!P501,libperskat,0)),IF(Activités!P501&lt;&gt;"",Activités!P501,"")),"")</f>
        <v/>
      </c>
      <c r="I491" s="26" t="str">
        <f>IF(A491&lt;&gt;"",IF(Activités!AA501=TRUE,INDEX(codeaav,MATCH(Activités!Q501,libaav,0)),IF(Activités!Q501&lt;&gt;"",Activités!Q501,"")),"")</f>
        <v/>
      </c>
      <c r="J491" s="26" t="str">
        <f>IF(A491&lt;&gt;"",IF(Activités!AB501=TRUE,INDEX(codedipqual,MATCH(Activités!R501,libdipqual,0)),IF(Activités!R501&lt;&gt;"",Activités!R501,"")),"")</f>
        <v/>
      </c>
      <c r="K491" s="26" t="str">
        <f>IF(A491&lt;&gt;"",IF(Activités!AC501=TRUE,INDEX(libcatidinst,MATCH(Activités!S501,libinst,0)),""),"")</f>
        <v/>
      </c>
      <c r="L491" s="26" t="str">
        <f>IF(A491&lt;&gt;"",IF(Activités!AC501=TRUE,INDEX(codeinst,MATCH(Activités!S501,libinst,0)),IF(Activités!S501&lt;&gt;"",Activités!S501,"")),"")</f>
        <v/>
      </c>
      <c r="M491" s="26" t="str">
        <f>IF(A491&lt;&gt;"",IF(Activités!T501&lt;&gt;"",Activités!T501,""),"")</f>
        <v/>
      </c>
      <c r="N491" s="26" t="str">
        <f>IF(A491&lt;&gt;"",IF(Activités!U501&lt;&gt;"",Activités!U501,""),"")</f>
        <v/>
      </c>
      <c r="O491" s="26" t="str">
        <f>IF(OR(A491="",ISBLANK(Activités!V501)),"",IF(NOT(ISNA(Activités!V501)),INDEX(codeschartkla,MATCH(Activités!V501,libschartkla,0)),Activités!V501))</f>
        <v/>
      </c>
      <c r="P491" s="26" t="str">
        <f>IF(OR(A491="",ISBLANK(Activités!W501)),"",Activités!W501)</f>
        <v/>
      </c>
    </row>
    <row r="492" spans="1:16">
      <c r="A492" s="26" t="str">
        <f>IF(Activités!$A502&lt;&gt;"",IF(Activités!C502&lt;&gt;"",IF(Activités!C502="LOC.ID",CONCATENATE("LOC.",Activités!AM$12),Activités!C502),""),"")</f>
        <v/>
      </c>
      <c r="B492" s="51" t="str">
        <f>IF(A492&lt;&gt;"",Activités!J502,"")</f>
        <v/>
      </c>
      <c r="C492" s="26" t="str">
        <f>IF(A492&lt;&gt;"",IF(Activités!E502=TRUE,INDEX(codesex,MATCH(Activités!D502,libsex,0)),Activités!D502),"")</f>
        <v/>
      </c>
      <c r="D492" s="116" t="str">
        <f>IF(A492&lt;&gt;"",Activités!F502,"")</f>
        <v/>
      </c>
      <c r="E492" s="26" t="str">
        <f>IF(A492&lt;&gt;"",IF(Activités!H502=TRUE,INDEX(codenat,MATCH(Activités!G502,libnat,0)),Activités!G502),"")</f>
        <v/>
      </c>
      <c r="F492" s="26" t="str">
        <f>IF(A492&lt;&gt;"",Activités!I502,"")</f>
        <v/>
      </c>
      <c r="G492" s="26" t="str">
        <f>IF(A492&lt;&gt;"",IF(Activités!O502&lt;&gt;"",Activités!O502,""),"")</f>
        <v/>
      </c>
      <c r="H492" s="26" t="str">
        <f>IF(A492&lt;&gt;"",IF(Activités!Z502=TRUE,INDEX(codeperskat,MATCH(Activités!P502,libperskat,0)),IF(Activités!P502&lt;&gt;"",Activités!P502,"")),"")</f>
        <v/>
      </c>
      <c r="I492" s="26" t="str">
        <f>IF(A492&lt;&gt;"",IF(Activités!AA502=TRUE,INDEX(codeaav,MATCH(Activités!Q502,libaav,0)),IF(Activités!Q502&lt;&gt;"",Activités!Q502,"")),"")</f>
        <v/>
      </c>
      <c r="J492" s="26" t="str">
        <f>IF(A492&lt;&gt;"",IF(Activités!AB502=TRUE,INDEX(codedipqual,MATCH(Activités!R502,libdipqual,0)),IF(Activités!R502&lt;&gt;"",Activités!R502,"")),"")</f>
        <v/>
      </c>
      <c r="K492" s="26" t="str">
        <f>IF(A492&lt;&gt;"",IF(Activités!AC502=TRUE,INDEX(libcatidinst,MATCH(Activités!S502,libinst,0)),""),"")</f>
        <v/>
      </c>
      <c r="L492" s="26" t="str">
        <f>IF(A492&lt;&gt;"",IF(Activités!AC502=TRUE,INDEX(codeinst,MATCH(Activités!S502,libinst,0)),IF(Activités!S502&lt;&gt;"",Activités!S502,"")),"")</f>
        <v/>
      </c>
      <c r="M492" s="26" t="str">
        <f>IF(A492&lt;&gt;"",IF(Activités!T502&lt;&gt;"",Activités!T502,""),"")</f>
        <v/>
      </c>
      <c r="N492" s="26" t="str">
        <f>IF(A492&lt;&gt;"",IF(Activités!U502&lt;&gt;"",Activités!U502,""),"")</f>
        <v/>
      </c>
      <c r="O492" s="26" t="str">
        <f>IF(OR(A492="",ISBLANK(Activités!V502)),"",IF(NOT(ISNA(Activités!V502)),INDEX(codeschartkla,MATCH(Activités!V502,libschartkla,0)),Activités!V502))</f>
        <v/>
      </c>
      <c r="P492" s="26" t="str">
        <f>IF(OR(A492="",ISBLANK(Activités!W502)),"",Activités!W502)</f>
        <v/>
      </c>
    </row>
    <row r="493" spans="1:16">
      <c r="A493" s="26" t="str">
        <f>IF(Activités!$A503&lt;&gt;"",IF(Activités!C503&lt;&gt;"",IF(Activités!C503="LOC.ID",CONCATENATE("LOC.",Activités!AM$12),Activités!C503),""),"")</f>
        <v/>
      </c>
      <c r="B493" s="51" t="str">
        <f>IF(A493&lt;&gt;"",Activités!J503,"")</f>
        <v/>
      </c>
      <c r="C493" s="26" t="str">
        <f>IF(A493&lt;&gt;"",IF(Activités!E503=TRUE,INDEX(codesex,MATCH(Activités!D503,libsex,0)),Activités!D503),"")</f>
        <v/>
      </c>
      <c r="D493" s="116" t="str">
        <f>IF(A493&lt;&gt;"",Activités!F503,"")</f>
        <v/>
      </c>
      <c r="E493" s="26" t="str">
        <f>IF(A493&lt;&gt;"",IF(Activités!H503=TRUE,INDEX(codenat,MATCH(Activités!G503,libnat,0)),Activités!G503),"")</f>
        <v/>
      </c>
      <c r="F493" s="26" t="str">
        <f>IF(A493&lt;&gt;"",Activités!I503,"")</f>
        <v/>
      </c>
      <c r="G493" s="26" t="str">
        <f>IF(A493&lt;&gt;"",IF(Activités!O503&lt;&gt;"",Activités!O503,""),"")</f>
        <v/>
      </c>
      <c r="H493" s="26" t="str">
        <f>IF(A493&lt;&gt;"",IF(Activités!Z503=TRUE,INDEX(codeperskat,MATCH(Activités!P503,libperskat,0)),IF(Activités!P503&lt;&gt;"",Activités!P503,"")),"")</f>
        <v/>
      </c>
      <c r="I493" s="26" t="str">
        <f>IF(A493&lt;&gt;"",IF(Activités!AA503=TRUE,INDEX(codeaav,MATCH(Activités!Q503,libaav,0)),IF(Activités!Q503&lt;&gt;"",Activités!Q503,"")),"")</f>
        <v/>
      </c>
      <c r="J493" s="26" t="str">
        <f>IF(A493&lt;&gt;"",IF(Activités!AB503=TRUE,INDEX(codedipqual,MATCH(Activités!R503,libdipqual,0)),IF(Activités!R503&lt;&gt;"",Activités!R503,"")),"")</f>
        <v/>
      </c>
      <c r="K493" s="26" t="str">
        <f>IF(A493&lt;&gt;"",IF(Activités!AC503=TRUE,INDEX(libcatidinst,MATCH(Activités!S503,libinst,0)),""),"")</f>
        <v/>
      </c>
      <c r="L493" s="26" t="str">
        <f>IF(A493&lt;&gt;"",IF(Activités!AC503=TRUE,INDEX(codeinst,MATCH(Activités!S503,libinst,0)),IF(Activités!S503&lt;&gt;"",Activités!S503,"")),"")</f>
        <v/>
      </c>
      <c r="M493" s="26" t="str">
        <f>IF(A493&lt;&gt;"",IF(Activités!T503&lt;&gt;"",Activités!T503,""),"")</f>
        <v/>
      </c>
      <c r="N493" s="26" t="str">
        <f>IF(A493&lt;&gt;"",IF(Activités!U503&lt;&gt;"",Activités!U503,""),"")</f>
        <v/>
      </c>
      <c r="O493" s="26" t="str">
        <f>IF(OR(A493="",ISBLANK(Activités!V503)),"",IF(NOT(ISNA(Activités!V503)),INDEX(codeschartkla,MATCH(Activités!V503,libschartkla,0)),Activités!V503))</f>
        <v/>
      </c>
      <c r="P493" s="26" t="str">
        <f>IF(OR(A493="",ISBLANK(Activités!W503)),"",Activités!W503)</f>
        <v/>
      </c>
    </row>
    <row r="494" spans="1:16">
      <c r="A494" s="26" t="str">
        <f>IF(Activités!$A504&lt;&gt;"",IF(Activités!C504&lt;&gt;"",IF(Activités!C504="LOC.ID",CONCATENATE("LOC.",Activités!AM$12),Activités!C504),""),"")</f>
        <v/>
      </c>
      <c r="B494" s="51" t="str">
        <f>IF(A494&lt;&gt;"",Activités!J504,"")</f>
        <v/>
      </c>
      <c r="C494" s="26" t="str">
        <f>IF(A494&lt;&gt;"",IF(Activités!E504=TRUE,INDEX(codesex,MATCH(Activités!D504,libsex,0)),Activités!D504),"")</f>
        <v/>
      </c>
      <c r="D494" s="116" t="str">
        <f>IF(A494&lt;&gt;"",Activités!F504,"")</f>
        <v/>
      </c>
      <c r="E494" s="26" t="str">
        <f>IF(A494&lt;&gt;"",IF(Activités!H504=TRUE,INDEX(codenat,MATCH(Activités!G504,libnat,0)),Activités!G504),"")</f>
        <v/>
      </c>
      <c r="F494" s="26" t="str">
        <f>IF(A494&lt;&gt;"",Activités!I504,"")</f>
        <v/>
      </c>
      <c r="G494" s="26" t="str">
        <f>IF(A494&lt;&gt;"",IF(Activités!O504&lt;&gt;"",Activités!O504,""),"")</f>
        <v/>
      </c>
      <c r="H494" s="26" t="str">
        <f>IF(A494&lt;&gt;"",IF(Activités!Z504=TRUE,INDEX(codeperskat,MATCH(Activités!P504,libperskat,0)),IF(Activités!P504&lt;&gt;"",Activités!P504,"")),"")</f>
        <v/>
      </c>
      <c r="I494" s="26" t="str">
        <f>IF(A494&lt;&gt;"",IF(Activités!AA504=TRUE,INDEX(codeaav,MATCH(Activités!Q504,libaav,0)),IF(Activités!Q504&lt;&gt;"",Activités!Q504,"")),"")</f>
        <v/>
      </c>
      <c r="J494" s="26" t="str">
        <f>IF(A494&lt;&gt;"",IF(Activités!AB504=TRUE,INDEX(codedipqual,MATCH(Activités!R504,libdipqual,0)),IF(Activités!R504&lt;&gt;"",Activités!R504,"")),"")</f>
        <v/>
      </c>
      <c r="K494" s="26" t="str">
        <f>IF(A494&lt;&gt;"",IF(Activités!AC504=TRUE,INDEX(libcatidinst,MATCH(Activités!S504,libinst,0)),""),"")</f>
        <v/>
      </c>
      <c r="L494" s="26" t="str">
        <f>IF(A494&lt;&gt;"",IF(Activités!AC504=TRUE,INDEX(codeinst,MATCH(Activités!S504,libinst,0)),IF(Activités!S504&lt;&gt;"",Activités!S504,"")),"")</f>
        <v/>
      </c>
      <c r="M494" s="26" t="str">
        <f>IF(A494&lt;&gt;"",IF(Activités!T504&lt;&gt;"",Activités!T504,""),"")</f>
        <v/>
      </c>
      <c r="N494" s="26" t="str">
        <f>IF(A494&lt;&gt;"",IF(Activités!U504&lt;&gt;"",Activités!U504,""),"")</f>
        <v/>
      </c>
      <c r="O494" s="26" t="str">
        <f>IF(OR(A494="",ISBLANK(Activités!V504)),"",IF(NOT(ISNA(Activités!V504)),INDEX(codeschartkla,MATCH(Activités!V504,libschartkla,0)),Activités!V504))</f>
        <v/>
      </c>
      <c r="P494" s="26" t="str">
        <f>IF(OR(A494="",ISBLANK(Activités!W504)),"",Activités!W504)</f>
        <v/>
      </c>
    </row>
    <row r="495" spans="1:16">
      <c r="A495" s="26" t="str">
        <f>IF(Activités!$A505&lt;&gt;"",IF(Activités!C505&lt;&gt;"",IF(Activités!C505="LOC.ID",CONCATENATE("LOC.",Activités!AM$12),Activités!C505),""),"")</f>
        <v/>
      </c>
      <c r="B495" s="51" t="str">
        <f>IF(A495&lt;&gt;"",Activités!J505,"")</f>
        <v/>
      </c>
      <c r="C495" s="26" t="str">
        <f>IF(A495&lt;&gt;"",IF(Activités!E505=TRUE,INDEX(codesex,MATCH(Activités!D505,libsex,0)),Activités!D505),"")</f>
        <v/>
      </c>
      <c r="D495" s="116" t="str">
        <f>IF(A495&lt;&gt;"",Activités!F505,"")</f>
        <v/>
      </c>
      <c r="E495" s="26" t="str">
        <f>IF(A495&lt;&gt;"",IF(Activités!H505=TRUE,INDEX(codenat,MATCH(Activités!G505,libnat,0)),Activités!G505),"")</f>
        <v/>
      </c>
      <c r="F495" s="26" t="str">
        <f>IF(A495&lt;&gt;"",Activités!I505,"")</f>
        <v/>
      </c>
      <c r="G495" s="26" t="str">
        <f>IF(A495&lt;&gt;"",IF(Activités!O505&lt;&gt;"",Activités!O505,""),"")</f>
        <v/>
      </c>
      <c r="H495" s="26" t="str">
        <f>IF(A495&lt;&gt;"",IF(Activités!Z505=TRUE,INDEX(codeperskat,MATCH(Activités!P505,libperskat,0)),IF(Activités!P505&lt;&gt;"",Activités!P505,"")),"")</f>
        <v/>
      </c>
      <c r="I495" s="26" t="str">
        <f>IF(A495&lt;&gt;"",IF(Activités!AA505=TRUE,INDEX(codeaav,MATCH(Activités!Q505,libaav,0)),IF(Activités!Q505&lt;&gt;"",Activités!Q505,"")),"")</f>
        <v/>
      </c>
      <c r="J495" s="26" t="str">
        <f>IF(A495&lt;&gt;"",IF(Activités!AB505=TRUE,INDEX(codedipqual,MATCH(Activités!R505,libdipqual,0)),IF(Activités!R505&lt;&gt;"",Activités!R505,"")),"")</f>
        <v/>
      </c>
      <c r="K495" s="26" t="str">
        <f>IF(A495&lt;&gt;"",IF(Activités!AC505=TRUE,INDEX(libcatidinst,MATCH(Activités!S505,libinst,0)),""),"")</f>
        <v/>
      </c>
      <c r="L495" s="26" t="str">
        <f>IF(A495&lt;&gt;"",IF(Activités!AC505=TRUE,INDEX(codeinst,MATCH(Activités!S505,libinst,0)),IF(Activités!S505&lt;&gt;"",Activités!S505,"")),"")</f>
        <v/>
      </c>
      <c r="M495" s="26" t="str">
        <f>IF(A495&lt;&gt;"",IF(Activités!T505&lt;&gt;"",Activités!T505,""),"")</f>
        <v/>
      </c>
      <c r="N495" s="26" t="str">
        <f>IF(A495&lt;&gt;"",IF(Activités!U505&lt;&gt;"",Activités!U505,""),"")</f>
        <v/>
      </c>
      <c r="O495" s="26" t="str">
        <f>IF(OR(A495="",ISBLANK(Activités!V505)),"",IF(NOT(ISNA(Activités!V505)),INDEX(codeschartkla,MATCH(Activités!V505,libschartkla,0)),Activités!V505))</f>
        <v/>
      </c>
      <c r="P495" s="26" t="str">
        <f>IF(OR(A495="",ISBLANK(Activités!W505)),"",Activités!W505)</f>
        <v/>
      </c>
    </row>
    <row r="496" spans="1:16">
      <c r="A496" s="26" t="str">
        <f>IF(Activités!$A506&lt;&gt;"",IF(Activités!C506&lt;&gt;"",IF(Activités!C506="LOC.ID",CONCATENATE("LOC.",Activités!AM$12),Activités!C506),""),"")</f>
        <v/>
      </c>
      <c r="B496" s="51" t="str">
        <f>IF(A496&lt;&gt;"",Activités!J506,"")</f>
        <v/>
      </c>
      <c r="C496" s="26" t="str">
        <f>IF(A496&lt;&gt;"",IF(Activités!E506=TRUE,INDEX(codesex,MATCH(Activités!D506,libsex,0)),Activités!D506),"")</f>
        <v/>
      </c>
      <c r="D496" s="116" t="str">
        <f>IF(A496&lt;&gt;"",Activités!F506,"")</f>
        <v/>
      </c>
      <c r="E496" s="26" t="str">
        <f>IF(A496&lt;&gt;"",IF(Activités!H506=TRUE,INDEX(codenat,MATCH(Activités!G506,libnat,0)),Activités!G506),"")</f>
        <v/>
      </c>
      <c r="F496" s="26" t="str">
        <f>IF(A496&lt;&gt;"",Activités!I506,"")</f>
        <v/>
      </c>
      <c r="G496" s="26" t="str">
        <f>IF(A496&lt;&gt;"",IF(Activités!O506&lt;&gt;"",Activités!O506,""),"")</f>
        <v/>
      </c>
      <c r="H496" s="26" t="str">
        <f>IF(A496&lt;&gt;"",IF(Activités!Z506=TRUE,INDEX(codeperskat,MATCH(Activités!P506,libperskat,0)),IF(Activités!P506&lt;&gt;"",Activités!P506,"")),"")</f>
        <v/>
      </c>
      <c r="I496" s="26" t="str">
        <f>IF(A496&lt;&gt;"",IF(Activités!AA506=TRUE,INDEX(codeaav,MATCH(Activités!Q506,libaav,0)),IF(Activités!Q506&lt;&gt;"",Activités!Q506,"")),"")</f>
        <v/>
      </c>
      <c r="J496" s="26" t="str">
        <f>IF(A496&lt;&gt;"",IF(Activités!AB506=TRUE,INDEX(codedipqual,MATCH(Activités!R506,libdipqual,0)),IF(Activités!R506&lt;&gt;"",Activités!R506,"")),"")</f>
        <v/>
      </c>
      <c r="K496" s="26" t="str">
        <f>IF(A496&lt;&gt;"",IF(Activités!AC506=TRUE,INDEX(libcatidinst,MATCH(Activités!S506,libinst,0)),""),"")</f>
        <v/>
      </c>
      <c r="L496" s="26" t="str">
        <f>IF(A496&lt;&gt;"",IF(Activités!AC506=TRUE,INDEX(codeinst,MATCH(Activités!S506,libinst,0)),IF(Activités!S506&lt;&gt;"",Activités!S506,"")),"")</f>
        <v/>
      </c>
      <c r="M496" s="26" t="str">
        <f>IF(A496&lt;&gt;"",IF(Activités!T506&lt;&gt;"",Activités!T506,""),"")</f>
        <v/>
      </c>
      <c r="N496" s="26" t="str">
        <f>IF(A496&lt;&gt;"",IF(Activités!U506&lt;&gt;"",Activités!U506,""),"")</f>
        <v/>
      </c>
      <c r="O496" s="26" t="str">
        <f>IF(OR(A496="",ISBLANK(Activités!V506)),"",IF(NOT(ISNA(Activités!V506)),INDEX(codeschartkla,MATCH(Activités!V506,libschartkla,0)),Activités!V506))</f>
        <v/>
      </c>
      <c r="P496" s="26" t="str">
        <f>IF(OR(A496="",ISBLANK(Activités!W506)),"",Activités!W506)</f>
        <v/>
      </c>
    </row>
    <row r="497" spans="1:16">
      <c r="A497" s="26" t="str">
        <f>IF(Activités!$A507&lt;&gt;"",IF(Activités!C507&lt;&gt;"",IF(Activités!C507="LOC.ID",CONCATENATE("LOC.",Activités!AM$12),Activités!C507),""),"")</f>
        <v/>
      </c>
      <c r="B497" s="51" t="str">
        <f>IF(A497&lt;&gt;"",Activités!J507,"")</f>
        <v/>
      </c>
      <c r="C497" s="26" t="str">
        <f>IF(A497&lt;&gt;"",IF(Activités!E507=TRUE,INDEX(codesex,MATCH(Activités!D507,libsex,0)),Activités!D507),"")</f>
        <v/>
      </c>
      <c r="D497" s="116" t="str">
        <f>IF(A497&lt;&gt;"",Activités!F507,"")</f>
        <v/>
      </c>
      <c r="E497" s="26" t="str">
        <f>IF(A497&lt;&gt;"",IF(Activités!H507=TRUE,INDEX(codenat,MATCH(Activités!G507,libnat,0)),Activités!G507),"")</f>
        <v/>
      </c>
      <c r="F497" s="26" t="str">
        <f>IF(A497&lt;&gt;"",Activités!I507,"")</f>
        <v/>
      </c>
      <c r="G497" s="26" t="str">
        <f>IF(A497&lt;&gt;"",IF(Activités!O507&lt;&gt;"",Activités!O507,""),"")</f>
        <v/>
      </c>
      <c r="H497" s="26" t="str">
        <f>IF(A497&lt;&gt;"",IF(Activités!Z507=TRUE,INDEX(codeperskat,MATCH(Activités!P507,libperskat,0)),IF(Activités!P507&lt;&gt;"",Activités!P507,"")),"")</f>
        <v/>
      </c>
      <c r="I497" s="26" t="str">
        <f>IF(A497&lt;&gt;"",IF(Activités!AA507=TRUE,INDEX(codeaav,MATCH(Activités!Q507,libaav,0)),IF(Activités!Q507&lt;&gt;"",Activités!Q507,"")),"")</f>
        <v/>
      </c>
      <c r="J497" s="26" t="str">
        <f>IF(A497&lt;&gt;"",IF(Activités!AB507=TRUE,INDEX(codedipqual,MATCH(Activités!R507,libdipqual,0)),IF(Activités!R507&lt;&gt;"",Activités!R507,"")),"")</f>
        <v/>
      </c>
      <c r="K497" s="26" t="str">
        <f>IF(A497&lt;&gt;"",IF(Activités!AC507=TRUE,INDEX(libcatidinst,MATCH(Activités!S507,libinst,0)),""),"")</f>
        <v/>
      </c>
      <c r="L497" s="26" t="str">
        <f>IF(A497&lt;&gt;"",IF(Activités!AC507=TRUE,INDEX(codeinst,MATCH(Activités!S507,libinst,0)),IF(Activités!S507&lt;&gt;"",Activités!S507,"")),"")</f>
        <v/>
      </c>
      <c r="M497" s="26" t="str">
        <f>IF(A497&lt;&gt;"",IF(Activités!T507&lt;&gt;"",Activités!T507,""),"")</f>
        <v/>
      </c>
      <c r="N497" s="26" t="str">
        <f>IF(A497&lt;&gt;"",IF(Activités!U507&lt;&gt;"",Activités!U507,""),"")</f>
        <v/>
      </c>
      <c r="O497" s="26" t="str">
        <f>IF(OR(A497="",ISBLANK(Activités!V507)),"",IF(NOT(ISNA(Activités!V507)),INDEX(codeschartkla,MATCH(Activités!V507,libschartkla,0)),Activités!V507))</f>
        <v/>
      </c>
      <c r="P497" s="26" t="str">
        <f>IF(OR(A497="",ISBLANK(Activités!W507)),"",Activités!W507)</f>
        <v/>
      </c>
    </row>
    <row r="498" spans="1:16">
      <c r="A498" s="26" t="str">
        <f>IF(Activités!$A508&lt;&gt;"",IF(Activités!C508&lt;&gt;"",IF(Activités!C508="LOC.ID",CONCATENATE("LOC.",Activités!AM$12),Activités!C508),""),"")</f>
        <v/>
      </c>
      <c r="B498" s="51" t="str">
        <f>IF(A498&lt;&gt;"",Activités!J508,"")</f>
        <v/>
      </c>
      <c r="C498" s="26" t="str">
        <f>IF(A498&lt;&gt;"",IF(Activités!E508=TRUE,INDEX(codesex,MATCH(Activités!D508,libsex,0)),Activités!D508),"")</f>
        <v/>
      </c>
      <c r="D498" s="116" t="str">
        <f>IF(A498&lt;&gt;"",Activités!F508,"")</f>
        <v/>
      </c>
      <c r="E498" s="26" t="str">
        <f>IF(A498&lt;&gt;"",IF(Activités!H508=TRUE,INDEX(codenat,MATCH(Activités!G508,libnat,0)),Activités!G508),"")</f>
        <v/>
      </c>
      <c r="F498" s="26" t="str">
        <f>IF(A498&lt;&gt;"",Activités!I508,"")</f>
        <v/>
      </c>
      <c r="G498" s="26" t="str">
        <f>IF(A498&lt;&gt;"",IF(Activités!O508&lt;&gt;"",Activités!O508,""),"")</f>
        <v/>
      </c>
      <c r="H498" s="26" t="str">
        <f>IF(A498&lt;&gt;"",IF(Activités!Z508=TRUE,INDEX(codeperskat,MATCH(Activités!P508,libperskat,0)),IF(Activités!P508&lt;&gt;"",Activités!P508,"")),"")</f>
        <v/>
      </c>
      <c r="I498" s="26" t="str">
        <f>IF(A498&lt;&gt;"",IF(Activités!AA508=TRUE,INDEX(codeaav,MATCH(Activités!Q508,libaav,0)),IF(Activités!Q508&lt;&gt;"",Activités!Q508,"")),"")</f>
        <v/>
      </c>
      <c r="J498" s="26" t="str">
        <f>IF(A498&lt;&gt;"",IF(Activités!AB508=TRUE,INDEX(codedipqual,MATCH(Activités!R508,libdipqual,0)),IF(Activités!R508&lt;&gt;"",Activités!R508,"")),"")</f>
        <v/>
      </c>
      <c r="K498" s="26" t="str">
        <f>IF(A498&lt;&gt;"",IF(Activités!AC508=TRUE,INDEX(libcatidinst,MATCH(Activités!S508,libinst,0)),""),"")</f>
        <v/>
      </c>
      <c r="L498" s="26" t="str">
        <f>IF(A498&lt;&gt;"",IF(Activités!AC508=TRUE,INDEX(codeinst,MATCH(Activités!S508,libinst,0)),IF(Activités!S508&lt;&gt;"",Activités!S508,"")),"")</f>
        <v/>
      </c>
      <c r="M498" s="26" t="str">
        <f>IF(A498&lt;&gt;"",IF(Activités!T508&lt;&gt;"",Activités!T508,""),"")</f>
        <v/>
      </c>
      <c r="N498" s="26" t="str">
        <f>IF(A498&lt;&gt;"",IF(Activités!U508&lt;&gt;"",Activités!U508,""),"")</f>
        <v/>
      </c>
      <c r="O498" s="26" t="str">
        <f>IF(OR(A498="",ISBLANK(Activités!V508)),"",IF(NOT(ISNA(Activités!V508)),INDEX(codeschartkla,MATCH(Activités!V508,libschartkla,0)),Activités!V508))</f>
        <v/>
      </c>
      <c r="P498" s="26" t="str">
        <f>IF(OR(A498="",ISBLANK(Activités!W508)),"",Activités!W508)</f>
        <v/>
      </c>
    </row>
    <row r="499" spans="1:16">
      <c r="A499" s="26" t="str">
        <f>IF(Activités!$A509&lt;&gt;"",IF(Activités!C509&lt;&gt;"",IF(Activités!C509="LOC.ID",CONCATENATE("LOC.",Activités!AM$12),Activités!C509),""),"")</f>
        <v/>
      </c>
      <c r="B499" s="51" t="str">
        <f>IF(A499&lt;&gt;"",Activités!J509,"")</f>
        <v/>
      </c>
      <c r="C499" s="26" t="str">
        <f>IF(A499&lt;&gt;"",IF(Activités!E509=TRUE,INDEX(codesex,MATCH(Activités!D509,libsex,0)),Activités!D509),"")</f>
        <v/>
      </c>
      <c r="D499" s="116" t="str">
        <f>IF(A499&lt;&gt;"",Activités!F509,"")</f>
        <v/>
      </c>
      <c r="E499" s="26" t="str">
        <f>IF(A499&lt;&gt;"",IF(Activités!H509=TRUE,INDEX(codenat,MATCH(Activités!G509,libnat,0)),Activités!G509),"")</f>
        <v/>
      </c>
      <c r="F499" s="26" t="str">
        <f>IF(A499&lt;&gt;"",Activités!I509,"")</f>
        <v/>
      </c>
      <c r="G499" s="26" t="str">
        <f>IF(A499&lt;&gt;"",IF(Activités!O509&lt;&gt;"",Activités!O509,""),"")</f>
        <v/>
      </c>
      <c r="H499" s="26" t="str">
        <f>IF(A499&lt;&gt;"",IF(Activités!Z509=TRUE,INDEX(codeperskat,MATCH(Activités!P509,libperskat,0)),IF(Activités!P509&lt;&gt;"",Activités!P509,"")),"")</f>
        <v/>
      </c>
      <c r="I499" s="26" t="str">
        <f>IF(A499&lt;&gt;"",IF(Activités!AA509=TRUE,INDEX(codeaav,MATCH(Activités!Q509,libaav,0)),IF(Activités!Q509&lt;&gt;"",Activités!Q509,"")),"")</f>
        <v/>
      </c>
      <c r="J499" s="26" t="str">
        <f>IF(A499&lt;&gt;"",IF(Activités!AB509=TRUE,INDEX(codedipqual,MATCH(Activités!R509,libdipqual,0)),IF(Activités!R509&lt;&gt;"",Activités!R509,"")),"")</f>
        <v/>
      </c>
      <c r="K499" s="26" t="str">
        <f>IF(A499&lt;&gt;"",IF(Activités!AC509=TRUE,INDEX(libcatidinst,MATCH(Activités!S509,libinst,0)),""),"")</f>
        <v/>
      </c>
      <c r="L499" s="26" t="str">
        <f>IF(A499&lt;&gt;"",IF(Activités!AC509=TRUE,INDEX(codeinst,MATCH(Activités!S509,libinst,0)),IF(Activités!S509&lt;&gt;"",Activités!S509,"")),"")</f>
        <v/>
      </c>
      <c r="M499" s="26" t="str">
        <f>IF(A499&lt;&gt;"",IF(Activités!T509&lt;&gt;"",Activités!T509,""),"")</f>
        <v/>
      </c>
      <c r="N499" s="26" t="str">
        <f>IF(A499&lt;&gt;"",IF(Activités!U509&lt;&gt;"",Activités!U509,""),"")</f>
        <v/>
      </c>
      <c r="O499" s="26" t="str">
        <f>IF(OR(A499="",ISBLANK(Activités!V509)),"",IF(NOT(ISNA(Activités!V509)),INDEX(codeschartkla,MATCH(Activités!V509,libschartkla,0)),Activités!V509))</f>
        <v/>
      </c>
      <c r="P499" s="26" t="str">
        <f>IF(OR(A499="",ISBLANK(Activités!W509)),"",Activités!W509)</f>
        <v/>
      </c>
    </row>
    <row r="500" spans="1:16">
      <c r="A500" s="26" t="str">
        <f>IF(Activités!$A510&lt;&gt;"",IF(Activités!C510&lt;&gt;"",IF(Activités!C510="LOC.ID",CONCATENATE("LOC.",Activités!AM$12),Activités!C510),""),"")</f>
        <v/>
      </c>
      <c r="B500" s="51" t="str">
        <f>IF(A500&lt;&gt;"",Activités!J510,"")</f>
        <v/>
      </c>
      <c r="C500" s="26" t="str">
        <f>IF(A500&lt;&gt;"",IF(Activités!E510=TRUE,INDEX(codesex,MATCH(Activités!D510,libsex,0)),Activités!D510),"")</f>
        <v/>
      </c>
      <c r="D500" s="116" t="str">
        <f>IF(A500&lt;&gt;"",Activités!F510,"")</f>
        <v/>
      </c>
      <c r="E500" s="26" t="str">
        <f>IF(A500&lt;&gt;"",IF(Activités!H510=TRUE,INDEX(codenat,MATCH(Activités!G510,libnat,0)),Activités!G510),"")</f>
        <v/>
      </c>
      <c r="F500" s="26" t="str">
        <f>IF(A500&lt;&gt;"",Activités!I510,"")</f>
        <v/>
      </c>
      <c r="G500" s="26" t="str">
        <f>IF(A500&lt;&gt;"",IF(Activités!O510&lt;&gt;"",Activités!O510,""),"")</f>
        <v/>
      </c>
      <c r="H500" s="26" t="str">
        <f>IF(A500&lt;&gt;"",IF(Activités!Z510=TRUE,INDEX(codeperskat,MATCH(Activités!P510,libperskat,0)),IF(Activités!P510&lt;&gt;"",Activités!P510,"")),"")</f>
        <v/>
      </c>
      <c r="I500" s="26" t="str">
        <f>IF(A500&lt;&gt;"",IF(Activités!AA510=TRUE,INDEX(codeaav,MATCH(Activités!Q510,libaav,0)),IF(Activités!Q510&lt;&gt;"",Activités!Q510,"")),"")</f>
        <v/>
      </c>
      <c r="J500" s="26" t="str">
        <f>IF(A500&lt;&gt;"",IF(Activités!AB510=TRUE,INDEX(codedipqual,MATCH(Activités!R510,libdipqual,0)),IF(Activités!R510&lt;&gt;"",Activités!R510,"")),"")</f>
        <v/>
      </c>
      <c r="K500" s="26" t="str">
        <f>IF(A500&lt;&gt;"",IF(Activités!AC510=TRUE,INDEX(libcatidinst,MATCH(Activités!S510,libinst,0)),""),"")</f>
        <v/>
      </c>
      <c r="L500" s="26" t="str">
        <f>IF(A500&lt;&gt;"",IF(Activités!AC510=TRUE,INDEX(codeinst,MATCH(Activités!S510,libinst,0)),IF(Activités!S510&lt;&gt;"",Activités!S510,"")),"")</f>
        <v/>
      </c>
      <c r="M500" s="26" t="str">
        <f>IF(A500&lt;&gt;"",IF(Activités!T510&lt;&gt;"",Activités!T510,""),"")</f>
        <v/>
      </c>
      <c r="N500" s="26" t="str">
        <f>IF(A500&lt;&gt;"",IF(Activités!U510&lt;&gt;"",Activités!U510,""),"")</f>
        <v/>
      </c>
      <c r="O500" s="26" t="str">
        <f>IF(OR(A500="",ISBLANK(Activités!V510)),"",IF(NOT(ISNA(Activités!V510)),INDEX(codeschartkla,MATCH(Activités!V510,libschartkla,0)),Activités!V510))</f>
        <v/>
      </c>
      <c r="P500" s="26" t="str">
        <f>IF(OR(A500="",ISBLANK(Activités!W510)),"",Activités!W510)</f>
        <v/>
      </c>
    </row>
    <row r="501" spans="1:16">
      <c r="A501" s="26" t="str">
        <f>IF(Activités!$A511&lt;&gt;"",IF(Activités!C511&lt;&gt;"",IF(Activités!C511="LOC.ID",CONCATENATE("LOC.",Activités!AM$12),Activités!C511),""),"")</f>
        <v/>
      </c>
      <c r="B501" s="51" t="str">
        <f>IF(A501&lt;&gt;"",Activités!J511,"")</f>
        <v/>
      </c>
      <c r="C501" s="26" t="str">
        <f>IF(A501&lt;&gt;"",IF(Activités!E511=TRUE,INDEX(codesex,MATCH(Activités!D511,libsex,0)),Activités!D511),"")</f>
        <v/>
      </c>
      <c r="D501" s="116" t="str">
        <f>IF(A501&lt;&gt;"",Activités!F511,"")</f>
        <v/>
      </c>
      <c r="E501" s="26" t="str">
        <f>IF(A501&lt;&gt;"",IF(Activités!H511=TRUE,INDEX(codenat,MATCH(Activités!G511,libnat,0)),Activités!G511),"")</f>
        <v/>
      </c>
      <c r="F501" s="26" t="str">
        <f>IF(A501&lt;&gt;"",Activités!I511,"")</f>
        <v/>
      </c>
      <c r="G501" s="26" t="str">
        <f>IF(A501&lt;&gt;"",IF(Activités!O511&lt;&gt;"",Activités!O511,""),"")</f>
        <v/>
      </c>
      <c r="H501" s="26" t="str">
        <f>IF(A501&lt;&gt;"",IF(Activités!Z511=TRUE,INDEX(codeperskat,MATCH(Activités!P511,libperskat,0)),IF(Activités!P511&lt;&gt;"",Activités!P511,"")),"")</f>
        <v/>
      </c>
      <c r="I501" s="26" t="str">
        <f>IF(A501&lt;&gt;"",IF(Activités!AA511=TRUE,INDEX(codeaav,MATCH(Activités!Q511,libaav,0)),IF(Activités!Q511&lt;&gt;"",Activités!Q511,"")),"")</f>
        <v/>
      </c>
      <c r="J501" s="26" t="str">
        <f>IF(A501&lt;&gt;"",IF(Activités!AB511=TRUE,INDEX(codedipqual,MATCH(Activités!R511,libdipqual,0)),IF(Activités!R511&lt;&gt;"",Activités!R511,"")),"")</f>
        <v/>
      </c>
      <c r="K501" s="26" t="str">
        <f>IF(A501&lt;&gt;"",IF(Activités!AC511=TRUE,INDEX(libcatidinst,MATCH(Activités!S511,libinst,0)),""),"")</f>
        <v/>
      </c>
      <c r="L501" s="26" t="str">
        <f>IF(A501&lt;&gt;"",IF(Activités!AC511=TRUE,INDEX(codeinst,MATCH(Activités!S511,libinst,0)),IF(Activités!S511&lt;&gt;"",Activités!S511,"")),"")</f>
        <v/>
      </c>
      <c r="M501" s="26" t="str">
        <f>IF(A501&lt;&gt;"",IF(Activités!T511&lt;&gt;"",Activités!T511,""),"")</f>
        <v/>
      </c>
      <c r="N501" s="26" t="str">
        <f>IF(A501&lt;&gt;"",IF(Activités!U511&lt;&gt;"",Activités!U511,""),"")</f>
        <v/>
      </c>
      <c r="O501" s="26" t="str">
        <f>IF(OR(A501="",ISBLANK(Activités!V511)),"",IF(NOT(ISNA(Activités!V511)),INDEX(codeschartkla,MATCH(Activités!V511,libschartkla,0)),Activités!V511))</f>
        <v/>
      </c>
      <c r="P501" s="26" t="str">
        <f>IF(OR(A501="",ISBLANK(Activités!W511)),"",Activités!W511)</f>
        <v/>
      </c>
    </row>
    <row r="502" spans="1:16">
      <c r="A502" s="26" t="str">
        <f>IF(Activités!$A512&lt;&gt;"",IF(Activités!C512&lt;&gt;"",IF(Activités!C512="LOC.ID",CONCATENATE("LOC.",Activités!AM$12),Activités!C512),""),"")</f>
        <v/>
      </c>
      <c r="B502" s="51" t="str">
        <f>IF(A502&lt;&gt;"",Activités!J512,"")</f>
        <v/>
      </c>
      <c r="C502" s="26" t="str">
        <f>IF(A502&lt;&gt;"",IF(Activités!E512=TRUE,INDEX(codesex,MATCH(Activités!D512,libsex,0)),Activités!D512),"")</f>
        <v/>
      </c>
      <c r="D502" s="116" t="str">
        <f>IF(A502&lt;&gt;"",Activités!F512,"")</f>
        <v/>
      </c>
      <c r="E502" s="26" t="str">
        <f>IF(A502&lt;&gt;"",IF(Activités!H512=TRUE,INDEX(codenat,MATCH(Activités!G512,libnat,0)),Activités!G512),"")</f>
        <v/>
      </c>
      <c r="F502" s="26" t="str">
        <f>IF(A502&lt;&gt;"",Activités!I512,"")</f>
        <v/>
      </c>
      <c r="G502" s="26" t="str">
        <f>IF(A502&lt;&gt;"",IF(Activités!O512&lt;&gt;"",Activités!O512,""),"")</f>
        <v/>
      </c>
      <c r="H502" s="26" t="str">
        <f>IF(A502&lt;&gt;"",IF(Activités!Z512=TRUE,INDEX(codeperskat,MATCH(Activités!P512,libperskat,0)),IF(Activités!P512&lt;&gt;"",Activités!P512,"")),"")</f>
        <v/>
      </c>
      <c r="I502" s="26" t="str">
        <f>IF(A502&lt;&gt;"",IF(Activités!AA512=TRUE,INDEX(codeaav,MATCH(Activités!Q512,libaav,0)),IF(Activités!Q512&lt;&gt;"",Activités!Q512,"")),"")</f>
        <v/>
      </c>
      <c r="J502" s="26" t="str">
        <f>IF(A502&lt;&gt;"",IF(Activités!AB512=TRUE,INDEX(codedipqual,MATCH(Activités!R512,libdipqual,0)),IF(Activités!R512&lt;&gt;"",Activités!R512,"")),"")</f>
        <v/>
      </c>
      <c r="K502" s="26" t="str">
        <f>IF(A502&lt;&gt;"",IF(Activités!AC512=TRUE,INDEX(libcatidinst,MATCH(Activités!S512,libinst,0)),""),"")</f>
        <v/>
      </c>
      <c r="L502" s="26" t="str">
        <f>IF(A502&lt;&gt;"",IF(Activités!AC512=TRUE,INDEX(codeinst,MATCH(Activités!S512,libinst,0)),IF(Activités!S512&lt;&gt;"",Activités!S512,"")),"")</f>
        <v/>
      </c>
      <c r="M502" s="26" t="str">
        <f>IF(A502&lt;&gt;"",IF(Activités!T512&lt;&gt;"",Activités!T512,""),"")</f>
        <v/>
      </c>
      <c r="N502" s="26" t="str">
        <f>IF(A502&lt;&gt;"",IF(Activités!U512&lt;&gt;"",Activités!U512,""),"")</f>
        <v/>
      </c>
      <c r="O502" s="26" t="str">
        <f>IF(OR(A502="",ISBLANK(Activités!V512)),"",IF(NOT(ISNA(Activités!V512)),INDEX(codeschartkla,MATCH(Activités!V512,libschartkla,0)),Activités!V512))</f>
        <v/>
      </c>
      <c r="P502" s="26" t="str">
        <f>IF(OR(A502="",ISBLANK(Activités!W512)),"",Activités!W512)</f>
        <v/>
      </c>
    </row>
    <row r="503" spans="1:16">
      <c r="A503" s="26" t="str">
        <f>IF(Activités!$A513&lt;&gt;"",IF(Activités!C513&lt;&gt;"",IF(Activités!C513="LOC.ID",CONCATENATE("LOC.",Activités!AM$12),Activités!C513),""),"")</f>
        <v/>
      </c>
      <c r="B503" s="51" t="str">
        <f>IF(A503&lt;&gt;"",Activités!J513,"")</f>
        <v/>
      </c>
      <c r="C503" s="26" t="str">
        <f>IF(A503&lt;&gt;"",IF(Activités!E513=TRUE,INDEX(codesex,MATCH(Activités!D513,libsex,0)),Activités!D513),"")</f>
        <v/>
      </c>
      <c r="D503" s="116" t="str">
        <f>IF(A503&lt;&gt;"",Activités!F513,"")</f>
        <v/>
      </c>
      <c r="E503" s="26" t="str">
        <f>IF(A503&lt;&gt;"",IF(Activités!H513=TRUE,INDEX(codenat,MATCH(Activités!G513,libnat,0)),Activités!G513),"")</f>
        <v/>
      </c>
      <c r="F503" s="26" t="str">
        <f>IF(A503&lt;&gt;"",Activités!I513,"")</f>
        <v/>
      </c>
      <c r="G503" s="26" t="str">
        <f>IF(A503&lt;&gt;"",IF(Activités!O513&lt;&gt;"",Activités!O513,""),"")</f>
        <v/>
      </c>
      <c r="H503" s="26" t="str">
        <f>IF(A503&lt;&gt;"",IF(Activités!Z513=TRUE,INDEX(codeperskat,MATCH(Activités!P513,libperskat,0)),IF(Activités!P513&lt;&gt;"",Activités!P513,"")),"")</f>
        <v/>
      </c>
      <c r="I503" s="26" t="str">
        <f>IF(A503&lt;&gt;"",IF(Activités!AA513=TRUE,INDEX(codeaav,MATCH(Activités!Q513,libaav,0)),IF(Activités!Q513&lt;&gt;"",Activités!Q513,"")),"")</f>
        <v/>
      </c>
      <c r="J503" s="26" t="str">
        <f>IF(A503&lt;&gt;"",IF(Activités!AB513=TRUE,INDEX(codedipqual,MATCH(Activités!R513,libdipqual,0)),IF(Activités!R513&lt;&gt;"",Activités!R513,"")),"")</f>
        <v/>
      </c>
      <c r="K503" s="26" t="str">
        <f>IF(A503&lt;&gt;"",IF(Activités!AC513=TRUE,INDEX(libcatidinst,MATCH(Activités!S513,libinst,0)),""),"")</f>
        <v/>
      </c>
      <c r="L503" s="26" t="str">
        <f>IF(A503&lt;&gt;"",IF(Activités!AC513=TRUE,INDEX(codeinst,MATCH(Activités!S513,libinst,0)),IF(Activités!S513&lt;&gt;"",Activités!S513,"")),"")</f>
        <v/>
      </c>
      <c r="M503" s="26" t="str">
        <f>IF(A503&lt;&gt;"",IF(Activités!T513&lt;&gt;"",Activités!T513,""),"")</f>
        <v/>
      </c>
      <c r="N503" s="26" t="str">
        <f>IF(A503&lt;&gt;"",IF(Activités!U513&lt;&gt;"",Activités!U513,""),"")</f>
        <v/>
      </c>
      <c r="O503" s="26" t="str">
        <f>IF(OR(A503="",ISBLANK(Activités!V513)),"",IF(NOT(ISNA(Activités!V513)),INDEX(codeschartkla,MATCH(Activités!V513,libschartkla,0)),Activités!V513))</f>
        <v/>
      </c>
      <c r="P503" s="26" t="str">
        <f>IF(OR(A503="",ISBLANK(Activités!W513)),"",Activités!W513)</f>
        <v/>
      </c>
    </row>
    <row r="504" spans="1:16">
      <c r="A504" s="26" t="str">
        <f>IF(Activités!$A514&lt;&gt;"",IF(Activités!C514&lt;&gt;"",IF(Activités!C514="LOC.ID",CONCATENATE("LOC.",Activités!AM$12),Activités!C514),""),"")</f>
        <v/>
      </c>
      <c r="B504" s="51" t="str">
        <f>IF(A504&lt;&gt;"",Activités!J514,"")</f>
        <v/>
      </c>
      <c r="C504" s="26" t="str">
        <f>IF(A504&lt;&gt;"",IF(Activités!E514=TRUE,INDEX(codesex,MATCH(Activités!D514,libsex,0)),Activités!D514),"")</f>
        <v/>
      </c>
      <c r="D504" s="116" t="str">
        <f>IF(A504&lt;&gt;"",Activités!F514,"")</f>
        <v/>
      </c>
      <c r="E504" s="26" t="str">
        <f>IF(A504&lt;&gt;"",IF(Activités!H514=TRUE,INDEX(codenat,MATCH(Activités!G514,libnat,0)),Activités!G514),"")</f>
        <v/>
      </c>
      <c r="F504" s="26" t="str">
        <f>IF(A504&lt;&gt;"",Activités!I514,"")</f>
        <v/>
      </c>
      <c r="G504" s="26" t="str">
        <f>IF(A504&lt;&gt;"",IF(Activités!O514&lt;&gt;"",Activités!O514,""),"")</f>
        <v/>
      </c>
      <c r="H504" s="26" t="str">
        <f>IF(A504&lt;&gt;"",IF(Activités!Z514=TRUE,INDEX(codeperskat,MATCH(Activités!P514,libperskat,0)),IF(Activités!P514&lt;&gt;"",Activités!P514,"")),"")</f>
        <v/>
      </c>
      <c r="I504" s="26" t="str">
        <f>IF(A504&lt;&gt;"",IF(Activités!AA514=TRUE,INDEX(codeaav,MATCH(Activités!Q514,libaav,0)),IF(Activités!Q514&lt;&gt;"",Activités!Q514,"")),"")</f>
        <v/>
      </c>
      <c r="J504" s="26" t="str">
        <f>IF(A504&lt;&gt;"",IF(Activités!AB514=TRUE,INDEX(codedipqual,MATCH(Activités!R514,libdipqual,0)),IF(Activités!R514&lt;&gt;"",Activités!R514,"")),"")</f>
        <v/>
      </c>
      <c r="K504" s="26" t="str">
        <f>IF(A504&lt;&gt;"",IF(Activités!AC514=TRUE,INDEX(libcatidinst,MATCH(Activités!S514,libinst,0)),""),"")</f>
        <v/>
      </c>
      <c r="L504" s="26" t="str">
        <f>IF(A504&lt;&gt;"",IF(Activités!AC514=TRUE,INDEX(codeinst,MATCH(Activités!S514,libinst,0)),IF(Activités!S514&lt;&gt;"",Activités!S514,"")),"")</f>
        <v/>
      </c>
      <c r="M504" s="26" t="str">
        <f>IF(A504&lt;&gt;"",IF(Activités!T514&lt;&gt;"",Activités!T514,""),"")</f>
        <v/>
      </c>
      <c r="N504" s="26" t="str">
        <f>IF(A504&lt;&gt;"",IF(Activités!U514&lt;&gt;"",Activités!U514,""),"")</f>
        <v/>
      </c>
      <c r="O504" s="26" t="str">
        <f>IF(OR(A504="",ISBLANK(Activités!V514)),"",IF(NOT(ISNA(Activités!V514)),INDEX(codeschartkla,MATCH(Activités!V514,libschartkla,0)),Activités!V514))</f>
        <v/>
      </c>
      <c r="P504" s="26" t="str">
        <f>IF(OR(A504="",ISBLANK(Activités!W514)),"",Activités!W514)</f>
        <v/>
      </c>
    </row>
    <row r="505" spans="1:16">
      <c r="A505" s="26" t="str">
        <f>IF(Activités!$A515&lt;&gt;"",IF(Activités!C515&lt;&gt;"",IF(Activités!C515="LOC.ID",CONCATENATE("LOC.",Activités!AM$12),Activités!C515),""),"")</f>
        <v/>
      </c>
      <c r="B505" s="51" t="str">
        <f>IF(A505&lt;&gt;"",Activités!J515,"")</f>
        <v/>
      </c>
      <c r="C505" s="26" t="str">
        <f>IF(A505&lt;&gt;"",IF(Activités!E515=TRUE,INDEX(codesex,MATCH(Activités!D515,libsex,0)),Activités!D515),"")</f>
        <v/>
      </c>
      <c r="D505" s="116" t="str">
        <f>IF(A505&lt;&gt;"",Activités!F515,"")</f>
        <v/>
      </c>
      <c r="E505" s="26" t="str">
        <f>IF(A505&lt;&gt;"",IF(Activités!H515=TRUE,INDEX(codenat,MATCH(Activités!G515,libnat,0)),Activités!G515),"")</f>
        <v/>
      </c>
      <c r="F505" s="26" t="str">
        <f>IF(A505&lt;&gt;"",Activités!I515,"")</f>
        <v/>
      </c>
      <c r="G505" s="26" t="str">
        <f>IF(A505&lt;&gt;"",IF(Activités!O515&lt;&gt;"",Activités!O515,""),"")</f>
        <v/>
      </c>
      <c r="H505" s="26" t="str">
        <f>IF(A505&lt;&gt;"",IF(Activités!Z515=TRUE,INDEX(codeperskat,MATCH(Activités!P515,libperskat,0)),IF(Activités!P515&lt;&gt;"",Activités!P515,"")),"")</f>
        <v/>
      </c>
      <c r="I505" s="26" t="str">
        <f>IF(A505&lt;&gt;"",IF(Activités!AA515=TRUE,INDEX(codeaav,MATCH(Activités!Q515,libaav,0)),IF(Activités!Q515&lt;&gt;"",Activités!Q515,"")),"")</f>
        <v/>
      </c>
      <c r="J505" s="26" t="str">
        <f>IF(A505&lt;&gt;"",IF(Activités!AB515=TRUE,INDEX(codedipqual,MATCH(Activités!R515,libdipqual,0)),IF(Activités!R515&lt;&gt;"",Activités!R515,"")),"")</f>
        <v/>
      </c>
      <c r="K505" s="26" t="str">
        <f>IF(A505&lt;&gt;"",IF(Activités!AC515=TRUE,INDEX(libcatidinst,MATCH(Activités!S515,libinst,0)),""),"")</f>
        <v/>
      </c>
      <c r="L505" s="26" t="str">
        <f>IF(A505&lt;&gt;"",IF(Activités!AC515=TRUE,INDEX(codeinst,MATCH(Activités!S515,libinst,0)),IF(Activités!S515&lt;&gt;"",Activités!S515,"")),"")</f>
        <v/>
      </c>
      <c r="M505" s="26" t="str">
        <f>IF(A505&lt;&gt;"",IF(Activités!T515&lt;&gt;"",Activités!T515,""),"")</f>
        <v/>
      </c>
      <c r="N505" s="26" t="str">
        <f>IF(A505&lt;&gt;"",IF(Activités!U515&lt;&gt;"",Activités!U515,""),"")</f>
        <v/>
      </c>
      <c r="O505" s="26" t="str">
        <f>IF(OR(A505="",ISBLANK(Activités!V515)),"",IF(NOT(ISNA(Activités!V515)),INDEX(codeschartkla,MATCH(Activités!V515,libschartkla,0)),Activités!V515))</f>
        <v/>
      </c>
      <c r="P505" s="26" t="str">
        <f>IF(OR(A505="",ISBLANK(Activités!W515)),"",Activités!W515)</f>
        <v/>
      </c>
    </row>
    <row r="506" spans="1:16">
      <c r="A506" s="26" t="str">
        <f>IF(Activités!$A516&lt;&gt;"",IF(Activités!C516&lt;&gt;"",IF(Activités!C516="LOC.ID",CONCATENATE("LOC.",Activités!AM$12),Activités!C516),""),"")</f>
        <v/>
      </c>
      <c r="B506" s="51" t="str">
        <f>IF(A506&lt;&gt;"",Activités!J516,"")</f>
        <v/>
      </c>
      <c r="C506" s="26" t="str">
        <f>IF(A506&lt;&gt;"",IF(Activités!E516=TRUE,INDEX(codesex,MATCH(Activités!D516,libsex,0)),Activités!D516),"")</f>
        <v/>
      </c>
      <c r="D506" s="116" t="str">
        <f>IF(A506&lt;&gt;"",Activités!F516,"")</f>
        <v/>
      </c>
      <c r="E506" s="26" t="str">
        <f>IF(A506&lt;&gt;"",IF(Activités!H516=TRUE,INDEX(codenat,MATCH(Activités!G516,libnat,0)),Activités!G516),"")</f>
        <v/>
      </c>
      <c r="F506" s="26" t="str">
        <f>IF(A506&lt;&gt;"",Activités!I516,"")</f>
        <v/>
      </c>
      <c r="G506" s="26" t="str">
        <f>IF(A506&lt;&gt;"",IF(Activités!O516&lt;&gt;"",Activités!O516,""),"")</f>
        <v/>
      </c>
      <c r="H506" s="26" t="str">
        <f>IF(A506&lt;&gt;"",IF(Activités!Z516=TRUE,INDEX(codeperskat,MATCH(Activités!P516,libperskat,0)),IF(Activités!P516&lt;&gt;"",Activités!P516,"")),"")</f>
        <v/>
      </c>
      <c r="I506" s="26" t="str">
        <f>IF(A506&lt;&gt;"",IF(Activités!AA516=TRUE,INDEX(codeaav,MATCH(Activités!Q516,libaav,0)),IF(Activités!Q516&lt;&gt;"",Activités!Q516,"")),"")</f>
        <v/>
      </c>
      <c r="J506" s="26" t="str">
        <f>IF(A506&lt;&gt;"",IF(Activités!AB516=TRUE,INDEX(codedipqual,MATCH(Activités!R516,libdipqual,0)),IF(Activités!R516&lt;&gt;"",Activités!R516,"")),"")</f>
        <v/>
      </c>
      <c r="K506" s="26" t="str">
        <f>IF(A506&lt;&gt;"",IF(Activités!AC516=TRUE,INDEX(libcatidinst,MATCH(Activités!S516,libinst,0)),""),"")</f>
        <v/>
      </c>
      <c r="L506" s="26" t="str">
        <f>IF(A506&lt;&gt;"",IF(Activités!AC516=TRUE,INDEX(codeinst,MATCH(Activités!S516,libinst,0)),IF(Activités!S516&lt;&gt;"",Activités!S516,"")),"")</f>
        <v/>
      </c>
      <c r="M506" s="26" t="str">
        <f>IF(A506&lt;&gt;"",IF(Activités!T516&lt;&gt;"",Activités!T516,""),"")</f>
        <v/>
      </c>
      <c r="N506" s="26" t="str">
        <f>IF(A506&lt;&gt;"",IF(Activités!U516&lt;&gt;"",Activités!U516,""),"")</f>
        <v/>
      </c>
      <c r="O506" s="26" t="str">
        <f>IF(OR(A506="",ISBLANK(Activités!V516)),"",IF(NOT(ISNA(Activités!V516)),INDEX(codeschartkla,MATCH(Activités!V516,libschartkla,0)),Activités!V516))</f>
        <v/>
      </c>
      <c r="P506" s="26" t="str">
        <f>IF(OR(A506="",ISBLANK(Activités!W516)),"",Activités!W516)</f>
        <v/>
      </c>
    </row>
    <row r="507" spans="1:16">
      <c r="A507" s="26" t="str">
        <f>IF(Activités!$A517&lt;&gt;"",IF(Activités!C517&lt;&gt;"",IF(Activités!C517="LOC.ID",CONCATENATE("LOC.",Activités!AM$12),Activités!C517),""),"")</f>
        <v/>
      </c>
      <c r="B507" s="51" t="str">
        <f>IF(A507&lt;&gt;"",Activités!J517,"")</f>
        <v/>
      </c>
      <c r="C507" s="26" t="str">
        <f>IF(A507&lt;&gt;"",IF(Activités!E517=TRUE,INDEX(codesex,MATCH(Activités!D517,libsex,0)),Activités!D517),"")</f>
        <v/>
      </c>
      <c r="D507" s="116" t="str">
        <f>IF(A507&lt;&gt;"",Activités!F517,"")</f>
        <v/>
      </c>
      <c r="E507" s="26" t="str">
        <f>IF(A507&lt;&gt;"",IF(Activités!H517=TRUE,INDEX(codenat,MATCH(Activités!G517,libnat,0)),Activités!G517),"")</f>
        <v/>
      </c>
      <c r="F507" s="26" t="str">
        <f>IF(A507&lt;&gt;"",Activités!I517,"")</f>
        <v/>
      </c>
      <c r="G507" s="26" t="str">
        <f>IF(A507&lt;&gt;"",IF(Activités!O517&lt;&gt;"",Activités!O517,""),"")</f>
        <v/>
      </c>
      <c r="H507" s="26" t="str">
        <f>IF(A507&lt;&gt;"",IF(Activités!Z517=TRUE,INDEX(codeperskat,MATCH(Activités!P517,libperskat,0)),IF(Activités!P517&lt;&gt;"",Activités!P517,"")),"")</f>
        <v/>
      </c>
      <c r="I507" s="26" t="str">
        <f>IF(A507&lt;&gt;"",IF(Activités!AA517=TRUE,INDEX(codeaav,MATCH(Activités!Q517,libaav,0)),IF(Activités!Q517&lt;&gt;"",Activités!Q517,"")),"")</f>
        <v/>
      </c>
      <c r="J507" s="26" t="str">
        <f>IF(A507&lt;&gt;"",IF(Activités!AB517=TRUE,INDEX(codedipqual,MATCH(Activités!R517,libdipqual,0)),IF(Activités!R517&lt;&gt;"",Activités!R517,"")),"")</f>
        <v/>
      </c>
      <c r="K507" s="26" t="str">
        <f>IF(A507&lt;&gt;"",IF(Activités!AC517=TRUE,INDEX(libcatidinst,MATCH(Activités!S517,libinst,0)),""),"")</f>
        <v/>
      </c>
      <c r="L507" s="26" t="str">
        <f>IF(A507&lt;&gt;"",IF(Activités!AC517=TRUE,INDEX(codeinst,MATCH(Activités!S517,libinst,0)),IF(Activités!S517&lt;&gt;"",Activités!S517,"")),"")</f>
        <v/>
      </c>
      <c r="M507" s="26" t="str">
        <f>IF(A507&lt;&gt;"",IF(Activités!T517&lt;&gt;"",Activités!T517,""),"")</f>
        <v/>
      </c>
      <c r="N507" s="26" t="str">
        <f>IF(A507&lt;&gt;"",IF(Activités!U517&lt;&gt;"",Activités!U517,""),"")</f>
        <v/>
      </c>
      <c r="O507" s="26" t="str">
        <f>IF(OR(A507="",ISBLANK(Activités!V517)),"",IF(NOT(ISNA(Activités!V517)),INDEX(codeschartkla,MATCH(Activités!V517,libschartkla,0)),Activités!V517))</f>
        <v/>
      </c>
      <c r="P507" s="26" t="str">
        <f>IF(OR(A507="",ISBLANK(Activités!W517)),"",Activités!W517)</f>
        <v/>
      </c>
    </row>
    <row r="508" spans="1:16">
      <c r="A508" s="26" t="str">
        <f>IF(Activités!$A518&lt;&gt;"",IF(Activités!C518&lt;&gt;"",IF(Activités!C518="LOC.ID",CONCATENATE("LOC.",Activités!AM$12),Activités!C518),""),"")</f>
        <v/>
      </c>
      <c r="B508" s="51" t="str">
        <f>IF(A508&lt;&gt;"",Activités!J518,"")</f>
        <v/>
      </c>
      <c r="C508" s="26" t="str">
        <f>IF(A508&lt;&gt;"",IF(Activités!E518=TRUE,INDEX(codesex,MATCH(Activités!D518,libsex,0)),Activités!D518),"")</f>
        <v/>
      </c>
      <c r="D508" s="116" t="str">
        <f>IF(A508&lt;&gt;"",Activités!F518,"")</f>
        <v/>
      </c>
      <c r="E508" s="26" t="str">
        <f>IF(A508&lt;&gt;"",IF(Activités!H518=TRUE,INDEX(codenat,MATCH(Activités!G518,libnat,0)),Activités!G518),"")</f>
        <v/>
      </c>
      <c r="F508" s="26" t="str">
        <f>IF(A508&lt;&gt;"",Activités!I518,"")</f>
        <v/>
      </c>
      <c r="G508" s="26" t="str">
        <f>IF(A508&lt;&gt;"",IF(Activités!O518&lt;&gt;"",Activités!O518,""),"")</f>
        <v/>
      </c>
      <c r="H508" s="26" t="str">
        <f>IF(A508&lt;&gt;"",IF(Activités!Z518=TRUE,INDEX(codeperskat,MATCH(Activités!P518,libperskat,0)),IF(Activités!P518&lt;&gt;"",Activités!P518,"")),"")</f>
        <v/>
      </c>
      <c r="I508" s="26" t="str">
        <f>IF(A508&lt;&gt;"",IF(Activités!AA518=TRUE,INDEX(codeaav,MATCH(Activités!Q518,libaav,0)),IF(Activités!Q518&lt;&gt;"",Activités!Q518,"")),"")</f>
        <v/>
      </c>
      <c r="J508" s="26" t="str">
        <f>IF(A508&lt;&gt;"",IF(Activités!AB518=TRUE,INDEX(codedipqual,MATCH(Activités!R518,libdipqual,0)),IF(Activités!R518&lt;&gt;"",Activités!R518,"")),"")</f>
        <v/>
      </c>
      <c r="K508" s="26" t="str">
        <f>IF(A508&lt;&gt;"",IF(Activités!AC518=TRUE,INDEX(libcatidinst,MATCH(Activités!S518,libinst,0)),""),"")</f>
        <v/>
      </c>
      <c r="L508" s="26" t="str">
        <f>IF(A508&lt;&gt;"",IF(Activités!AC518=TRUE,INDEX(codeinst,MATCH(Activités!S518,libinst,0)),IF(Activités!S518&lt;&gt;"",Activités!S518,"")),"")</f>
        <v/>
      </c>
      <c r="M508" s="26" t="str">
        <f>IF(A508&lt;&gt;"",IF(Activités!T518&lt;&gt;"",Activités!T518,""),"")</f>
        <v/>
      </c>
      <c r="N508" s="26" t="str">
        <f>IF(A508&lt;&gt;"",IF(Activités!U518&lt;&gt;"",Activités!U518,""),"")</f>
        <v/>
      </c>
      <c r="O508" s="26" t="str">
        <f>IF(OR(A508="",ISBLANK(Activités!V518)),"",IF(NOT(ISNA(Activités!V518)),INDEX(codeschartkla,MATCH(Activités!V518,libschartkla,0)),Activités!V518))</f>
        <v/>
      </c>
      <c r="P508" s="26" t="str">
        <f>IF(OR(A508="",ISBLANK(Activités!W518)),"",Activités!W518)</f>
        <v/>
      </c>
    </row>
    <row r="509" spans="1:16">
      <c r="A509" s="26" t="str">
        <f>IF(Activités!$A519&lt;&gt;"",IF(Activités!C519&lt;&gt;"",IF(Activités!C519="LOC.ID",CONCATENATE("LOC.",Activités!AM$12),Activités!C519),""),"")</f>
        <v/>
      </c>
      <c r="B509" s="51" t="str">
        <f>IF(A509&lt;&gt;"",Activités!J519,"")</f>
        <v/>
      </c>
      <c r="C509" s="26" t="str">
        <f>IF(A509&lt;&gt;"",IF(Activités!E519=TRUE,INDEX(codesex,MATCH(Activités!D519,libsex,0)),Activités!D519),"")</f>
        <v/>
      </c>
      <c r="D509" s="116" t="str">
        <f>IF(A509&lt;&gt;"",Activités!F519,"")</f>
        <v/>
      </c>
      <c r="E509" s="26" t="str">
        <f>IF(A509&lt;&gt;"",IF(Activités!H519=TRUE,INDEX(codenat,MATCH(Activités!G519,libnat,0)),Activités!G519),"")</f>
        <v/>
      </c>
      <c r="F509" s="26" t="str">
        <f>IF(A509&lt;&gt;"",Activités!I519,"")</f>
        <v/>
      </c>
      <c r="G509" s="26" t="str">
        <f>IF(A509&lt;&gt;"",IF(Activités!O519&lt;&gt;"",Activités!O519,""),"")</f>
        <v/>
      </c>
      <c r="H509" s="26" t="str">
        <f>IF(A509&lt;&gt;"",IF(Activités!Z519=TRUE,INDEX(codeperskat,MATCH(Activités!P519,libperskat,0)),IF(Activités!P519&lt;&gt;"",Activités!P519,"")),"")</f>
        <v/>
      </c>
      <c r="I509" s="26" t="str">
        <f>IF(A509&lt;&gt;"",IF(Activités!AA519=TRUE,INDEX(codeaav,MATCH(Activités!Q519,libaav,0)),IF(Activités!Q519&lt;&gt;"",Activités!Q519,"")),"")</f>
        <v/>
      </c>
      <c r="J509" s="26" t="str">
        <f>IF(A509&lt;&gt;"",IF(Activités!AB519=TRUE,INDEX(codedipqual,MATCH(Activités!R519,libdipqual,0)),IF(Activités!R519&lt;&gt;"",Activités!R519,"")),"")</f>
        <v/>
      </c>
      <c r="K509" s="26" t="str">
        <f>IF(A509&lt;&gt;"",IF(Activités!AC519=TRUE,INDEX(libcatidinst,MATCH(Activités!S519,libinst,0)),""),"")</f>
        <v/>
      </c>
      <c r="L509" s="26" t="str">
        <f>IF(A509&lt;&gt;"",IF(Activités!AC519=TRUE,INDEX(codeinst,MATCH(Activités!S519,libinst,0)),IF(Activités!S519&lt;&gt;"",Activités!S519,"")),"")</f>
        <v/>
      </c>
      <c r="M509" s="26" t="str">
        <f>IF(A509&lt;&gt;"",IF(Activités!T519&lt;&gt;"",Activités!T519,""),"")</f>
        <v/>
      </c>
      <c r="N509" s="26" t="str">
        <f>IF(A509&lt;&gt;"",IF(Activités!U519&lt;&gt;"",Activités!U519,""),"")</f>
        <v/>
      </c>
      <c r="O509" s="26" t="str">
        <f>IF(OR(A509="",ISBLANK(Activités!V519)),"",IF(NOT(ISNA(Activités!V519)),INDEX(codeschartkla,MATCH(Activités!V519,libschartkla,0)),Activités!V519))</f>
        <v/>
      </c>
      <c r="P509" s="26" t="str">
        <f>IF(OR(A509="",ISBLANK(Activités!W519)),"",Activités!W519)</f>
        <v/>
      </c>
    </row>
    <row r="510" spans="1:16">
      <c r="A510" s="26" t="str">
        <f>IF(Activités!$A520&lt;&gt;"",IF(Activités!C520&lt;&gt;"",IF(Activités!C520="LOC.ID",CONCATENATE("LOC.",Activités!AM$12),Activités!C520),""),"")</f>
        <v/>
      </c>
      <c r="B510" s="51" t="str">
        <f>IF(A510&lt;&gt;"",Activités!J520,"")</f>
        <v/>
      </c>
      <c r="C510" s="26" t="str">
        <f>IF(A510&lt;&gt;"",IF(Activités!E520=TRUE,INDEX(codesex,MATCH(Activités!D520,libsex,0)),Activités!D520),"")</f>
        <v/>
      </c>
      <c r="D510" s="116" t="str">
        <f>IF(A510&lt;&gt;"",Activités!F520,"")</f>
        <v/>
      </c>
      <c r="E510" s="26" t="str">
        <f>IF(A510&lt;&gt;"",IF(Activités!H520=TRUE,INDEX(codenat,MATCH(Activités!G520,libnat,0)),Activités!G520),"")</f>
        <v/>
      </c>
      <c r="F510" s="26" t="str">
        <f>IF(A510&lt;&gt;"",Activités!I520,"")</f>
        <v/>
      </c>
      <c r="G510" s="26" t="str">
        <f>IF(A510&lt;&gt;"",IF(Activités!O520&lt;&gt;"",Activités!O520,""),"")</f>
        <v/>
      </c>
      <c r="H510" s="26" t="str">
        <f>IF(A510&lt;&gt;"",IF(Activités!Z520=TRUE,INDEX(codeperskat,MATCH(Activités!P520,libperskat,0)),IF(Activités!P520&lt;&gt;"",Activités!P520,"")),"")</f>
        <v/>
      </c>
      <c r="I510" s="26" t="str">
        <f>IF(A510&lt;&gt;"",IF(Activités!AA520=TRUE,INDEX(codeaav,MATCH(Activités!Q520,libaav,0)),IF(Activités!Q520&lt;&gt;"",Activités!Q520,"")),"")</f>
        <v/>
      </c>
      <c r="J510" s="26" t="str">
        <f>IF(A510&lt;&gt;"",IF(Activités!AB520=TRUE,INDEX(codedipqual,MATCH(Activités!R520,libdipqual,0)),IF(Activités!R520&lt;&gt;"",Activités!R520,"")),"")</f>
        <v/>
      </c>
      <c r="K510" s="26" t="str">
        <f>IF(A510&lt;&gt;"",IF(Activités!AC520=TRUE,INDEX(libcatidinst,MATCH(Activités!S520,libinst,0)),""),"")</f>
        <v/>
      </c>
      <c r="L510" s="26" t="str">
        <f>IF(A510&lt;&gt;"",IF(Activités!AC520=TRUE,INDEX(codeinst,MATCH(Activités!S520,libinst,0)),IF(Activités!S520&lt;&gt;"",Activités!S520,"")),"")</f>
        <v/>
      </c>
      <c r="M510" s="26" t="str">
        <f>IF(A510&lt;&gt;"",IF(Activités!T520&lt;&gt;"",Activités!T520,""),"")</f>
        <v/>
      </c>
      <c r="N510" s="26" t="str">
        <f>IF(A510&lt;&gt;"",IF(Activités!U520&lt;&gt;"",Activités!U520,""),"")</f>
        <v/>
      </c>
      <c r="O510" s="26" t="str">
        <f>IF(OR(A510="",ISBLANK(Activités!V520)),"",IF(NOT(ISNA(Activités!V520)),INDEX(codeschartkla,MATCH(Activités!V520,libschartkla,0)),Activités!V520))</f>
        <v/>
      </c>
      <c r="P510" s="26" t="str">
        <f>IF(OR(A510="",ISBLANK(Activités!W520)),"",Activités!W520)</f>
        <v/>
      </c>
    </row>
    <row r="511" spans="1:16">
      <c r="A511" s="26" t="str">
        <f>IF(Activités!$A521&lt;&gt;"",IF(Activités!C521&lt;&gt;"",IF(Activités!C521="LOC.ID",CONCATENATE("LOC.",Activités!AM$12),Activités!C521),""),"")</f>
        <v/>
      </c>
      <c r="B511" s="51" t="str">
        <f>IF(A511&lt;&gt;"",Activités!J521,"")</f>
        <v/>
      </c>
      <c r="C511" s="26" t="str">
        <f>IF(A511&lt;&gt;"",IF(Activités!E521=TRUE,INDEX(codesex,MATCH(Activités!D521,libsex,0)),Activités!D521),"")</f>
        <v/>
      </c>
      <c r="D511" s="116" t="str">
        <f>IF(A511&lt;&gt;"",Activités!F521,"")</f>
        <v/>
      </c>
      <c r="E511" s="26" t="str">
        <f>IF(A511&lt;&gt;"",IF(Activités!H521=TRUE,INDEX(codenat,MATCH(Activités!G521,libnat,0)),Activités!G521),"")</f>
        <v/>
      </c>
      <c r="F511" s="26" t="str">
        <f>IF(A511&lt;&gt;"",Activités!I521,"")</f>
        <v/>
      </c>
      <c r="G511" s="26" t="str">
        <f>IF(A511&lt;&gt;"",IF(Activités!O521&lt;&gt;"",Activités!O521,""),"")</f>
        <v/>
      </c>
      <c r="H511" s="26" t="str">
        <f>IF(A511&lt;&gt;"",IF(Activités!Z521=TRUE,INDEX(codeperskat,MATCH(Activités!P521,libperskat,0)),IF(Activités!P521&lt;&gt;"",Activités!P521,"")),"")</f>
        <v/>
      </c>
      <c r="I511" s="26" t="str">
        <f>IF(A511&lt;&gt;"",IF(Activités!AA521=TRUE,INDEX(codeaav,MATCH(Activités!Q521,libaav,0)),IF(Activités!Q521&lt;&gt;"",Activités!Q521,"")),"")</f>
        <v/>
      </c>
      <c r="J511" s="26" t="str">
        <f>IF(A511&lt;&gt;"",IF(Activités!AB521=TRUE,INDEX(codedipqual,MATCH(Activités!R521,libdipqual,0)),IF(Activités!R521&lt;&gt;"",Activités!R521,"")),"")</f>
        <v/>
      </c>
      <c r="K511" s="26" t="str">
        <f>IF(A511&lt;&gt;"",IF(Activités!AC521=TRUE,INDEX(libcatidinst,MATCH(Activités!S521,libinst,0)),""),"")</f>
        <v/>
      </c>
      <c r="L511" s="26" t="str">
        <f>IF(A511&lt;&gt;"",IF(Activités!AC521=TRUE,INDEX(codeinst,MATCH(Activités!S521,libinst,0)),IF(Activités!S521&lt;&gt;"",Activités!S521,"")),"")</f>
        <v/>
      </c>
      <c r="M511" s="26" t="str">
        <f>IF(A511&lt;&gt;"",IF(Activités!T521&lt;&gt;"",Activités!T521,""),"")</f>
        <v/>
      </c>
      <c r="N511" s="26" t="str">
        <f>IF(A511&lt;&gt;"",IF(Activités!U521&lt;&gt;"",Activités!U521,""),"")</f>
        <v/>
      </c>
      <c r="O511" s="26" t="str">
        <f>IF(OR(A511="",ISBLANK(Activités!V521)),"",IF(NOT(ISNA(Activités!V521)),INDEX(codeschartkla,MATCH(Activités!V521,libschartkla,0)),Activités!V521))</f>
        <v/>
      </c>
      <c r="P511" s="26" t="str">
        <f>IF(OR(A511="",ISBLANK(Activités!W521)),"",Activités!W521)</f>
        <v/>
      </c>
    </row>
    <row r="512" spans="1:16">
      <c r="A512" s="26" t="str">
        <f>IF(Activités!$A522&lt;&gt;"",IF(Activités!C522&lt;&gt;"",IF(Activités!C522="LOC.ID",CONCATENATE("LOC.",Activités!AM$12),Activités!C522),""),"")</f>
        <v/>
      </c>
      <c r="B512" s="51" t="str">
        <f>IF(A512&lt;&gt;"",Activités!J522,"")</f>
        <v/>
      </c>
      <c r="C512" s="26" t="str">
        <f>IF(A512&lt;&gt;"",IF(Activités!E522=TRUE,INDEX(codesex,MATCH(Activités!D522,libsex,0)),Activités!D522),"")</f>
        <v/>
      </c>
      <c r="D512" s="116" t="str">
        <f>IF(A512&lt;&gt;"",Activités!F522,"")</f>
        <v/>
      </c>
      <c r="E512" s="26" t="str">
        <f>IF(A512&lt;&gt;"",IF(Activités!H522=TRUE,INDEX(codenat,MATCH(Activités!G522,libnat,0)),Activités!G522),"")</f>
        <v/>
      </c>
      <c r="F512" s="26" t="str">
        <f>IF(A512&lt;&gt;"",Activités!I522,"")</f>
        <v/>
      </c>
      <c r="G512" s="26" t="str">
        <f>IF(A512&lt;&gt;"",IF(Activités!O522&lt;&gt;"",Activités!O522,""),"")</f>
        <v/>
      </c>
      <c r="H512" s="26" t="str">
        <f>IF(A512&lt;&gt;"",IF(Activités!Z522=TRUE,INDEX(codeperskat,MATCH(Activités!P522,libperskat,0)),IF(Activités!P522&lt;&gt;"",Activités!P522,"")),"")</f>
        <v/>
      </c>
      <c r="I512" s="26" t="str">
        <f>IF(A512&lt;&gt;"",IF(Activités!AA522=TRUE,INDEX(codeaav,MATCH(Activités!Q522,libaav,0)),IF(Activités!Q522&lt;&gt;"",Activités!Q522,"")),"")</f>
        <v/>
      </c>
      <c r="J512" s="26" t="str">
        <f>IF(A512&lt;&gt;"",IF(Activités!AB522=TRUE,INDEX(codedipqual,MATCH(Activités!R522,libdipqual,0)),IF(Activités!R522&lt;&gt;"",Activités!R522,"")),"")</f>
        <v/>
      </c>
      <c r="K512" s="26" t="str">
        <f>IF(A512&lt;&gt;"",IF(Activités!AC522=TRUE,INDEX(libcatidinst,MATCH(Activités!S522,libinst,0)),""),"")</f>
        <v/>
      </c>
      <c r="L512" s="26" t="str">
        <f>IF(A512&lt;&gt;"",IF(Activités!AC522=TRUE,INDEX(codeinst,MATCH(Activités!S522,libinst,0)),IF(Activités!S522&lt;&gt;"",Activités!S522,"")),"")</f>
        <v/>
      </c>
      <c r="M512" s="26" t="str">
        <f>IF(A512&lt;&gt;"",IF(Activités!T522&lt;&gt;"",Activités!T522,""),"")</f>
        <v/>
      </c>
      <c r="N512" s="26" t="str">
        <f>IF(A512&lt;&gt;"",IF(Activités!U522&lt;&gt;"",Activités!U522,""),"")</f>
        <v/>
      </c>
      <c r="O512" s="26" t="str">
        <f>IF(OR(A512="",ISBLANK(Activités!V522)),"",IF(NOT(ISNA(Activités!V522)),INDEX(codeschartkla,MATCH(Activités!V522,libschartkla,0)),Activités!V522))</f>
        <v/>
      </c>
      <c r="P512" s="26" t="str">
        <f>IF(OR(A512="",ISBLANK(Activités!W522)),"",Activités!W522)</f>
        <v/>
      </c>
    </row>
    <row r="513" spans="1:16">
      <c r="A513" s="26" t="str">
        <f>IF(Activités!$A523&lt;&gt;"",IF(Activités!C523&lt;&gt;"",IF(Activités!C523="LOC.ID",CONCATENATE("LOC.",Activités!AM$12),Activités!C523),""),"")</f>
        <v/>
      </c>
      <c r="B513" s="51" t="str">
        <f>IF(A513&lt;&gt;"",Activités!J523,"")</f>
        <v/>
      </c>
      <c r="C513" s="26" t="str">
        <f>IF(A513&lt;&gt;"",IF(Activités!E523=TRUE,INDEX(codesex,MATCH(Activités!D523,libsex,0)),Activités!D523),"")</f>
        <v/>
      </c>
      <c r="D513" s="116" t="str">
        <f>IF(A513&lt;&gt;"",Activités!F523,"")</f>
        <v/>
      </c>
      <c r="E513" s="26" t="str">
        <f>IF(A513&lt;&gt;"",IF(Activités!H523=TRUE,INDEX(codenat,MATCH(Activités!G523,libnat,0)),Activités!G523),"")</f>
        <v/>
      </c>
      <c r="F513" s="26" t="str">
        <f>IF(A513&lt;&gt;"",Activités!I523,"")</f>
        <v/>
      </c>
      <c r="G513" s="26" t="str">
        <f>IF(A513&lt;&gt;"",IF(Activités!O523&lt;&gt;"",Activités!O523,""),"")</f>
        <v/>
      </c>
      <c r="H513" s="26" t="str">
        <f>IF(A513&lt;&gt;"",IF(Activités!Z523=TRUE,INDEX(codeperskat,MATCH(Activités!P523,libperskat,0)),IF(Activités!P523&lt;&gt;"",Activités!P523,"")),"")</f>
        <v/>
      </c>
      <c r="I513" s="26" t="str">
        <f>IF(A513&lt;&gt;"",IF(Activités!AA523=TRUE,INDEX(codeaav,MATCH(Activités!Q523,libaav,0)),IF(Activités!Q523&lt;&gt;"",Activités!Q523,"")),"")</f>
        <v/>
      </c>
      <c r="J513" s="26" t="str">
        <f>IF(A513&lt;&gt;"",IF(Activités!AB523=TRUE,INDEX(codedipqual,MATCH(Activités!R523,libdipqual,0)),IF(Activités!R523&lt;&gt;"",Activités!R523,"")),"")</f>
        <v/>
      </c>
      <c r="K513" s="26" t="str">
        <f>IF(A513&lt;&gt;"",IF(Activités!AC523=TRUE,INDEX(libcatidinst,MATCH(Activités!S523,libinst,0)),""),"")</f>
        <v/>
      </c>
      <c r="L513" s="26" t="str">
        <f>IF(A513&lt;&gt;"",IF(Activités!AC523=TRUE,INDEX(codeinst,MATCH(Activités!S523,libinst,0)),IF(Activités!S523&lt;&gt;"",Activités!S523,"")),"")</f>
        <v/>
      </c>
      <c r="M513" s="26" t="str">
        <f>IF(A513&lt;&gt;"",IF(Activités!T523&lt;&gt;"",Activités!T523,""),"")</f>
        <v/>
      </c>
      <c r="N513" s="26" t="str">
        <f>IF(A513&lt;&gt;"",IF(Activités!U523&lt;&gt;"",Activités!U523,""),"")</f>
        <v/>
      </c>
      <c r="O513" s="26" t="str">
        <f>IF(OR(A513="",ISBLANK(Activités!V523)),"",IF(NOT(ISNA(Activités!V523)),INDEX(codeschartkla,MATCH(Activités!V523,libschartkla,0)),Activités!V523))</f>
        <v/>
      </c>
      <c r="P513" s="26" t="str">
        <f>IF(OR(A513="",ISBLANK(Activités!W523)),"",Activités!W523)</f>
        <v/>
      </c>
    </row>
    <row r="514" spans="1:16">
      <c r="A514" s="26" t="str">
        <f>IF(Activités!$A524&lt;&gt;"",IF(Activités!C524&lt;&gt;"",IF(Activités!C524="LOC.ID",CONCATENATE("LOC.",Activités!AM$12),Activités!C524),""),"")</f>
        <v/>
      </c>
      <c r="B514" s="51" t="str">
        <f>IF(A514&lt;&gt;"",Activités!J524,"")</f>
        <v/>
      </c>
      <c r="C514" s="26" t="str">
        <f>IF(A514&lt;&gt;"",IF(Activités!E524=TRUE,INDEX(codesex,MATCH(Activités!D524,libsex,0)),Activités!D524),"")</f>
        <v/>
      </c>
      <c r="D514" s="116" t="str">
        <f>IF(A514&lt;&gt;"",Activités!F524,"")</f>
        <v/>
      </c>
      <c r="E514" s="26" t="str">
        <f>IF(A514&lt;&gt;"",IF(Activités!H524=TRUE,INDEX(codenat,MATCH(Activités!G524,libnat,0)),Activités!G524),"")</f>
        <v/>
      </c>
      <c r="F514" s="26" t="str">
        <f>IF(A514&lt;&gt;"",Activités!I524,"")</f>
        <v/>
      </c>
      <c r="G514" s="26" t="str">
        <f>IF(A514&lt;&gt;"",IF(Activités!O524&lt;&gt;"",Activités!O524,""),"")</f>
        <v/>
      </c>
      <c r="H514" s="26" t="str">
        <f>IF(A514&lt;&gt;"",IF(Activités!Z524=TRUE,INDEX(codeperskat,MATCH(Activités!P524,libperskat,0)),IF(Activités!P524&lt;&gt;"",Activités!P524,"")),"")</f>
        <v/>
      </c>
      <c r="I514" s="26" t="str">
        <f>IF(A514&lt;&gt;"",IF(Activités!AA524=TRUE,INDEX(codeaav,MATCH(Activités!Q524,libaav,0)),IF(Activités!Q524&lt;&gt;"",Activités!Q524,"")),"")</f>
        <v/>
      </c>
      <c r="J514" s="26" t="str">
        <f>IF(A514&lt;&gt;"",IF(Activités!AB524=TRUE,INDEX(codedipqual,MATCH(Activités!R524,libdipqual,0)),IF(Activités!R524&lt;&gt;"",Activités!R524,"")),"")</f>
        <v/>
      </c>
      <c r="K514" s="26" t="str">
        <f>IF(A514&lt;&gt;"",IF(Activités!AC524=TRUE,INDEX(libcatidinst,MATCH(Activités!S524,libinst,0)),""),"")</f>
        <v/>
      </c>
      <c r="L514" s="26" t="str">
        <f>IF(A514&lt;&gt;"",IF(Activités!AC524=TRUE,INDEX(codeinst,MATCH(Activités!S524,libinst,0)),IF(Activités!S524&lt;&gt;"",Activités!S524,"")),"")</f>
        <v/>
      </c>
      <c r="M514" s="26" t="str">
        <f>IF(A514&lt;&gt;"",IF(Activités!T524&lt;&gt;"",Activités!T524,""),"")</f>
        <v/>
      </c>
      <c r="N514" s="26" t="str">
        <f>IF(A514&lt;&gt;"",IF(Activités!U524&lt;&gt;"",Activités!U524,""),"")</f>
        <v/>
      </c>
      <c r="O514" s="26" t="str">
        <f>IF(OR(A514="",ISBLANK(Activités!V524)),"",IF(NOT(ISNA(Activités!V524)),INDEX(codeschartkla,MATCH(Activités!V524,libschartkla,0)),Activités!V524))</f>
        <v/>
      </c>
      <c r="P514" s="26" t="str">
        <f>IF(OR(A514="",ISBLANK(Activités!W524)),"",Activités!W524)</f>
        <v/>
      </c>
    </row>
    <row r="515" spans="1:16">
      <c r="A515" s="26" t="str">
        <f>IF(Activités!$A525&lt;&gt;"",IF(Activités!C525&lt;&gt;"",IF(Activités!C525="LOC.ID",CONCATENATE("LOC.",Activités!AM$12),Activités!C525),""),"")</f>
        <v/>
      </c>
      <c r="B515" s="51" t="str">
        <f>IF(A515&lt;&gt;"",Activités!J525,"")</f>
        <v/>
      </c>
      <c r="C515" s="26" t="str">
        <f>IF(A515&lt;&gt;"",IF(Activités!E525=TRUE,INDEX(codesex,MATCH(Activités!D525,libsex,0)),Activités!D525),"")</f>
        <v/>
      </c>
      <c r="D515" s="116" t="str">
        <f>IF(A515&lt;&gt;"",Activités!F525,"")</f>
        <v/>
      </c>
      <c r="E515" s="26" t="str">
        <f>IF(A515&lt;&gt;"",IF(Activités!H525=TRUE,INDEX(codenat,MATCH(Activités!G525,libnat,0)),Activités!G525),"")</f>
        <v/>
      </c>
      <c r="F515" s="26" t="str">
        <f>IF(A515&lt;&gt;"",Activités!I525,"")</f>
        <v/>
      </c>
      <c r="G515" s="26" t="str">
        <f>IF(A515&lt;&gt;"",IF(Activités!O525&lt;&gt;"",Activités!O525,""),"")</f>
        <v/>
      </c>
      <c r="H515" s="26" t="str">
        <f>IF(A515&lt;&gt;"",IF(Activités!Z525=TRUE,INDEX(codeperskat,MATCH(Activités!P525,libperskat,0)),IF(Activités!P525&lt;&gt;"",Activités!P525,"")),"")</f>
        <v/>
      </c>
      <c r="I515" s="26" t="str">
        <f>IF(A515&lt;&gt;"",IF(Activités!AA525=TRUE,INDEX(codeaav,MATCH(Activités!Q525,libaav,0)),IF(Activités!Q525&lt;&gt;"",Activités!Q525,"")),"")</f>
        <v/>
      </c>
      <c r="J515" s="26" t="str">
        <f>IF(A515&lt;&gt;"",IF(Activités!AB525=TRUE,INDEX(codedipqual,MATCH(Activités!R525,libdipqual,0)),IF(Activités!R525&lt;&gt;"",Activités!R525,"")),"")</f>
        <v/>
      </c>
      <c r="K515" s="26" t="str">
        <f>IF(A515&lt;&gt;"",IF(Activités!AC525=TRUE,INDEX(libcatidinst,MATCH(Activités!S525,libinst,0)),""),"")</f>
        <v/>
      </c>
      <c r="L515" s="26" t="str">
        <f>IF(A515&lt;&gt;"",IF(Activités!AC525=TRUE,INDEX(codeinst,MATCH(Activités!S525,libinst,0)),IF(Activités!S525&lt;&gt;"",Activités!S525,"")),"")</f>
        <v/>
      </c>
      <c r="M515" s="26" t="str">
        <f>IF(A515&lt;&gt;"",IF(Activités!T525&lt;&gt;"",Activités!T525,""),"")</f>
        <v/>
      </c>
      <c r="N515" s="26" t="str">
        <f>IF(A515&lt;&gt;"",IF(Activités!U525&lt;&gt;"",Activités!U525,""),"")</f>
        <v/>
      </c>
      <c r="O515" s="26" t="str">
        <f>IF(OR(A515="",ISBLANK(Activités!V525)),"",IF(NOT(ISNA(Activités!V525)),INDEX(codeschartkla,MATCH(Activités!V525,libschartkla,0)),Activités!V525))</f>
        <v/>
      </c>
      <c r="P515" s="26" t="str">
        <f>IF(OR(A515="",ISBLANK(Activités!W525)),"",Activités!W525)</f>
        <v/>
      </c>
    </row>
    <row r="516" spans="1:16">
      <c r="A516" s="26" t="str">
        <f>IF(Activités!$A526&lt;&gt;"",IF(Activités!C526&lt;&gt;"",IF(Activités!C526="LOC.ID",CONCATENATE("LOC.",Activités!AM$12),Activités!C526),""),"")</f>
        <v/>
      </c>
      <c r="B516" s="51" t="str">
        <f>IF(A516&lt;&gt;"",Activités!J526,"")</f>
        <v/>
      </c>
      <c r="C516" s="26" t="str">
        <f>IF(A516&lt;&gt;"",IF(Activités!E526=TRUE,INDEX(codesex,MATCH(Activités!D526,libsex,0)),Activités!D526),"")</f>
        <v/>
      </c>
      <c r="D516" s="116" t="str">
        <f>IF(A516&lt;&gt;"",Activités!F526,"")</f>
        <v/>
      </c>
      <c r="E516" s="26" t="str">
        <f>IF(A516&lt;&gt;"",IF(Activités!H526=TRUE,INDEX(codenat,MATCH(Activités!G526,libnat,0)),Activités!G526),"")</f>
        <v/>
      </c>
      <c r="F516" s="26" t="str">
        <f>IF(A516&lt;&gt;"",Activités!I526,"")</f>
        <v/>
      </c>
      <c r="G516" s="26" t="str">
        <f>IF(A516&lt;&gt;"",IF(Activités!O526&lt;&gt;"",Activités!O526,""),"")</f>
        <v/>
      </c>
      <c r="H516" s="26" t="str">
        <f>IF(A516&lt;&gt;"",IF(Activités!Z526=TRUE,INDEX(codeperskat,MATCH(Activités!P526,libperskat,0)),IF(Activités!P526&lt;&gt;"",Activités!P526,"")),"")</f>
        <v/>
      </c>
      <c r="I516" s="26" t="str">
        <f>IF(A516&lt;&gt;"",IF(Activités!AA526=TRUE,INDEX(codeaav,MATCH(Activités!Q526,libaav,0)),IF(Activités!Q526&lt;&gt;"",Activités!Q526,"")),"")</f>
        <v/>
      </c>
      <c r="J516" s="26" t="str">
        <f>IF(A516&lt;&gt;"",IF(Activités!AB526=TRUE,INDEX(codedipqual,MATCH(Activités!R526,libdipqual,0)),IF(Activités!R526&lt;&gt;"",Activités!R526,"")),"")</f>
        <v/>
      </c>
      <c r="K516" s="26" t="str">
        <f>IF(A516&lt;&gt;"",IF(Activités!AC526=TRUE,INDEX(libcatidinst,MATCH(Activités!S526,libinst,0)),""),"")</f>
        <v/>
      </c>
      <c r="L516" s="26" t="str">
        <f>IF(A516&lt;&gt;"",IF(Activités!AC526=TRUE,INDEX(codeinst,MATCH(Activités!S526,libinst,0)),IF(Activités!S526&lt;&gt;"",Activités!S526,"")),"")</f>
        <v/>
      </c>
      <c r="M516" s="26" t="str">
        <f>IF(A516&lt;&gt;"",IF(Activités!T526&lt;&gt;"",Activités!T526,""),"")</f>
        <v/>
      </c>
      <c r="N516" s="26" t="str">
        <f>IF(A516&lt;&gt;"",IF(Activités!U526&lt;&gt;"",Activités!U526,""),"")</f>
        <v/>
      </c>
      <c r="O516" s="26" t="str">
        <f>IF(OR(A516="",ISBLANK(Activités!V526)),"",IF(NOT(ISNA(Activités!V526)),INDEX(codeschartkla,MATCH(Activités!V526,libschartkla,0)),Activités!V526))</f>
        <v/>
      </c>
      <c r="P516" s="26" t="str">
        <f>IF(OR(A516="",ISBLANK(Activités!W526)),"",Activités!W526)</f>
        <v/>
      </c>
    </row>
    <row r="517" spans="1:16">
      <c r="A517" s="26" t="str">
        <f>IF(Activités!$A527&lt;&gt;"",IF(Activités!C527&lt;&gt;"",IF(Activités!C527="LOC.ID",CONCATENATE("LOC.",Activités!AM$12),Activités!C527),""),"")</f>
        <v/>
      </c>
      <c r="B517" s="51" t="str">
        <f>IF(A517&lt;&gt;"",Activités!J527,"")</f>
        <v/>
      </c>
      <c r="C517" s="26" t="str">
        <f>IF(A517&lt;&gt;"",IF(Activités!E527=TRUE,INDEX(codesex,MATCH(Activités!D527,libsex,0)),Activités!D527),"")</f>
        <v/>
      </c>
      <c r="D517" s="116" t="str">
        <f>IF(A517&lt;&gt;"",Activités!F527,"")</f>
        <v/>
      </c>
      <c r="E517" s="26" t="str">
        <f>IF(A517&lt;&gt;"",IF(Activités!H527=TRUE,INDEX(codenat,MATCH(Activités!G527,libnat,0)),Activités!G527),"")</f>
        <v/>
      </c>
      <c r="F517" s="26" t="str">
        <f>IF(A517&lt;&gt;"",Activités!I527,"")</f>
        <v/>
      </c>
      <c r="G517" s="26" t="str">
        <f>IF(A517&lt;&gt;"",IF(Activités!O527&lt;&gt;"",Activités!O527,""),"")</f>
        <v/>
      </c>
      <c r="H517" s="26" t="str">
        <f>IF(A517&lt;&gt;"",IF(Activités!Z527=TRUE,INDEX(codeperskat,MATCH(Activités!P527,libperskat,0)),IF(Activités!P527&lt;&gt;"",Activités!P527,"")),"")</f>
        <v/>
      </c>
      <c r="I517" s="26" t="str">
        <f>IF(A517&lt;&gt;"",IF(Activités!AA527=TRUE,INDEX(codeaav,MATCH(Activités!Q527,libaav,0)),IF(Activités!Q527&lt;&gt;"",Activités!Q527,"")),"")</f>
        <v/>
      </c>
      <c r="J517" s="26" t="str">
        <f>IF(A517&lt;&gt;"",IF(Activités!AB527=TRUE,INDEX(codedipqual,MATCH(Activités!R527,libdipqual,0)),IF(Activités!R527&lt;&gt;"",Activités!R527,"")),"")</f>
        <v/>
      </c>
      <c r="K517" s="26" t="str">
        <f>IF(A517&lt;&gt;"",IF(Activités!AC527=TRUE,INDEX(libcatidinst,MATCH(Activités!S527,libinst,0)),""),"")</f>
        <v/>
      </c>
      <c r="L517" s="26" t="str">
        <f>IF(A517&lt;&gt;"",IF(Activités!AC527=TRUE,INDEX(codeinst,MATCH(Activités!S527,libinst,0)),IF(Activités!S527&lt;&gt;"",Activités!S527,"")),"")</f>
        <v/>
      </c>
      <c r="M517" s="26" t="str">
        <f>IF(A517&lt;&gt;"",IF(Activités!T527&lt;&gt;"",Activités!T527,""),"")</f>
        <v/>
      </c>
      <c r="N517" s="26" t="str">
        <f>IF(A517&lt;&gt;"",IF(Activités!U527&lt;&gt;"",Activités!U527,""),"")</f>
        <v/>
      </c>
      <c r="O517" s="26" t="str">
        <f>IF(OR(A517="",ISBLANK(Activités!V527)),"",IF(NOT(ISNA(Activités!V527)),INDEX(codeschartkla,MATCH(Activités!V527,libschartkla,0)),Activités!V527))</f>
        <v/>
      </c>
      <c r="P517" s="26" t="str">
        <f>IF(OR(A517="",ISBLANK(Activités!W527)),"",Activités!W527)</f>
        <v/>
      </c>
    </row>
    <row r="518" spans="1:16">
      <c r="A518" s="26" t="str">
        <f>IF(Activités!$A528&lt;&gt;"",IF(Activités!C528&lt;&gt;"",IF(Activités!C528="LOC.ID",CONCATENATE("LOC.",Activités!AM$12),Activités!C528),""),"")</f>
        <v/>
      </c>
      <c r="B518" s="51" t="str">
        <f>IF(A518&lt;&gt;"",Activités!J528,"")</f>
        <v/>
      </c>
      <c r="C518" s="26" t="str">
        <f>IF(A518&lt;&gt;"",IF(Activités!E528=TRUE,INDEX(codesex,MATCH(Activités!D528,libsex,0)),Activités!D528),"")</f>
        <v/>
      </c>
      <c r="D518" s="116" t="str">
        <f>IF(A518&lt;&gt;"",Activités!F528,"")</f>
        <v/>
      </c>
      <c r="E518" s="26" t="str">
        <f>IF(A518&lt;&gt;"",IF(Activités!H528=TRUE,INDEX(codenat,MATCH(Activités!G528,libnat,0)),Activités!G528),"")</f>
        <v/>
      </c>
      <c r="F518" s="26" t="str">
        <f>IF(A518&lt;&gt;"",Activités!I528,"")</f>
        <v/>
      </c>
      <c r="G518" s="26" t="str">
        <f>IF(A518&lt;&gt;"",IF(Activités!O528&lt;&gt;"",Activités!O528,""),"")</f>
        <v/>
      </c>
      <c r="H518" s="26" t="str">
        <f>IF(A518&lt;&gt;"",IF(Activités!Z528=TRUE,INDEX(codeperskat,MATCH(Activités!P528,libperskat,0)),IF(Activités!P528&lt;&gt;"",Activités!P528,"")),"")</f>
        <v/>
      </c>
      <c r="I518" s="26" t="str">
        <f>IF(A518&lt;&gt;"",IF(Activités!AA528=TRUE,INDEX(codeaav,MATCH(Activités!Q528,libaav,0)),IF(Activités!Q528&lt;&gt;"",Activités!Q528,"")),"")</f>
        <v/>
      </c>
      <c r="J518" s="26" t="str">
        <f>IF(A518&lt;&gt;"",IF(Activités!AB528=TRUE,INDEX(codedipqual,MATCH(Activités!R528,libdipqual,0)),IF(Activités!R528&lt;&gt;"",Activités!R528,"")),"")</f>
        <v/>
      </c>
      <c r="K518" s="26" t="str">
        <f>IF(A518&lt;&gt;"",IF(Activités!AC528=TRUE,INDEX(libcatidinst,MATCH(Activités!S528,libinst,0)),""),"")</f>
        <v/>
      </c>
      <c r="L518" s="26" t="str">
        <f>IF(A518&lt;&gt;"",IF(Activités!AC528=TRUE,INDEX(codeinst,MATCH(Activités!S528,libinst,0)),IF(Activités!S528&lt;&gt;"",Activités!S528,"")),"")</f>
        <v/>
      </c>
      <c r="M518" s="26" t="str">
        <f>IF(A518&lt;&gt;"",IF(Activités!T528&lt;&gt;"",Activités!T528,""),"")</f>
        <v/>
      </c>
      <c r="N518" s="26" t="str">
        <f>IF(A518&lt;&gt;"",IF(Activités!U528&lt;&gt;"",Activités!U528,""),"")</f>
        <v/>
      </c>
      <c r="O518" s="26" t="str">
        <f>IF(OR(A518="",ISBLANK(Activités!V528)),"",IF(NOT(ISNA(Activités!V528)),INDEX(codeschartkla,MATCH(Activités!V528,libschartkla,0)),Activités!V528))</f>
        <v/>
      </c>
      <c r="P518" s="26" t="str">
        <f>IF(OR(A518="",ISBLANK(Activités!W528)),"",Activités!W528)</f>
        <v/>
      </c>
    </row>
    <row r="519" spans="1:16">
      <c r="A519" s="26" t="str">
        <f>IF(Activités!$A529&lt;&gt;"",IF(Activités!C529&lt;&gt;"",IF(Activités!C529="LOC.ID",CONCATENATE("LOC.",Activités!AM$12),Activités!C529),""),"")</f>
        <v/>
      </c>
      <c r="B519" s="51" t="str">
        <f>IF(A519&lt;&gt;"",Activités!J529,"")</f>
        <v/>
      </c>
      <c r="C519" s="26" t="str">
        <f>IF(A519&lt;&gt;"",IF(Activités!E529=TRUE,INDEX(codesex,MATCH(Activités!D529,libsex,0)),Activités!D529),"")</f>
        <v/>
      </c>
      <c r="D519" s="116" t="str">
        <f>IF(A519&lt;&gt;"",Activités!F529,"")</f>
        <v/>
      </c>
      <c r="E519" s="26" t="str">
        <f>IF(A519&lt;&gt;"",IF(Activités!H529=TRUE,INDEX(codenat,MATCH(Activités!G529,libnat,0)),Activités!G529),"")</f>
        <v/>
      </c>
      <c r="F519" s="26" t="str">
        <f>IF(A519&lt;&gt;"",Activités!I529,"")</f>
        <v/>
      </c>
      <c r="G519" s="26" t="str">
        <f>IF(A519&lt;&gt;"",IF(Activités!O529&lt;&gt;"",Activités!O529,""),"")</f>
        <v/>
      </c>
      <c r="H519" s="26" t="str">
        <f>IF(A519&lt;&gt;"",IF(Activités!Z529=TRUE,INDEX(codeperskat,MATCH(Activités!P529,libperskat,0)),IF(Activités!P529&lt;&gt;"",Activités!P529,"")),"")</f>
        <v/>
      </c>
      <c r="I519" s="26" t="str">
        <f>IF(A519&lt;&gt;"",IF(Activités!AA529=TRUE,INDEX(codeaav,MATCH(Activités!Q529,libaav,0)),IF(Activités!Q529&lt;&gt;"",Activités!Q529,"")),"")</f>
        <v/>
      </c>
      <c r="J519" s="26" t="str">
        <f>IF(A519&lt;&gt;"",IF(Activités!AB529=TRUE,INDEX(codedipqual,MATCH(Activités!R529,libdipqual,0)),IF(Activités!R529&lt;&gt;"",Activités!R529,"")),"")</f>
        <v/>
      </c>
      <c r="K519" s="26" t="str">
        <f>IF(A519&lt;&gt;"",IF(Activités!AC529=TRUE,INDEX(libcatidinst,MATCH(Activités!S529,libinst,0)),""),"")</f>
        <v/>
      </c>
      <c r="L519" s="26" t="str">
        <f>IF(A519&lt;&gt;"",IF(Activités!AC529=TRUE,INDEX(codeinst,MATCH(Activités!S529,libinst,0)),IF(Activités!S529&lt;&gt;"",Activités!S529,"")),"")</f>
        <v/>
      </c>
      <c r="M519" s="26" t="str">
        <f>IF(A519&lt;&gt;"",IF(Activités!T529&lt;&gt;"",Activités!T529,""),"")</f>
        <v/>
      </c>
      <c r="N519" s="26" t="str">
        <f>IF(A519&lt;&gt;"",IF(Activités!U529&lt;&gt;"",Activités!U529,""),"")</f>
        <v/>
      </c>
      <c r="O519" s="26" t="str">
        <f>IF(OR(A519="",ISBLANK(Activités!V529)),"",IF(NOT(ISNA(Activités!V529)),INDEX(codeschartkla,MATCH(Activités!V529,libschartkla,0)),Activités!V529))</f>
        <v/>
      </c>
      <c r="P519" s="26" t="str">
        <f>IF(OR(A519="",ISBLANK(Activités!W529)),"",Activités!W529)</f>
        <v/>
      </c>
    </row>
    <row r="520" spans="1:16">
      <c r="A520" s="26" t="str">
        <f>IF(Activités!$A530&lt;&gt;"",IF(Activités!C530&lt;&gt;"",IF(Activités!C530="LOC.ID",CONCATENATE("LOC.",Activités!AM$12),Activités!C530),""),"")</f>
        <v/>
      </c>
      <c r="B520" s="51" t="str">
        <f>IF(A520&lt;&gt;"",Activités!J530,"")</f>
        <v/>
      </c>
      <c r="C520" s="26" t="str">
        <f>IF(A520&lt;&gt;"",IF(Activités!E530=TRUE,INDEX(codesex,MATCH(Activités!D530,libsex,0)),Activités!D530),"")</f>
        <v/>
      </c>
      <c r="D520" s="116" t="str">
        <f>IF(A520&lt;&gt;"",Activités!F530,"")</f>
        <v/>
      </c>
      <c r="E520" s="26" t="str">
        <f>IF(A520&lt;&gt;"",IF(Activités!H530=TRUE,INDEX(codenat,MATCH(Activités!G530,libnat,0)),Activités!G530),"")</f>
        <v/>
      </c>
      <c r="F520" s="26" t="str">
        <f>IF(A520&lt;&gt;"",Activités!I530,"")</f>
        <v/>
      </c>
      <c r="G520" s="26" t="str">
        <f>IF(A520&lt;&gt;"",IF(Activités!O530&lt;&gt;"",Activités!O530,""),"")</f>
        <v/>
      </c>
      <c r="H520" s="26" t="str">
        <f>IF(A520&lt;&gt;"",IF(Activités!Z530=TRUE,INDEX(codeperskat,MATCH(Activités!P530,libperskat,0)),IF(Activités!P530&lt;&gt;"",Activités!P530,"")),"")</f>
        <v/>
      </c>
      <c r="I520" s="26" t="str">
        <f>IF(A520&lt;&gt;"",IF(Activités!AA530=TRUE,INDEX(codeaav,MATCH(Activités!Q530,libaav,0)),IF(Activités!Q530&lt;&gt;"",Activités!Q530,"")),"")</f>
        <v/>
      </c>
      <c r="J520" s="26" t="str">
        <f>IF(A520&lt;&gt;"",IF(Activités!AB530=TRUE,INDEX(codedipqual,MATCH(Activités!R530,libdipqual,0)),IF(Activités!R530&lt;&gt;"",Activités!R530,"")),"")</f>
        <v/>
      </c>
      <c r="K520" s="26" t="str">
        <f>IF(A520&lt;&gt;"",IF(Activités!AC530=TRUE,INDEX(libcatidinst,MATCH(Activités!S530,libinst,0)),""),"")</f>
        <v/>
      </c>
      <c r="L520" s="26" t="str">
        <f>IF(A520&lt;&gt;"",IF(Activités!AC530=TRUE,INDEX(codeinst,MATCH(Activités!S530,libinst,0)),IF(Activités!S530&lt;&gt;"",Activités!S530,"")),"")</f>
        <v/>
      </c>
      <c r="M520" s="26" t="str">
        <f>IF(A520&lt;&gt;"",IF(Activités!T530&lt;&gt;"",Activités!T530,""),"")</f>
        <v/>
      </c>
      <c r="N520" s="26" t="str">
        <f>IF(A520&lt;&gt;"",IF(Activités!U530&lt;&gt;"",Activités!U530,""),"")</f>
        <v/>
      </c>
      <c r="O520" s="26" t="str">
        <f>IF(OR(A520="",ISBLANK(Activités!V530)),"",IF(NOT(ISNA(Activités!V530)),INDEX(codeschartkla,MATCH(Activités!V530,libschartkla,0)),Activités!V530))</f>
        <v/>
      </c>
      <c r="P520" s="26" t="str">
        <f>IF(OR(A520="",ISBLANK(Activités!W530)),"",Activités!W530)</f>
        <v/>
      </c>
    </row>
    <row r="521" spans="1:16">
      <c r="A521" s="26" t="str">
        <f>IF(Activités!$A531&lt;&gt;"",IF(Activités!C531&lt;&gt;"",IF(Activités!C531="LOC.ID",CONCATENATE("LOC.",Activités!AM$12),Activités!C531),""),"")</f>
        <v/>
      </c>
      <c r="B521" s="51" t="str">
        <f>IF(A521&lt;&gt;"",Activités!J531,"")</f>
        <v/>
      </c>
      <c r="C521" s="26" t="str">
        <f>IF(A521&lt;&gt;"",IF(Activités!E531=TRUE,INDEX(codesex,MATCH(Activités!D531,libsex,0)),Activités!D531),"")</f>
        <v/>
      </c>
      <c r="D521" s="116" t="str">
        <f>IF(A521&lt;&gt;"",Activités!F531,"")</f>
        <v/>
      </c>
      <c r="E521" s="26" t="str">
        <f>IF(A521&lt;&gt;"",IF(Activités!H531=TRUE,INDEX(codenat,MATCH(Activités!G531,libnat,0)),Activités!G531),"")</f>
        <v/>
      </c>
      <c r="F521" s="26" t="str">
        <f>IF(A521&lt;&gt;"",Activités!I531,"")</f>
        <v/>
      </c>
      <c r="G521" s="26" t="str">
        <f>IF(A521&lt;&gt;"",IF(Activités!O531&lt;&gt;"",Activités!O531,""),"")</f>
        <v/>
      </c>
      <c r="H521" s="26" t="str">
        <f>IF(A521&lt;&gt;"",IF(Activités!Z531=TRUE,INDEX(codeperskat,MATCH(Activités!P531,libperskat,0)),IF(Activités!P531&lt;&gt;"",Activités!P531,"")),"")</f>
        <v/>
      </c>
      <c r="I521" s="26" t="str">
        <f>IF(A521&lt;&gt;"",IF(Activités!AA531=TRUE,INDEX(codeaav,MATCH(Activités!Q531,libaav,0)),IF(Activités!Q531&lt;&gt;"",Activités!Q531,"")),"")</f>
        <v/>
      </c>
      <c r="J521" s="26" t="str">
        <f>IF(A521&lt;&gt;"",IF(Activités!AB531=TRUE,INDEX(codedipqual,MATCH(Activités!R531,libdipqual,0)),IF(Activités!R531&lt;&gt;"",Activités!R531,"")),"")</f>
        <v/>
      </c>
      <c r="K521" s="26" t="str">
        <f>IF(A521&lt;&gt;"",IF(Activités!AC531=TRUE,INDEX(libcatidinst,MATCH(Activités!S531,libinst,0)),""),"")</f>
        <v/>
      </c>
      <c r="L521" s="26" t="str">
        <f>IF(A521&lt;&gt;"",IF(Activités!AC531=TRUE,INDEX(codeinst,MATCH(Activités!S531,libinst,0)),IF(Activités!S531&lt;&gt;"",Activités!S531,"")),"")</f>
        <v/>
      </c>
      <c r="M521" s="26" t="str">
        <f>IF(A521&lt;&gt;"",IF(Activités!T531&lt;&gt;"",Activités!T531,""),"")</f>
        <v/>
      </c>
      <c r="N521" s="26" t="str">
        <f>IF(A521&lt;&gt;"",IF(Activités!U531&lt;&gt;"",Activités!U531,""),"")</f>
        <v/>
      </c>
      <c r="O521" s="26" t="str">
        <f>IF(OR(A521="",ISBLANK(Activités!V531)),"",IF(NOT(ISNA(Activités!V531)),INDEX(codeschartkla,MATCH(Activités!V531,libschartkla,0)),Activités!V531))</f>
        <v/>
      </c>
      <c r="P521" s="26" t="str">
        <f>IF(OR(A521="",ISBLANK(Activités!W531)),"",Activités!W531)</f>
        <v/>
      </c>
    </row>
    <row r="522" spans="1:16">
      <c r="A522" s="26" t="str">
        <f>IF(Activités!$A532&lt;&gt;"",IF(Activités!C532&lt;&gt;"",IF(Activités!C532="LOC.ID",CONCATENATE("LOC.",Activités!AM$12),Activités!C532),""),"")</f>
        <v/>
      </c>
      <c r="B522" s="51" t="str">
        <f>IF(A522&lt;&gt;"",Activités!J532,"")</f>
        <v/>
      </c>
      <c r="C522" s="26" t="str">
        <f>IF(A522&lt;&gt;"",IF(Activités!E532=TRUE,INDEX(codesex,MATCH(Activités!D532,libsex,0)),Activités!D532),"")</f>
        <v/>
      </c>
      <c r="D522" s="116" t="str">
        <f>IF(A522&lt;&gt;"",Activités!F532,"")</f>
        <v/>
      </c>
      <c r="E522" s="26" t="str">
        <f>IF(A522&lt;&gt;"",IF(Activités!H532=TRUE,INDEX(codenat,MATCH(Activités!G532,libnat,0)),Activités!G532),"")</f>
        <v/>
      </c>
      <c r="F522" s="26" t="str">
        <f>IF(A522&lt;&gt;"",Activités!I532,"")</f>
        <v/>
      </c>
      <c r="G522" s="26" t="str">
        <f>IF(A522&lt;&gt;"",IF(Activités!O532&lt;&gt;"",Activités!O532,""),"")</f>
        <v/>
      </c>
      <c r="H522" s="26" t="str">
        <f>IF(A522&lt;&gt;"",IF(Activités!Z532=TRUE,INDEX(codeperskat,MATCH(Activités!P532,libperskat,0)),IF(Activités!P532&lt;&gt;"",Activités!P532,"")),"")</f>
        <v/>
      </c>
      <c r="I522" s="26" t="str">
        <f>IF(A522&lt;&gt;"",IF(Activités!AA532=TRUE,INDEX(codeaav,MATCH(Activités!Q532,libaav,0)),IF(Activités!Q532&lt;&gt;"",Activités!Q532,"")),"")</f>
        <v/>
      </c>
      <c r="J522" s="26" t="str">
        <f>IF(A522&lt;&gt;"",IF(Activités!AB532=TRUE,INDEX(codedipqual,MATCH(Activités!R532,libdipqual,0)),IF(Activités!R532&lt;&gt;"",Activités!R532,"")),"")</f>
        <v/>
      </c>
      <c r="K522" s="26" t="str">
        <f>IF(A522&lt;&gt;"",IF(Activités!AC532=TRUE,INDEX(libcatidinst,MATCH(Activités!S532,libinst,0)),""),"")</f>
        <v/>
      </c>
      <c r="L522" s="26" t="str">
        <f>IF(A522&lt;&gt;"",IF(Activités!AC532=TRUE,INDEX(codeinst,MATCH(Activités!S532,libinst,0)),IF(Activités!S532&lt;&gt;"",Activités!S532,"")),"")</f>
        <v/>
      </c>
      <c r="M522" s="26" t="str">
        <f>IF(A522&lt;&gt;"",IF(Activités!T532&lt;&gt;"",Activités!T532,""),"")</f>
        <v/>
      </c>
      <c r="N522" s="26" t="str">
        <f>IF(A522&lt;&gt;"",IF(Activités!U532&lt;&gt;"",Activités!U532,""),"")</f>
        <v/>
      </c>
      <c r="O522" s="26" t="str">
        <f>IF(OR(A522="",ISBLANK(Activités!V532)),"",IF(NOT(ISNA(Activités!V532)),INDEX(codeschartkla,MATCH(Activités!V532,libschartkla,0)),Activités!V532))</f>
        <v/>
      </c>
      <c r="P522" s="26" t="str">
        <f>IF(OR(A522="",ISBLANK(Activités!W532)),"",Activités!W532)</f>
        <v/>
      </c>
    </row>
    <row r="523" spans="1:16">
      <c r="A523" s="26" t="str">
        <f>IF(Activités!$A533&lt;&gt;"",IF(Activités!C533&lt;&gt;"",IF(Activités!C533="LOC.ID",CONCATENATE("LOC.",Activités!AM$12),Activités!C533),""),"")</f>
        <v/>
      </c>
      <c r="B523" s="51" t="str">
        <f>IF(A523&lt;&gt;"",Activités!J533,"")</f>
        <v/>
      </c>
      <c r="C523" s="26" t="str">
        <f>IF(A523&lt;&gt;"",IF(Activités!E533=TRUE,INDEX(codesex,MATCH(Activités!D533,libsex,0)),Activités!D533),"")</f>
        <v/>
      </c>
      <c r="D523" s="116" t="str">
        <f>IF(A523&lt;&gt;"",Activités!F533,"")</f>
        <v/>
      </c>
      <c r="E523" s="26" t="str">
        <f>IF(A523&lt;&gt;"",IF(Activités!H533=TRUE,INDEX(codenat,MATCH(Activités!G533,libnat,0)),Activités!G533),"")</f>
        <v/>
      </c>
      <c r="F523" s="26" t="str">
        <f>IF(A523&lt;&gt;"",Activités!I533,"")</f>
        <v/>
      </c>
      <c r="G523" s="26" t="str">
        <f>IF(A523&lt;&gt;"",IF(Activités!O533&lt;&gt;"",Activités!O533,""),"")</f>
        <v/>
      </c>
      <c r="H523" s="26" t="str">
        <f>IF(A523&lt;&gt;"",IF(Activités!Z533=TRUE,INDEX(codeperskat,MATCH(Activités!P533,libperskat,0)),IF(Activités!P533&lt;&gt;"",Activités!P533,"")),"")</f>
        <v/>
      </c>
      <c r="I523" s="26" t="str">
        <f>IF(A523&lt;&gt;"",IF(Activités!AA533=TRUE,INDEX(codeaav,MATCH(Activités!Q533,libaav,0)),IF(Activités!Q533&lt;&gt;"",Activités!Q533,"")),"")</f>
        <v/>
      </c>
      <c r="J523" s="26" t="str">
        <f>IF(A523&lt;&gt;"",IF(Activités!AB533=TRUE,INDEX(codedipqual,MATCH(Activités!R533,libdipqual,0)),IF(Activités!R533&lt;&gt;"",Activités!R533,"")),"")</f>
        <v/>
      </c>
      <c r="K523" s="26" t="str">
        <f>IF(A523&lt;&gt;"",IF(Activités!AC533=TRUE,INDEX(libcatidinst,MATCH(Activités!S533,libinst,0)),""),"")</f>
        <v/>
      </c>
      <c r="L523" s="26" t="str">
        <f>IF(A523&lt;&gt;"",IF(Activités!AC533=TRUE,INDEX(codeinst,MATCH(Activités!S533,libinst,0)),IF(Activités!S533&lt;&gt;"",Activités!S533,"")),"")</f>
        <v/>
      </c>
      <c r="M523" s="26" t="str">
        <f>IF(A523&lt;&gt;"",IF(Activités!T533&lt;&gt;"",Activités!T533,""),"")</f>
        <v/>
      </c>
      <c r="N523" s="26" t="str">
        <f>IF(A523&lt;&gt;"",IF(Activités!U533&lt;&gt;"",Activités!U533,""),"")</f>
        <v/>
      </c>
      <c r="O523" s="26" t="str">
        <f>IF(OR(A523="",ISBLANK(Activités!V533)),"",IF(NOT(ISNA(Activités!V533)),INDEX(codeschartkla,MATCH(Activités!V533,libschartkla,0)),Activités!V533))</f>
        <v/>
      </c>
      <c r="P523" s="26" t="str">
        <f>IF(OR(A523="",ISBLANK(Activités!W533)),"",Activités!W533)</f>
        <v/>
      </c>
    </row>
    <row r="524" spans="1:16">
      <c r="A524" s="26" t="str">
        <f>IF(Activités!$A534&lt;&gt;"",IF(Activités!C534&lt;&gt;"",IF(Activités!C534="LOC.ID",CONCATENATE("LOC.",Activités!AM$12),Activités!C534),""),"")</f>
        <v/>
      </c>
      <c r="B524" s="51" t="str">
        <f>IF(A524&lt;&gt;"",Activités!J534,"")</f>
        <v/>
      </c>
      <c r="C524" s="26" t="str">
        <f>IF(A524&lt;&gt;"",IF(Activités!E534=TRUE,INDEX(codesex,MATCH(Activités!D534,libsex,0)),Activités!D534),"")</f>
        <v/>
      </c>
      <c r="D524" s="116" t="str">
        <f>IF(A524&lt;&gt;"",Activités!F534,"")</f>
        <v/>
      </c>
      <c r="E524" s="26" t="str">
        <f>IF(A524&lt;&gt;"",IF(Activités!H534=TRUE,INDEX(codenat,MATCH(Activités!G534,libnat,0)),Activités!G534),"")</f>
        <v/>
      </c>
      <c r="F524" s="26" t="str">
        <f>IF(A524&lt;&gt;"",Activités!I534,"")</f>
        <v/>
      </c>
      <c r="G524" s="26" t="str">
        <f>IF(A524&lt;&gt;"",IF(Activités!O534&lt;&gt;"",Activités!O534,""),"")</f>
        <v/>
      </c>
      <c r="H524" s="26" t="str">
        <f>IF(A524&lt;&gt;"",IF(Activités!Z534=TRUE,INDEX(codeperskat,MATCH(Activités!P534,libperskat,0)),IF(Activités!P534&lt;&gt;"",Activités!P534,"")),"")</f>
        <v/>
      </c>
      <c r="I524" s="26" t="str">
        <f>IF(A524&lt;&gt;"",IF(Activités!AA534=TRUE,INDEX(codeaav,MATCH(Activités!Q534,libaav,0)),IF(Activités!Q534&lt;&gt;"",Activités!Q534,"")),"")</f>
        <v/>
      </c>
      <c r="J524" s="26" t="str">
        <f>IF(A524&lt;&gt;"",IF(Activités!AB534=TRUE,INDEX(codedipqual,MATCH(Activités!R534,libdipqual,0)),IF(Activités!R534&lt;&gt;"",Activités!R534,"")),"")</f>
        <v/>
      </c>
      <c r="K524" s="26" t="str">
        <f>IF(A524&lt;&gt;"",IF(Activités!AC534=TRUE,INDEX(libcatidinst,MATCH(Activités!S534,libinst,0)),""),"")</f>
        <v/>
      </c>
      <c r="L524" s="26" t="str">
        <f>IF(A524&lt;&gt;"",IF(Activités!AC534=TRUE,INDEX(codeinst,MATCH(Activités!S534,libinst,0)),IF(Activités!S534&lt;&gt;"",Activités!S534,"")),"")</f>
        <v/>
      </c>
      <c r="M524" s="26" t="str">
        <f>IF(A524&lt;&gt;"",IF(Activités!T534&lt;&gt;"",Activités!T534,""),"")</f>
        <v/>
      </c>
      <c r="N524" s="26" t="str">
        <f>IF(A524&lt;&gt;"",IF(Activités!U534&lt;&gt;"",Activités!U534,""),"")</f>
        <v/>
      </c>
      <c r="O524" s="26" t="str">
        <f>IF(OR(A524="",ISBLANK(Activités!V534)),"",IF(NOT(ISNA(Activités!V534)),INDEX(codeschartkla,MATCH(Activités!V534,libschartkla,0)),Activités!V534))</f>
        <v/>
      </c>
      <c r="P524" s="26" t="str">
        <f>IF(OR(A524="",ISBLANK(Activités!W534)),"",Activités!W534)</f>
        <v/>
      </c>
    </row>
    <row r="525" spans="1:16">
      <c r="A525" s="26" t="str">
        <f>IF(Activités!$A535&lt;&gt;"",IF(Activités!C535&lt;&gt;"",IF(Activités!C535="LOC.ID",CONCATENATE("LOC.",Activités!AM$12),Activités!C535),""),"")</f>
        <v/>
      </c>
      <c r="B525" s="51" t="str">
        <f>IF(A525&lt;&gt;"",Activités!J535,"")</f>
        <v/>
      </c>
      <c r="C525" s="26" t="str">
        <f>IF(A525&lt;&gt;"",IF(Activités!E535=TRUE,INDEX(codesex,MATCH(Activités!D535,libsex,0)),Activités!D535),"")</f>
        <v/>
      </c>
      <c r="D525" s="116" t="str">
        <f>IF(A525&lt;&gt;"",Activités!F535,"")</f>
        <v/>
      </c>
      <c r="E525" s="26" t="str">
        <f>IF(A525&lt;&gt;"",IF(Activités!H535=TRUE,INDEX(codenat,MATCH(Activités!G535,libnat,0)),Activités!G535),"")</f>
        <v/>
      </c>
      <c r="F525" s="26" t="str">
        <f>IF(A525&lt;&gt;"",Activités!I535,"")</f>
        <v/>
      </c>
      <c r="G525" s="26" t="str">
        <f>IF(A525&lt;&gt;"",IF(Activités!O535&lt;&gt;"",Activités!O535,""),"")</f>
        <v/>
      </c>
      <c r="H525" s="26" t="str">
        <f>IF(A525&lt;&gt;"",IF(Activités!Z535=TRUE,INDEX(codeperskat,MATCH(Activités!P535,libperskat,0)),IF(Activités!P535&lt;&gt;"",Activités!P535,"")),"")</f>
        <v/>
      </c>
      <c r="I525" s="26" t="str">
        <f>IF(A525&lt;&gt;"",IF(Activités!AA535=TRUE,INDEX(codeaav,MATCH(Activités!Q535,libaav,0)),IF(Activités!Q535&lt;&gt;"",Activités!Q535,"")),"")</f>
        <v/>
      </c>
      <c r="J525" s="26" t="str">
        <f>IF(A525&lt;&gt;"",IF(Activités!AB535=TRUE,INDEX(codedipqual,MATCH(Activités!R535,libdipqual,0)),IF(Activités!R535&lt;&gt;"",Activités!R535,"")),"")</f>
        <v/>
      </c>
      <c r="K525" s="26" t="str">
        <f>IF(A525&lt;&gt;"",IF(Activités!AC535=TRUE,INDEX(libcatidinst,MATCH(Activités!S535,libinst,0)),""),"")</f>
        <v/>
      </c>
      <c r="L525" s="26" t="str">
        <f>IF(A525&lt;&gt;"",IF(Activités!AC535=TRUE,INDEX(codeinst,MATCH(Activités!S535,libinst,0)),IF(Activités!S535&lt;&gt;"",Activités!S535,"")),"")</f>
        <v/>
      </c>
      <c r="M525" s="26" t="str">
        <f>IF(A525&lt;&gt;"",IF(Activités!T535&lt;&gt;"",Activités!T535,""),"")</f>
        <v/>
      </c>
      <c r="N525" s="26" t="str">
        <f>IF(A525&lt;&gt;"",IF(Activités!U535&lt;&gt;"",Activités!U535,""),"")</f>
        <v/>
      </c>
      <c r="O525" s="26" t="str">
        <f>IF(OR(A525="",ISBLANK(Activités!V535)),"",IF(NOT(ISNA(Activités!V535)),INDEX(codeschartkla,MATCH(Activités!V535,libschartkla,0)),Activités!V535))</f>
        <v/>
      </c>
      <c r="P525" s="26" t="str">
        <f>IF(OR(A525="",ISBLANK(Activités!W535)),"",Activités!W535)</f>
        <v/>
      </c>
    </row>
    <row r="526" spans="1:16">
      <c r="A526" s="26" t="str">
        <f>IF(Activités!$A536&lt;&gt;"",IF(Activités!C536&lt;&gt;"",IF(Activités!C536="LOC.ID",CONCATENATE("LOC.",Activités!AM$12),Activités!C536),""),"")</f>
        <v/>
      </c>
      <c r="B526" s="51" t="str">
        <f>IF(A526&lt;&gt;"",Activités!J536,"")</f>
        <v/>
      </c>
      <c r="C526" s="26" t="str">
        <f>IF(A526&lt;&gt;"",IF(Activités!E536=TRUE,INDEX(codesex,MATCH(Activités!D536,libsex,0)),Activités!D536),"")</f>
        <v/>
      </c>
      <c r="D526" s="116" t="str">
        <f>IF(A526&lt;&gt;"",Activités!F536,"")</f>
        <v/>
      </c>
      <c r="E526" s="26" t="str">
        <f>IF(A526&lt;&gt;"",IF(Activités!H536=TRUE,INDEX(codenat,MATCH(Activités!G536,libnat,0)),Activités!G536),"")</f>
        <v/>
      </c>
      <c r="F526" s="26" t="str">
        <f>IF(A526&lt;&gt;"",Activités!I536,"")</f>
        <v/>
      </c>
      <c r="G526" s="26" t="str">
        <f>IF(A526&lt;&gt;"",IF(Activités!O536&lt;&gt;"",Activités!O536,""),"")</f>
        <v/>
      </c>
      <c r="H526" s="26" t="str">
        <f>IF(A526&lt;&gt;"",IF(Activités!Z536=TRUE,INDEX(codeperskat,MATCH(Activités!P536,libperskat,0)),IF(Activités!P536&lt;&gt;"",Activités!P536,"")),"")</f>
        <v/>
      </c>
      <c r="I526" s="26" t="str">
        <f>IF(A526&lt;&gt;"",IF(Activités!AA536=TRUE,INDEX(codeaav,MATCH(Activités!Q536,libaav,0)),IF(Activités!Q536&lt;&gt;"",Activités!Q536,"")),"")</f>
        <v/>
      </c>
      <c r="J526" s="26" t="str">
        <f>IF(A526&lt;&gt;"",IF(Activités!AB536=TRUE,INDEX(codedipqual,MATCH(Activités!R536,libdipqual,0)),IF(Activités!R536&lt;&gt;"",Activités!R536,"")),"")</f>
        <v/>
      </c>
      <c r="K526" s="26" t="str">
        <f>IF(A526&lt;&gt;"",IF(Activités!AC536=TRUE,INDEX(libcatidinst,MATCH(Activités!S536,libinst,0)),""),"")</f>
        <v/>
      </c>
      <c r="L526" s="26" t="str">
        <f>IF(A526&lt;&gt;"",IF(Activités!AC536=TRUE,INDEX(codeinst,MATCH(Activités!S536,libinst,0)),IF(Activités!S536&lt;&gt;"",Activités!S536,"")),"")</f>
        <v/>
      </c>
      <c r="M526" s="26" t="str">
        <f>IF(A526&lt;&gt;"",IF(Activités!T536&lt;&gt;"",Activités!T536,""),"")</f>
        <v/>
      </c>
      <c r="N526" s="26" t="str">
        <f>IF(A526&lt;&gt;"",IF(Activités!U536&lt;&gt;"",Activités!U536,""),"")</f>
        <v/>
      </c>
      <c r="O526" s="26" t="str">
        <f>IF(OR(A526="",ISBLANK(Activités!V536)),"",IF(NOT(ISNA(Activités!V536)),INDEX(codeschartkla,MATCH(Activités!V536,libschartkla,0)),Activités!V536))</f>
        <v/>
      </c>
      <c r="P526" s="26" t="str">
        <f>IF(OR(A526="",ISBLANK(Activités!W536)),"",Activités!W536)</f>
        <v/>
      </c>
    </row>
    <row r="527" spans="1:16">
      <c r="A527" s="26" t="str">
        <f>IF(Activités!$A537&lt;&gt;"",IF(Activités!C537&lt;&gt;"",IF(Activités!C537="LOC.ID",CONCATENATE("LOC.",Activités!AM$12),Activités!C537),""),"")</f>
        <v/>
      </c>
      <c r="B527" s="51" t="str">
        <f>IF(A527&lt;&gt;"",Activités!J537,"")</f>
        <v/>
      </c>
      <c r="C527" s="26" t="str">
        <f>IF(A527&lt;&gt;"",IF(Activités!E537=TRUE,INDEX(codesex,MATCH(Activités!D537,libsex,0)),Activités!D537),"")</f>
        <v/>
      </c>
      <c r="D527" s="116" t="str">
        <f>IF(A527&lt;&gt;"",Activités!F537,"")</f>
        <v/>
      </c>
      <c r="E527" s="26" t="str">
        <f>IF(A527&lt;&gt;"",IF(Activités!H537=TRUE,INDEX(codenat,MATCH(Activités!G537,libnat,0)),Activités!G537),"")</f>
        <v/>
      </c>
      <c r="F527" s="26" t="str">
        <f>IF(A527&lt;&gt;"",Activités!I537,"")</f>
        <v/>
      </c>
      <c r="G527" s="26" t="str">
        <f>IF(A527&lt;&gt;"",IF(Activités!O537&lt;&gt;"",Activités!O537,""),"")</f>
        <v/>
      </c>
      <c r="H527" s="26" t="str">
        <f>IF(A527&lt;&gt;"",IF(Activités!Z537=TRUE,INDEX(codeperskat,MATCH(Activités!P537,libperskat,0)),IF(Activités!P537&lt;&gt;"",Activités!P537,"")),"")</f>
        <v/>
      </c>
      <c r="I527" s="26" t="str">
        <f>IF(A527&lt;&gt;"",IF(Activités!AA537=TRUE,INDEX(codeaav,MATCH(Activités!Q537,libaav,0)),IF(Activités!Q537&lt;&gt;"",Activités!Q537,"")),"")</f>
        <v/>
      </c>
      <c r="J527" s="26" t="str">
        <f>IF(A527&lt;&gt;"",IF(Activités!AB537=TRUE,INDEX(codedipqual,MATCH(Activités!R537,libdipqual,0)),IF(Activités!R537&lt;&gt;"",Activités!R537,"")),"")</f>
        <v/>
      </c>
      <c r="K527" s="26" t="str">
        <f>IF(A527&lt;&gt;"",IF(Activités!AC537=TRUE,INDEX(libcatidinst,MATCH(Activités!S537,libinst,0)),""),"")</f>
        <v/>
      </c>
      <c r="L527" s="26" t="str">
        <f>IF(A527&lt;&gt;"",IF(Activités!AC537=TRUE,INDEX(codeinst,MATCH(Activités!S537,libinst,0)),IF(Activités!S537&lt;&gt;"",Activités!S537,"")),"")</f>
        <v/>
      </c>
      <c r="M527" s="26" t="str">
        <f>IF(A527&lt;&gt;"",IF(Activités!T537&lt;&gt;"",Activités!T537,""),"")</f>
        <v/>
      </c>
      <c r="N527" s="26" t="str">
        <f>IF(A527&lt;&gt;"",IF(Activités!U537&lt;&gt;"",Activités!U537,""),"")</f>
        <v/>
      </c>
      <c r="O527" s="26" t="str">
        <f>IF(OR(A527="",ISBLANK(Activités!V537)),"",IF(NOT(ISNA(Activités!V537)),INDEX(codeschartkla,MATCH(Activités!V537,libschartkla,0)),Activités!V537))</f>
        <v/>
      </c>
      <c r="P527" s="26" t="str">
        <f>IF(OR(A527="",ISBLANK(Activités!W537)),"",Activités!W537)</f>
        <v/>
      </c>
    </row>
    <row r="528" spans="1:16">
      <c r="A528" s="26" t="str">
        <f>IF(Activités!$A538&lt;&gt;"",IF(Activités!C538&lt;&gt;"",IF(Activités!C538="LOC.ID",CONCATENATE("LOC.",Activités!AM$12),Activités!C538),""),"")</f>
        <v/>
      </c>
      <c r="B528" s="51" t="str">
        <f>IF(A528&lt;&gt;"",Activités!J538,"")</f>
        <v/>
      </c>
      <c r="C528" s="26" t="str">
        <f>IF(A528&lt;&gt;"",IF(Activités!E538=TRUE,INDEX(codesex,MATCH(Activités!D538,libsex,0)),Activités!D538),"")</f>
        <v/>
      </c>
      <c r="D528" s="116" t="str">
        <f>IF(A528&lt;&gt;"",Activités!F538,"")</f>
        <v/>
      </c>
      <c r="E528" s="26" t="str">
        <f>IF(A528&lt;&gt;"",IF(Activités!H538=TRUE,INDEX(codenat,MATCH(Activités!G538,libnat,0)),Activités!G538),"")</f>
        <v/>
      </c>
      <c r="F528" s="26" t="str">
        <f>IF(A528&lt;&gt;"",Activités!I538,"")</f>
        <v/>
      </c>
      <c r="G528" s="26" t="str">
        <f>IF(A528&lt;&gt;"",IF(Activités!O538&lt;&gt;"",Activités!O538,""),"")</f>
        <v/>
      </c>
      <c r="H528" s="26" t="str">
        <f>IF(A528&lt;&gt;"",IF(Activités!Z538=TRUE,INDEX(codeperskat,MATCH(Activités!P538,libperskat,0)),IF(Activités!P538&lt;&gt;"",Activités!P538,"")),"")</f>
        <v/>
      </c>
      <c r="I528" s="26" t="str">
        <f>IF(A528&lt;&gt;"",IF(Activités!AA538=TRUE,INDEX(codeaav,MATCH(Activités!Q538,libaav,0)),IF(Activités!Q538&lt;&gt;"",Activités!Q538,"")),"")</f>
        <v/>
      </c>
      <c r="J528" s="26" t="str">
        <f>IF(A528&lt;&gt;"",IF(Activités!AB538=TRUE,INDEX(codedipqual,MATCH(Activités!R538,libdipqual,0)),IF(Activités!R538&lt;&gt;"",Activités!R538,"")),"")</f>
        <v/>
      </c>
      <c r="K528" s="26" t="str">
        <f>IF(A528&lt;&gt;"",IF(Activités!AC538=TRUE,INDEX(libcatidinst,MATCH(Activités!S538,libinst,0)),""),"")</f>
        <v/>
      </c>
      <c r="L528" s="26" t="str">
        <f>IF(A528&lt;&gt;"",IF(Activités!AC538=TRUE,INDEX(codeinst,MATCH(Activités!S538,libinst,0)),IF(Activités!S538&lt;&gt;"",Activités!S538,"")),"")</f>
        <v/>
      </c>
      <c r="M528" s="26" t="str">
        <f>IF(A528&lt;&gt;"",IF(Activités!T538&lt;&gt;"",Activités!T538,""),"")</f>
        <v/>
      </c>
      <c r="N528" s="26" t="str">
        <f>IF(A528&lt;&gt;"",IF(Activités!U538&lt;&gt;"",Activités!U538,""),"")</f>
        <v/>
      </c>
      <c r="O528" s="26" t="str">
        <f>IF(OR(A528="",ISBLANK(Activités!V538)),"",IF(NOT(ISNA(Activités!V538)),INDEX(codeschartkla,MATCH(Activités!V538,libschartkla,0)),Activités!V538))</f>
        <v/>
      </c>
      <c r="P528" s="26" t="str">
        <f>IF(OR(A528="",ISBLANK(Activités!W538)),"",Activités!W538)</f>
        <v/>
      </c>
    </row>
    <row r="529" spans="1:16">
      <c r="A529" s="26" t="str">
        <f>IF(Activités!$A539&lt;&gt;"",IF(Activités!C539&lt;&gt;"",IF(Activités!C539="LOC.ID",CONCATENATE("LOC.",Activités!AM$12),Activités!C539),""),"")</f>
        <v/>
      </c>
      <c r="B529" s="51" t="str">
        <f>IF(A529&lt;&gt;"",Activités!J539,"")</f>
        <v/>
      </c>
      <c r="C529" s="26" t="str">
        <f>IF(A529&lt;&gt;"",IF(Activités!E539=TRUE,INDEX(codesex,MATCH(Activités!D539,libsex,0)),Activités!D539),"")</f>
        <v/>
      </c>
      <c r="D529" s="116" t="str">
        <f>IF(A529&lt;&gt;"",Activités!F539,"")</f>
        <v/>
      </c>
      <c r="E529" s="26" t="str">
        <f>IF(A529&lt;&gt;"",IF(Activités!H539=TRUE,INDEX(codenat,MATCH(Activités!G539,libnat,0)),Activités!G539),"")</f>
        <v/>
      </c>
      <c r="F529" s="26" t="str">
        <f>IF(A529&lt;&gt;"",Activités!I539,"")</f>
        <v/>
      </c>
      <c r="G529" s="26" t="str">
        <f>IF(A529&lt;&gt;"",IF(Activités!O539&lt;&gt;"",Activités!O539,""),"")</f>
        <v/>
      </c>
      <c r="H529" s="26" t="str">
        <f>IF(A529&lt;&gt;"",IF(Activités!Z539=TRUE,INDEX(codeperskat,MATCH(Activités!P539,libperskat,0)),IF(Activités!P539&lt;&gt;"",Activités!P539,"")),"")</f>
        <v/>
      </c>
      <c r="I529" s="26" t="str">
        <f>IF(A529&lt;&gt;"",IF(Activités!AA539=TRUE,INDEX(codeaav,MATCH(Activités!Q539,libaav,0)),IF(Activités!Q539&lt;&gt;"",Activités!Q539,"")),"")</f>
        <v/>
      </c>
      <c r="J529" s="26" t="str">
        <f>IF(A529&lt;&gt;"",IF(Activités!AB539=TRUE,INDEX(codedipqual,MATCH(Activités!R539,libdipqual,0)),IF(Activités!R539&lt;&gt;"",Activités!R539,"")),"")</f>
        <v/>
      </c>
      <c r="K529" s="26" t="str">
        <f>IF(A529&lt;&gt;"",IF(Activités!AC539=TRUE,INDEX(libcatidinst,MATCH(Activités!S539,libinst,0)),""),"")</f>
        <v/>
      </c>
      <c r="L529" s="26" t="str">
        <f>IF(A529&lt;&gt;"",IF(Activités!AC539=TRUE,INDEX(codeinst,MATCH(Activités!S539,libinst,0)),IF(Activités!S539&lt;&gt;"",Activités!S539,"")),"")</f>
        <v/>
      </c>
      <c r="M529" s="26" t="str">
        <f>IF(A529&lt;&gt;"",IF(Activités!T539&lt;&gt;"",Activités!T539,""),"")</f>
        <v/>
      </c>
      <c r="N529" s="26" t="str">
        <f>IF(A529&lt;&gt;"",IF(Activités!U539&lt;&gt;"",Activités!U539,""),"")</f>
        <v/>
      </c>
      <c r="O529" s="26" t="str">
        <f>IF(OR(A529="",ISBLANK(Activités!V539)),"",IF(NOT(ISNA(Activités!V539)),INDEX(codeschartkla,MATCH(Activités!V539,libschartkla,0)),Activités!V539))</f>
        <v/>
      </c>
      <c r="P529" s="26" t="str">
        <f>IF(OR(A529="",ISBLANK(Activités!W539)),"",Activités!W539)</f>
        <v/>
      </c>
    </row>
    <row r="530" spans="1:16">
      <c r="A530" s="26" t="str">
        <f>IF(Activités!$A540&lt;&gt;"",IF(Activités!C540&lt;&gt;"",IF(Activités!C540="LOC.ID",CONCATENATE("LOC.",Activités!AM$12),Activités!C540),""),"")</f>
        <v/>
      </c>
      <c r="B530" s="51" t="str">
        <f>IF(A530&lt;&gt;"",Activités!J540,"")</f>
        <v/>
      </c>
      <c r="C530" s="26" t="str">
        <f>IF(A530&lt;&gt;"",IF(Activités!E540=TRUE,INDEX(codesex,MATCH(Activités!D540,libsex,0)),Activités!D540),"")</f>
        <v/>
      </c>
      <c r="D530" s="116" t="str">
        <f>IF(A530&lt;&gt;"",Activités!F540,"")</f>
        <v/>
      </c>
      <c r="E530" s="26" t="str">
        <f>IF(A530&lt;&gt;"",IF(Activités!H540=TRUE,INDEX(codenat,MATCH(Activités!G540,libnat,0)),Activités!G540),"")</f>
        <v/>
      </c>
      <c r="F530" s="26" t="str">
        <f>IF(A530&lt;&gt;"",Activités!I540,"")</f>
        <v/>
      </c>
      <c r="G530" s="26" t="str">
        <f>IF(A530&lt;&gt;"",IF(Activités!O540&lt;&gt;"",Activités!O540,""),"")</f>
        <v/>
      </c>
      <c r="H530" s="26" t="str">
        <f>IF(A530&lt;&gt;"",IF(Activités!Z540=TRUE,INDEX(codeperskat,MATCH(Activités!P540,libperskat,0)),IF(Activités!P540&lt;&gt;"",Activités!P540,"")),"")</f>
        <v/>
      </c>
      <c r="I530" s="26" t="str">
        <f>IF(A530&lt;&gt;"",IF(Activités!AA540=TRUE,INDEX(codeaav,MATCH(Activités!Q540,libaav,0)),IF(Activités!Q540&lt;&gt;"",Activités!Q540,"")),"")</f>
        <v/>
      </c>
      <c r="J530" s="26" t="str">
        <f>IF(A530&lt;&gt;"",IF(Activités!AB540=TRUE,INDEX(codedipqual,MATCH(Activités!R540,libdipqual,0)),IF(Activités!R540&lt;&gt;"",Activités!R540,"")),"")</f>
        <v/>
      </c>
      <c r="K530" s="26" t="str">
        <f>IF(A530&lt;&gt;"",IF(Activités!AC540=TRUE,INDEX(libcatidinst,MATCH(Activités!S540,libinst,0)),""),"")</f>
        <v/>
      </c>
      <c r="L530" s="26" t="str">
        <f>IF(A530&lt;&gt;"",IF(Activités!AC540=TRUE,INDEX(codeinst,MATCH(Activités!S540,libinst,0)),IF(Activités!S540&lt;&gt;"",Activités!S540,"")),"")</f>
        <v/>
      </c>
      <c r="M530" s="26" t="str">
        <f>IF(A530&lt;&gt;"",IF(Activités!T540&lt;&gt;"",Activités!T540,""),"")</f>
        <v/>
      </c>
      <c r="N530" s="26" t="str">
        <f>IF(A530&lt;&gt;"",IF(Activités!U540&lt;&gt;"",Activités!U540,""),"")</f>
        <v/>
      </c>
      <c r="O530" s="26" t="str">
        <f>IF(OR(A530="",ISBLANK(Activités!V540)),"",IF(NOT(ISNA(Activités!V540)),INDEX(codeschartkla,MATCH(Activités!V540,libschartkla,0)),Activités!V540))</f>
        <v/>
      </c>
      <c r="P530" s="26" t="str">
        <f>IF(OR(A530="",ISBLANK(Activités!W540)),"",Activités!W540)</f>
        <v/>
      </c>
    </row>
    <row r="531" spans="1:16">
      <c r="A531" s="26" t="str">
        <f>IF(Activités!$A541&lt;&gt;"",IF(Activités!C541&lt;&gt;"",IF(Activités!C541="LOC.ID",CONCATENATE("LOC.",Activités!AM$12),Activités!C541),""),"")</f>
        <v/>
      </c>
      <c r="B531" s="51" t="str">
        <f>IF(A531&lt;&gt;"",Activités!J541,"")</f>
        <v/>
      </c>
      <c r="C531" s="26" t="str">
        <f>IF(A531&lt;&gt;"",IF(Activités!E541=TRUE,INDEX(codesex,MATCH(Activités!D541,libsex,0)),Activités!D541),"")</f>
        <v/>
      </c>
      <c r="D531" s="116" t="str">
        <f>IF(A531&lt;&gt;"",Activités!F541,"")</f>
        <v/>
      </c>
      <c r="E531" s="26" t="str">
        <f>IF(A531&lt;&gt;"",IF(Activités!H541=TRUE,INDEX(codenat,MATCH(Activités!G541,libnat,0)),Activités!G541),"")</f>
        <v/>
      </c>
      <c r="F531" s="26" t="str">
        <f>IF(A531&lt;&gt;"",Activités!I541,"")</f>
        <v/>
      </c>
      <c r="G531" s="26" t="str">
        <f>IF(A531&lt;&gt;"",IF(Activités!O541&lt;&gt;"",Activités!O541,""),"")</f>
        <v/>
      </c>
      <c r="H531" s="26" t="str">
        <f>IF(A531&lt;&gt;"",IF(Activités!Z541=TRUE,INDEX(codeperskat,MATCH(Activités!P541,libperskat,0)),IF(Activités!P541&lt;&gt;"",Activités!P541,"")),"")</f>
        <v/>
      </c>
      <c r="I531" s="26" t="str">
        <f>IF(A531&lt;&gt;"",IF(Activités!AA541=TRUE,INDEX(codeaav,MATCH(Activités!Q541,libaav,0)),IF(Activités!Q541&lt;&gt;"",Activités!Q541,"")),"")</f>
        <v/>
      </c>
      <c r="J531" s="26" t="str">
        <f>IF(A531&lt;&gt;"",IF(Activités!AB541=TRUE,INDEX(codedipqual,MATCH(Activités!R541,libdipqual,0)),IF(Activités!R541&lt;&gt;"",Activités!R541,"")),"")</f>
        <v/>
      </c>
      <c r="K531" s="26" t="str">
        <f>IF(A531&lt;&gt;"",IF(Activités!AC541=TRUE,INDEX(libcatidinst,MATCH(Activités!S541,libinst,0)),""),"")</f>
        <v/>
      </c>
      <c r="L531" s="26" t="str">
        <f>IF(A531&lt;&gt;"",IF(Activités!AC541=TRUE,INDEX(codeinst,MATCH(Activités!S541,libinst,0)),IF(Activités!S541&lt;&gt;"",Activités!S541,"")),"")</f>
        <v/>
      </c>
      <c r="M531" s="26" t="str">
        <f>IF(A531&lt;&gt;"",IF(Activités!T541&lt;&gt;"",Activités!T541,""),"")</f>
        <v/>
      </c>
      <c r="N531" s="26" t="str">
        <f>IF(A531&lt;&gt;"",IF(Activités!U541&lt;&gt;"",Activités!U541,""),"")</f>
        <v/>
      </c>
      <c r="O531" s="26" t="str">
        <f>IF(OR(A531="",ISBLANK(Activités!V541)),"",IF(NOT(ISNA(Activités!V541)),INDEX(codeschartkla,MATCH(Activités!V541,libschartkla,0)),Activités!V541))</f>
        <v/>
      </c>
      <c r="P531" s="26" t="str">
        <f>IF(OR(A531="",ISBLANK(Activités!W541)),"",Activités!W541)</f>
        <v/>
      </c>
    </row>
    <row r="532" spans="1:16">
      <c r="A532" s="26" t="str">
        <f>IF(Activités!$A542&lt;&gt;"",IF(Activités!C542&lt;&gt;"",IF(Activités!C542="LOC.ID",CONCATENATE("LOC.",Activités!AM$12),Activités!C542),""),"")</f>
        <v/>
      </c>
      <c r="B532" s="51" t="str">
        <f>IF(A532&lt;&gt;"",Activités!J542,"")</f>
        <v/>
      </c>
      <c r="C532" s="26" t="str">
        <f>IF(A532&lt;&gt;"",IF(Activités!E542=TRUE,INDEX(codesex,MATCH(Activités!D542,libsex,0)),Activités!D542),"")</f>
        <v/>
      </c>
      <c r="D532" s="116" t="str">
        <f>IF(A532&lt;&gt;"",Activités!F542,"")</f>
        <v/>
      </c>
      <c r="E532" s="26" t="str">
        <f>IF(A532&lt;&gt;"",IF(Activités!H542=TRUE,INDEX(codenat,MATCH(Activités!G542,libnat,0)),Activités!G542),"")</f>
        <v/>
      </c>
      <c r="F532" s="26" t="str">
        <f>IF(A532&lt;&gt;"",Activités!I542,"")</f>
        <v/>
      </c>
      <c r="G532" s="26" t="str">
        <f>IF(A532&lt;&gt;"",IF(Activités!O542&lt;&gt;"",Activités!O542,""),"")</f>
        <v/>
      </c>
      <c r="H532" s="26" t="str">
        <f>IF(A532&lt;&gt;"",IF(Activités!Z542=TRUE,INDEX(codeperskat,MATCH(Activités!P542,libperskat,0)),IF(Activités!P542&lt;&gt;"",Activités!P542,"")),"")</f>
        <v/>
      </c>
      <c r="I532" s="26" t="str">
        <f>IF(A532&lt;&gt;"",IF(Activités!AA542=TRUE,INDEX(codeaav,MATCH(Activités!Q542,libaav,0)),IF(Activités!Q542&lt;&gt;"",Activités!Q542,"")),"")</f>
        <v/>
      </c>
      <c r="J532" s="26" t="str">
        <f>IF(A532&lt;&gt;"",IF(Activités!AB542=TRUE,INDEX(codedipqual,MATCH(Activités!R542,libdipqual,0)),IF(Activités!R542&lt;&gt;"",Activités!R542,"")),"")</f>
        <v/>
      </c>
      <c r="K532" s="26" t="str">
        <f>IF(A532&lt;&gt;"",IF(Activités!AC542=TRUE,INDEX(libcatidinst,MATCH(Activités!S542,libinst,0)),""),"")</f>
        <v/>
      </c>
      <c r="L532" s="26" t="str">
        <f>IF(A532&lt;&gt;"",IF(Activités!AC542=TRUE,INDEX(codeinst,MATCH(Activités!S542,libinst,0)),IF(Activités!S542&lt;&gt;"",Activités!S542,"")),"")</f>
        <v/>
      </c>
      <c r="M532" s="26" t="str">
        <f>IF(A532&lt;&gt;"",IF(Activités!T542&lt;&gt;"",Activités!T542,""),"")</f>
        <v/>
      </c>
      <c r="N532" s="26" t="str">
        <f>IF(A532&lt;&gt;"",IF(Activités!U542&lt;&gt;"",Activités!U542,""),"")</f>
        <v/>
      </c>
      <c r="O532" s="26" t="str">
        <f>IF(OR(A532="",ISBLANK(Activités!V542)),"",IF(NOT(ISNA(Activités!V542)),INDEX(codeschartkla,MATCH(Activités!V542,libschartkla,0)),Activités!V542))</f>
        <v/>
      </c>
      <c r="P532" s="26" t="str">
        <f>IF(OR(A532="",ISBLANK(Activités!W542)),"",Activités!W542)</f>
        <v/>
      </c>
    </row>
    <row r="533" spans="1:16">
      <c r="A533" s="26" t="str">
        <f>IF(Activités!$A543&lt;&gt;"",IF(Activités!C543&lt;&gt;"",IF(Activités!C543="LOC.ID",CONCATENATE("LOC.",Activités!AM$12),Activités!C543),""),"")</f>
        <v/>
      </c>
      <c r="B533" s="51" t="str">
        <f>IF(A533&lt;&gt;"",Activités!J543,"")</f>
        <v/>
      </c>
      <c r="C533" s="26" t="str">
        <f>IF(A533&lt;&gt;"",IF(Activités!E543=TRUE,INDEX(codesex,MATCH(Activités!D543,libsex,0)),Activités!D543),"")</f>
        <v/>
      </c>
      <c r="D533" s="116" t="str">
        <f>IF(A533&lt;&gt;"",Activités!F543,"")</f>
        <v/>
      </c>
      <c r="E533" s="26" t="str">
        <f>IF(A533&lt;&gt;"",IF(Activités!H543=TRUE,INDEX(codenat,MATCH(Activités!G543,libnat,0)),Activités!G543),"")</f>
        <v/>
      </c>
      <c r="F533" s="26" t="str">
        <f>IF(A533&lt;&gt;"",Activités!I543,"")</f>
        <v/>
      </c>
      <c r="G533" s="26" t="str">
        <f>IF(A533&lt;&gt;"",IF(Activités!O543&lt;&gt;"",Activités!O543,""),"")</f>
        <v/>
      </c>
      <c r="H533" s="26" t="str">
        <f>IF(A533&lt;&gt;"",IF(Activités!Z543=TRUE,INDEX(codeperskat,MATCH(Activités!P543,libperskat,0)),IF(Activités!P543&lt;&gt;"",Activités!P543,"")),"")</f>
        <v/>
      </c>
      <c r="I533" s="26" t="str">
        <f>IF(A533&lt;&gt;"",IF(Activités!AA543=TRUE,INDEX(codeaav,MATCH(Activités!Q543,libaav,0)),IF(Activités!Q543&lt;&gt;"",Activités!Q543,"")),"")</f>
        <v/>
      </c>
      <c r="J533" s="26" t="str">
        <f>IF(A533&lt;&gt;"",IF(Activités!AB543=TRUE,INDEX(codedipqual,MATCH(Activités!R543,libdipqual,0)),IF(Activités!R543&lt;&gt;"",Activités!R543,"")),"")</f>
        <v/>
      </c>
      <c r="K533" s="26" t="str">
        <f>IF(A533&lt;&gt;"",IF(Activités!AC543=TRUE,INDEX(libcatidinst,MATCH(Activités!S543,libinst,0)),""),"")</f>
        <v/>
      </c>
      <c r="L533" s="26" t="str">
        <f>IF(A533&lt;&gt;"",IF(Activités!AC543=TRUE,INDEX(codeinst,MATCH(Activités!S543,libinst,0)),IF(Activités!S543&lt;&gt;"",Activités!S543,"")),"")</f>
        <v/>
      </c>
      <c r="M533" s="26" t="str">
        <f>IF(A533&lt;&gt;"",IF(Activités!T543&lt;&gt;"",Activités!T543,""),"")</f>
        <v/>
      </c>
      <c r="N533" s="26" t="str">
        <f>IF(A533&lt;&gt;"",IF(Activités!U543&lt;&gt;"",Activités!U543,""),"")</f>
        <v/>
      </c>
      <c r="O533" s="26" t="str">
        <f>IF(OR(A533="",ISBLANK(Activités!V543)),"",IF(NOT(ISNA(Activités!V543)),INDEX(codeschartkla,MATCH(Activités!V543,libschartkla,0)),Activités!V543))</f>
        <v/>
      </c>
      <c r="P533" s="26" t="str">
        <f>IF(OR(A533="",ISBLANK(Activités!W543)),"",Activités!W543)</f>
        <v/>
      </c>
    </row>
    <row r="534" spans="1:16">
      <c r="A534" s="26" t="str">
        <f>IF(Activités!$A544&lt;&gt;"",IF(Activités!C544&lt;&gt;"",IF(Activités!C544="LOC.ID",CONCATENATE("LOC.",Activités!AM$12),Activités!C544),""),"")</f>
        <v/>
      </c>
      <c r="B534" s="51" t="str">
        <f>IF(A534&lt;&gt;"",Activités!J544,"")</f>
        <v/>
      </c>
      <c r="C534" s="26" t="str">
        <f>IF(A534&lt;&gt;"",IF(Activités!E544=TRUE,INDEX(codesex,MATCH(Activités!D544,libsex,0)),Activités!D544),"")</f>
        <v/>
      </c>
      <c r="D534" s="116" t="str">
        <f>IF(A534&lt;&gt;"",Activités!F544,"")</f>
        <v/>
      </c>
      <c r="E534" s="26" t="str">
        <f>IF(A534&lt;&gt;"",IF(Activités!H544=TRUE,INDEX(codenat,MATCH(Activités!G544,libnat,0)),Activités!G544),"")</f>
        <v/>
      </c>
      <c r="F534" s="26" t="str">
        <f>IF(A534&lt;&gt;"",Activités!I544,"")</f>
        <v/>
      </c>
      <c r="G534" s="26" t="str">
        <f>IF(A534&lt;&gt;"",IF(Activités!O544&lt;&gt;"",Activités!O544,""),"")</f>
        <v/>
      </c>
      <c r="H534" s="26" t="str">
        <f>IF(A534&lt;&gt;"",IF(Activités!Z544=TRUE,INDEX(codeperskat,MATCH(Activités!P544,libperskat,0)),IF(Activités!P544&lt;&gt;"",Activités!P544,"")),"")</f>
        <v/>
      </c>
      <c r="I534" s="26" t="str">
        <f>IF(A534&lt;&gt;"",IF(Activités!AA544=TRUE,INDEX(codeaav,MATCH(Activités!Q544,libaav,0)),IF(Activités!Q544&lt;&gt;"",Activités!Q544,"")),"")</f>
        <v/>
      </c>
      <c r="J534" s="26" t="str">
        <f>IF(A534&lt;&gt;"",IF(Activités!AB544=TRUE,INDEX(codedipqual,MATCH(Activités!R544,libdipqual,0)),IF(Activités!R544&lt;&gt;"",Activités!R544,"")),"")</f>
        <v/>
      </c>
      <c r="K534" s="26" t="str">
        <f>IF(A534&lt;&gt;"",IF(Activités!AC544=TRUE,INDEX(libcatidinst,MATCH(Activités!S544,libinst,0)),""),"")</f>
        <v/>
      </c>
      <c r="L534" s="26" t="str">
        <f>IF(A534&lt;&gt;"",IF(Activités!AC544=TRUE,INDEX(codeinst,MATCH(Activités!S544,libinst,0)),IF(Activités!S544&lt;&gt;"",Activités!S544,"")),"")</f>
        <v/>
      </c>
      <c r="M534" s="26" t="str">
        <f>IF(A534&lt;&gt;"",IF(Activités!T544&lt;&gt;"",Activités!T544,""),"")</f>
        <v/>
      </c>
      <c r="N534" s="26" t="str">
        <f>IF(A534&lt;&gt;"",IF(Activités!U544&lt;&gt;"",Activités!U544,""),"")</f>
        <v/>
      </c>
      <c r="O534" s="26" t="str">
        <f>IF(OR(A534="",ISBLANK(Activités!V544)),"",IF(NOT(ISNA(Activités!V544)),INDEX(codeschartkla,MATCH(Activités!V544,libschartkla,0)),Activités!V544))</f>
        <v/>
      </c>
      <c r="P534" s="26" t="str">
        <f>IF(OR(A534="",ISBLANK(Activités!W544)),"",Activités!W544)</f>
        <v/>
      </c>
    </row>
    <row r="535" spans="1:16">
      <c r="A535" s="26" t="str">
        <f>IF(Activités!$A545&lt;&gt;"",IF(Activités!C545&lt;&gt;"",IF(Activités!C545="LOC.ID",CONCATENATE("LOC.",Activités!AM$12),Activités!C545),""),"")</f>
        <v/>
      </c>
      <c r="B535" s="51" t="str">
        <f>IF(A535&lt;&gt;"",Activités!J545,"")</f>
        <v/>
      </c>
      <c r="C535" s="26" t="str">
        <f>IF(A535&lt;&gt;"",IF(Activités!E545=TRUE,INDEX(codesex,MATCH(Activités!D545,libsex,0)),Activités!D545),"")</f>
        <v/>
      </c>
      <c r="D535" s="116" t="str">
        <f>IF(A535&lt;&gt;"",Activités!F545,"")</f>
        <v/>
      </c>
      <c r="E535" s="26" t="str">
        <f>IF(A535&lt;&gt;"",IF(Activités!H545=TRUE,INDEX(codenat,MATCH(Activités!G545,libnat,0)),Activités!G545),"")</f>
        <v/>
      </c>
      <c r="F535" s="26" t="str">
        <f>IF(A535&lt;&gt;"",Activités!I545,"")</f>
        <v/>
      </c>
      <c r="G535" s="26" t="str">
        <f>IF(A535&lt;&gt;"",IF(Activités!O545&lt;&gt;"",Activités!O545,""),"")</f>
        <v/>
      </c>
      <c r="H535" s="26" t="str">
        <f>IF(A535&lt;&gt;"",IF(Activités!Z545=TRUE,INDEX(codeperskat,MATCH(Activités!P545,libperskat,0)),IF(Activités!P545&lt;&gt;"",Activités!P545,"")),"")</f>
        <v/>
      </c>
      <c r="I535" s="26" t="str">
        <f>IF(A535&lt;&gt;"",IF(Activités!AA545=TRUE,INDEX(codeaav,MATCH(Activités!Q545,libaav,0)),IF(Activités!Q545&lt;&gt;"",Activités!Q545,"")),"")</f>
        <v/>
      </c>
      <c r="J535" s="26" t="str">
        <f>IF(A535&lt;&gt;"",IF(Activités!AB545=TRUE,INDEX(codedipqual,MATCH(Activités!R545,libdipqual,0)),IF(Activités!R545&lt;&gt;"",Activités!R545,"")),"")</f>
        <v/>
      </c>
      <c r="K535" s="26" t="str">
        <f>IF(A535&lt;&gt;"",IF(Activités!AC545=TRUE,INDEX(libcatidinst,MATCH(Activités!S545,libinst,0)),""),"")</f>
        <v/>
      </c>
      <c r="L535" s="26" t="str">
        <f>IF(A535&lt;&gt;"",IF(Activités!AC545=TRUE,INDEX(codeinst,MATCH(Activités!S545,libinst,0)),IF(Activités!S545&lt;&gt;"",Activités!S545,"")),"")</f>
        <v/>
      </c>
      <c r="M535" s="26" t="str">
        <f>IF(A535&lt;&gt;"",IF(Activités!T545&lt;&gt;"",Activités!T545,""),"")</f>
        <v/>
      </c>
      <c r="N535" s="26" t="str">
        <f>IF(A535&lt;&gt;"",IF(Activités!U545&lt;&gt;"",Activités!U545,""),"")</f>
        <v/>
      </c>
      <c r="O535" s="26" t="str">
        <f>IF(OR(A535="",ISBLANK(Activités!V545)),"",IF(NOT(ISNA(Activités!V545)),INDEX(codeschartkla,MATCH(Activités!V545,libschartkla,0)),Activités!V545))</f>
        <v/>
      </c>
      <c r="P535" s="26" t="str">
        <f>IF(OR(A535="",ISBLANK(Activités!W545)),"",Activités!W545)</f>
        <v/>
      </c>
    </row>
    <row r="536" spans="1:16">
      <c r="A536" s="26" t="str">
        <f>IF(Activités!$A546&lt;&gt;"",IF(Activités!C546&lt;&gt;"",IF(Activités!C546="LOC.ID",CONCATENATE("LOC.",Activités!AM$12),Activités!C546),""),"")</f>
        <v/>
      </c>
      <c r="B536" s="51" t="str">
        <f>IF(A536&lt;&gt;"",Activités!J546,"")</f>
        <v/>
      </c>
      <c r="C536" s="26" t="str">
        <f>IF(A536&lt;&gt;"",IF(Activités!E546=TRUE,INDEX(codesex,MATCH(Activités!D546,libsex,0)),Activités!D546),"")</f>
        <v/>
      </c>
      <c r="D536" s="116" t="str">
        <f>IF(A536&lt;&gt;"",Activités!F546,"")</f>
        <v/>
      </c>
      <c r="E536" s="26" t="str">
        <f>IF(A536&lt;&gt;"",IF(Activités!H546=TRUE,INDEX(codenat,MATCH(Activités!G546,libnat,0)),Activités!G546),"")</f>
        <v/>
      </c>
      <c r="F536" s="26" t="str">
        <f>IF(A536&lt;&gt;"",Activités!I546,"")</f>
        <v/>
      </c>
      <c r="G536" s="26" t="str">
        <f>IF(A536&lt;&gt;"",IF(Activités!O546&lt;&gt;"",Activités!O546,""),"")</f>
        <v/>
      </c>
      <c r="H536" s="26" t="str">
        <f>IF(A536&lt;&gt;"",IF(Activités!Z546=TRUE,INDEX(codeperskat,MATCH(Activités!P546,libperskat,0)),IF(Activités!P546&lt;&gt;"",Activités!P546,"")),"")</f>
        <v/>
      </c>
      <c r="I536" s="26" t="str">
        <f>IF(A536&lt;&gt;"",IF(Activités!AA546=TRUE,INDEX(codeaav,MATCH(Activités!Q546,libaav,0)),IF(Activités!Q546&lt;&gt;"",Activités!Q546,"")),"")</f>
        <v/>
      </c>
      <c r="J536" s="26" t="str">
        <f>IF(A536&lt;&gt;"",IF(Activités!AB546=TRUE,INDEX(codedipqual,MATCH(Activités!R546,libdipqual,0)),IF(Activités!R546&lt;&gt;"",Activités!R546,"")),"")</f>
        <v/>
      </c>
      <c r="K536" s="26" t="str">
        <f>IF(A536&lt;&gt;"",IF(Activités!AC546=TRUE,INDEX(libcatidinst,MATCH(Activités!S546,libinst,0)),""),"")</f>
        <v/>
      </c>
      <c r="L536" s="26" t="str">
        <f>IF(A536&lt;&gt;"",IF(Activités!AC546=TRUE,INDEX(codeinst,MATCH(Activités!S546,libinst,0)),IF(Activités!S546&lt;&gt;"",Activités!S546,"")),"")</f>
        <v/>
      </c>
      <c r="M536" s="26" t="str">
        <f>IF(A536&lt;&gt;"",IF(Activités!T546&lt;&gt;"",Activités!T546,""),"")</f>
        <v/>
      </c>
      <c r="N536" s="26" t="str">
        <f>IF(A536&lt;&gt;"",IF(Activités!U546&lt;&gt;"",Activités!U546,""),"")</f>
        <v/>
      </c>
      <c r="O536" s="26" t="str">
        <f>IF(OR(A536="",ISBLANK(Activités!V546)),"",IF(NOT(ISNA(Activités!V546)),INDEX(codeschartkla,MATCH(Activités!V546,libschartkla,0)),Activités!V546))</f>
        <v/>
      </c>
      <c r="P536" s="26" t="str">
        <f>IF(OR(A536="",ISBLANK(Activités!W546)),"",Activités!W546)</f>
        <v/>
      </c>
    </row>
    <row r="537" spans="1:16">
      <c r="A537" s="26" t="str">
        <f>IF(Activités!$A547&lt;&gt;"",IF(Activités!C547&lt;&gt;"",IF(Activités!C547="LOC.ID",CONCATENATE("LOC.",Activités!AM$12),Activités!C547),""),"")</f>
        <v/>
      </c>
      <c r="B537" s="51" t="str">
        <f>IF(A537&lt;&gt;"",Activités!J547,"")</f>
        <v/>
      </c>
      <c r="C537" s="26" t="str">
        <f>IF(A537&lt;&gt;"",IF(Activités!E547=TRUE,INDEX(codesex,MATCH(Activités!D547,libsex,0)),Activités!D547),"")</f>
        <v/>
      </c>
      <c r="D537" s="116" t="str">
        <f>IF(A537&lt;&gt;"",Activités!F547,"")</f>
        <v/>
      </c>
      <c r="E537" s="26" t="str">
        <f>IF(A537&lt;&gt;"",IF(Activités!H547=TRUE,INDEX(codenat,MATCH(Activités!G547,libnat,0)),Activités!G547),"")</f>
        <v/>
      </c>
      <c r="F537" s="26" t="str">
        <f>IF(A537&lt;&gt;"",Activités!I547,"")</f>
        <v/>
      </c>
      <c r="G537" s="26" t="str">
        <f>IF(A537&lt;&gt;"",IF(Activités!O547&lt;&gt;"",Activités!O547,""),"")</f>
        <v/>
      </c>
      <c r="H537" s="26" t="str">
        <f>IF(A537&lt;&gt;"",IF(Activités!Z547=TRUE,INDEX(codeperskat,MATCH(Activités!P547,libperskat,0)),IF(Activités!P547&lt;&gt;"",Activités!P547,"")),"")</f>
        <v/>
      </c>
      <c r="I537" s="26" t="str">
        <f>IF(A537&lt;&gt;"",IF(Activités!AA547=TRUE,INDEX(codeaav,MATCH(Activités!Q547,libaav,0)),IF(Activités!Q547&lt;&gt;"",Activités!Q547,"")),"")</f>
        <v/>
      </c>
      <c r="J537" s="26" t="str">
        <f>IF(A537&lt;&gt;"",IF(Activités!AB547=TRUE,INDEX(codedipqual,MATCH(Activités!R547,libdipqual,0)),IF(Activités!R547&lt;&gt;"",Activités!R547,"")),"")</f>
        <v/>
      </c>
      <c r="K537" s="26" t="str">
        <f>IF(A537&lt;&gt;"",IF(Activités!AC547=TRUE,INDEX(libcatidinst,MATCH(Activités!S547,libinst,0)),""),"")</f>
        <v/>
      </c>
      <c r="L537" s="26" t="str">
        <f>IF(A537&lt;&gt;"",IF(Activités!AC547=TRUE,INDEX(codeinst,MATCH(Activités!S547,libinst,0)),IF(Activités!S547&lt;&gt;"",Activités!S547,"")),"")</f>
        <v/>
      </c>
      <c r="M537" s="26" t="str">
        <f>IF(A537&lt;&gt;"",IF(Activités!T547&lt;&gt;"",Activités!T547,""),"")</f>
        <v/>
      </c>
      <c r="N537" s="26" t="str">
        <f>IF(A537&lt;&gt;"",IF(Activités!U547&lt;&gt;"",Activités!U547,""),"")</f>
        <v/>
      </c>
      <c r="O537" s="26" t="str">
        <f>IF(OR(A537="",ISBLANK(Activités!V547)),"",IF(NOT(ISNA(Activités!V547)),INDEX(codeschartkla,MATCH(Activités!V547,libschartkla,0)),Activités!V547))</f>
        <v/>
      </c>
      <c r="P537" s="26" t="str">
        <f>IF(OR(A537="",ISBLANK(Activités!W547)),"",Activités!W547)</f>
        <v/>
      </c>
    </row>
    <row r="538" spans="1:16">
      <c r="A538" s="26" t="str">
        <f>IF(Activités!$A548&lt;&gt;"",IF(Activités!C548&lt;&gt;"",IF(Activités!C548="LOC.ID",CONCATENATE("LOC.",Activités!AM$12),Activités!C548),""),"")</f>
        <v/>
      </c>
      <c r="B538" s="51" t="str">
        <f>IF(A538&lt;&gt;"",Activités!J548,"")</f>
        <v/>
      </c>
      <c r="C538" s="26" t="str">
        <f>IF(A538&lt;&gt;"",IF(Activités!E548=TRUE,INDEX(codesex,MATCH(Activités!D548,libsex,0)),Activités!D548),"")</f>
        <v/>
      </c>
      <c r="D538" s="116" t="str">
        <f>IF(A538&lt;&gt;"",Activités!F548,"")</f>
        <v/>
      </c>
      <c r="E538" s="26" t="str">
        <f>IF(A538&lt;&gt;"",IF(Activités!H548=TRUE,INDEX(codenat,MATCH(Activités!G548,libnat,0)),Activités!G548),"")</f>
        <v/>
      </c>
      <c r="F538" s="26" t="str">
        <f>IF(A538&lt;&gt;"",Activités!I548,"")</f>
        <v/>
      </c>
      <c r="G538" s="26" t="str">
        <f>IF(A538&lt;&gt;"",IF(Activités!O548&lt;&gt;"",Activités!O548,""),"")</f>
        <v/>
      </c>
      <c r="H538" s="26" t="str">
        <f>IF(A538&lt;&gt;"",IF(Activités!Z548=TRUE,INDEX(codeperskat,MATCH(Activités!P548,libperskat,0)),IF(Activités!P548&lt;&gt;"",Activités!P548,"")),"")</f>
        <v/>
      </c>
      <c r="I538" s="26" t="str">
        <f>IF(A538&lt;&gt;"",IF(Activités!AA548=TRUE,INDEX(codeaav,MATCH(Activités!Q548,libaav,0)),IF(Activités!Q548&lt;&gt;"",Activités!Q548,"")),"")</f>
        <v/>
      </c>
      <c r="J538" s="26" t="str">
        <f>IF(A538&lt;&gt;"",IF(Activités!AB548=TRUE,INDEX(codedipqual,MATCH(Activités!R548,libdipqual,0)),IF(Activités!R548&lt;&gt;"",Activités!R548,"")),"")</f>
        <v/>
      </c>
      <c r="K538" s="26" t="str">
        <f>IF(A538&lt;&gt;"",IF(Activités!AC548=TRUE,INDEX(libcatidinst,MATCH(Activités!S548,libinst,0)),""),"")</f>
        <v/>
      </c>
      <c r="L538" s="26" t="str">
        <f>IF(A538&lt;&gt;"",IF(Activités!AC548=TRUE,INDEX(codeinst,MATCH(Activités!S548,libinst,0)),IF(Activités!S548&lt;&gt;"",Activités!S548,"")),"")</f>
        <v/>
      </c>
      <c r="M538" s="26" t="str">
        <f>IF(A538&lt;&gt;"",IF(Activités!T548&lt;&gt;"",Activités!T548,""),"")</f>
        <v/>
      </c>
      <c r="N538" s="26" t="str">
        <f>IF(A538&lt;&gt;"",IF(Activités!U548&lt;&gt;"",Activités!U548,""),"")</f>
        <v/>
      </c>
      <c r="O538" s="26" t="str">
        <f>IF(OR(A538="",ISBLANK(Activités!V548)),"",IF(NOT(ISNA(Activités!V548)),INDEX(codeschartkla,MATCH(Activités!V548,libschartkla,0)),Activités!V548))</f>
        <v/>
      </c>
      <c r="P538" s="26" t="str">
        <f>IF(OR(A538="",ISBLANK(Activités!W548)),"",Activités!W548)</f>
        <v/>
      </c>
    </row>
    <row r="539" spans="1:16">
      <c r="A539" s="26" t="str">
        <f>IF(Activités!$A549&lt;&gt;"",IF(Activités!C549&lt;&gt;"",IF(Activités!C549="LOC.ID",CONCATENATE("LOC.",Activités!AM$12),Activités!C549),""),"")</f>
        <v/>
      </c>
      <c r="B539" s="51" t="str">
        <f>IF(A539&lt;&gt;"",Activités!J549,"")</f>
        <v/>
      </c>
      <c r="C539" s="26" t="str">
        <f>IF(A539&lt;&gt;"",IF(Activités!E549=TRUE,INDEX(codesex,MATCH(Activités!D549,libsex,0)),Activités!D549),"")</f>
        <v/>
      </c>
      <c r="D539" s="116" t="str">
        <f>IF(A539&lt;&gt;"",Activités!F549,"")</f>
        <v/>
      </c>
      <c r="E539" s="26" t="str">
        <f>IF(A539&lt;&gt;"",IF(Activités!H549=TRUE,INDEX(codenat,MATCH(Activités!G549,libnat,0)),Activités!G549),"")</f>
        <v/>
      </c>
      <c r="F539" s="26" t="str">
        <f>IF(A539&lt;&gt;"",Activités!I549,"")</f>
        <v/>
      </c>
      <c r="G539" s="26" t="str">
        <f>IF(A539&lt;&gt;"",IF(Activités!O549&lt;&gt;"",Activités!O549,""),"")</f>
        <v/>
      </c>
      <c r="H539" s="26" t="str">
        <f>IF(A539&lt;&gt;"",IF(Activités!Z549=TRUE,INDEX(codeperskat,MATCH(Activités!P549,libperskat,0)),IF(Activités!P549&lt;&gt;"",Activités!P549,"")),"")</f>
        <v/>
      </c>
      <c r="I539" s="26" t="str">
        <f>IF(A539&lt;&gt;"",IF(Activités!AA549=TRUE,INDEX(codeaav,MATCH(Activités!Q549,libaav,0)),IF(Activités!Q549&lt;&gt;"",Activités!Q549,"")),"")</f>
        <v/>
      </c>
      <c r="J539" s="26" t="str">
        <f>IF(A539&lt;&gt;"",IF(Activités!AB549=TRUE,INDEX(codedipqual,MATCH(Activités!R549,libdipqual,0)),IF(Activités!R549&lt;&gt;"",Activités!R549,"")),"")</f>
        <v/>
      </c>
      <c r="K539" s="26" t="str">
        <f>IF(A539&lt;&gt;"",IF(Activités!AC549=TRUE,INDEX(libcatidinst,MATCH(Activités!S549,libinst,0)),""),"")</f>
        <v/>
      </c>
      <c r="L539" s="26" t="str">
        <f>IF(A539&lt;&gt;"",IF(Activités!AC549=TRUE,INDEX(codeinst,MATCH(Activités!S549,libinst,0)),IF(Activités!S549&lt;&gt;"",Activités!S549,"")),"")</f>
        <v/>
      </c>
      <c r="M539" s="26" t="str">
        <f>IF(A539&lt;&gt;"",IF(Activités!T549&lt;&gt;"",Activités!T549,""),"")</f>
        <v/>
      </c>
      <c r="N539" s="26" t="str">
        <f>IF(A539&lt;&gt;"",IF(Activités!U549&lt;&gt;"",Activités!U549,""),"")</f>
        <v/>
      </c>
      <c r="O539" s="26" t="str">
        <f>IF(OR(A539="",ISBLANK(Activités!V549)),"",IF(NOT(ISNA(Activités!V549)),INDEX(codeschartkla,MATCH(Activités!V549,libschartkla,0)),Activités!V549))</f>
        <v/>
      </c>
      <c r="P539" s="26" t="str">
        <f>IF(OR(A539="",ISBLANK(Activités!W549)),"",Activités!W549)</f>
        <v/>
      </c>
    </row>
    <row r="540" spans="1:16">
      <c r="A540" s="26" t="str">
        <f>IF(Activités!$A550&lt;&gt;"",IF(Activités!C550&lt;&gt;"",IF(Activités!C550="LOC.ID",CONCATENATE("LOC.",Activités!AM$12),Activités!C550),""),"")</f>
        <v/>
      </c>
      <c r="B540" s="51" t="str">
        <f>IF(A540&lt;&gt;"",Activités!J550,"")</f>
        <v/>
      </c>
      <c r="C540" s="26" t="str">
        <f>IF(A540&lt;&gt;"",IF(Activités!E550=TRUE,INDEX(codesex,MATCH(Activités!D550,libsex,0)),Activités!D550),"")</f>
        <v/>
      </c>
      <c r="D540" s="116" t="str">
        <f>IF(A540&lt;&gt;"",Activités!F550,"")</f>
        <v/>
      </c>
      <c r="E540" s="26" t="str">
        <f>IF(A540&lt;&gt;"",IF(Activités!H550=TRUE,INDEX(codenat,MATCH(Activités!G550,libnat,0)),Activités!G550),"")</f>
        <v/>
      </c>
      <c r="F540" s="26" t="str">
        <f>IF(A540&lt;&gt;"",Activités!I550,"")</f>
        <v/>
      </c>
      <c r="G540" s="26" t="str">
        <f>IF(A540&lt;&gt;"",IF(Activités!O550&lt;&gt;"",Activités!O550,""),"")</f>
        <v/>
      </c>
      <c r="H540" s="26" t="str">
        <f>IF(A540&lt;&gt;"",IF(Activités!Z550=TRUE,INDEX(codeperskat,MATCH(Activités!P550,libperskat,0)),IF(Activités!P550&lt;&gt;"",Activités!P550,"")),"")</f>
        <v/>
      </c>
      <c r="I540" s="26" t="str">
        <f>IF(A540&lt;&gt;"",IF(Activités!AA550=TRUE,INDEX(codeaav,MATCH(Activités!Q550,libaav,0)),IF(Activités!Q550&lt;&gt;"",Activités!Q550,"")),"")</f>
        <v/>
      </c>
      <c r="J540" s="26" t="str">
        <f>IF(A540&lt;&gt;"",IF(Activités!AB550=TRUE,INDEX(codedipqual,MATCH(Activités!R550,libdipqual,0)),IF(Activités!R550&lt;&gt;"",Activités!R550,"")),"")</f>
        <v/>
      </c>
      <c r="K540" s="26" t="str">
        <f>IF(A540&lt;&gt;"",IF(Activités!AC550=TRUE,INDEX(libcatidinst,MATCH(Activités!S550,libinst,0)),""),"")</f>
        <v/>
      </c>
      <c r="L540" s="26" t="str">
        <f>IF(A540&lt;&gt;"",IF(Activités!AC550=TRUE,INDEX(codeinst,MATCH(Activités!S550,libinst,0)),IF(Activités!S550&lt;&gt;"",Activités!S550,"")),"")</f>
        <v/>
      </c>
      <c r="M540" s="26" t="str">
        <f>IF(A540&lt;&gt;"",IF(Activités!T550&lt;&gt;"",Activités!T550,""),"")</f>
        <v/>
      </c>
      <c r="N540" s="26" t="str">
        <f>IF(A540&lt;&gt;"",IF(Activités!U550&lt;&gt;"",Activités!U550,""),"")</f>
        <v/>
      </c>
      <c r="O540" s="26" t="str">
        <f>IF(OR(A540="",ISBLANK(Activités!V550)),"",IF(NOT(ISNA(Activités!V550)),INDEX(codeschartkla,MATCH(Activités!V550,libschartkla,0)),Activités!V550))</f>
        <v/>
      </c>
      <c r="P540" s="26" t="str">
        <f>IF(OR(A540="",ISBLANK(Activités!W550)),"",Activités!W550)</f>
        <v/>
      </c>
    </row>
    <row r="541" spans="1:16">
      <c r="A541" s="26" t="str">
        <f>IF(Activités!$A551&lt;&gt;"",IF(Activités!C551&lt;&gt;"",IF(Activités!C551="LOC.ID",CONCATENATE("LOC.",Activités!AM$12),Activités!C551),""),"")</f>
        <v/>
      </c>
      <c r="B541" s="51" t="str">
        <f>IF(A541&lt;&gt;"",Activités!J551,"")</f>
        <v/>
      </c>
      <c r="C541" s="26" t="str">
        <f>IF(A541&lt;&gt;"",IF(Activités!E551=TRUE,INDEX(codesex,MATCH(Activités!D551,libsex,0)),Activités!D551),"")</f>
        <v/>
      </c>
      <c r="D541" s="116" t="str">
        <f>IF(A541&lt;&gt;"",Activités!F551,"")</f>
        <v/>
      </c>
      <c r="E541" s="26" t="str">
        <f>IF(A541&lt;&gt;"",IF(Activités!H551=TRUE,INDEX(codenat,MATCH(Activités!G551,libnat,0)),Activités!G551),"")</f>
        <v/>
      </c>
      <c r="F541" s="26" t="str">
        <f>IF(A541&lt;&gt;"",Activités!I551,"")</f>
        <v/>
      </c>
      <c r="G541" s="26" t="str">
        <f>IF(A541&lt;&gt;"",IF(Activités!O551&lt;&gt;"",Activités!O551,""),"")</f>
        <v/>
      </c>
      <c r="H541" s="26" t="str">
        <f>IF(A541&lt;&gt;"",IF(Activités!Z551=TRUE,INDEX(codeperskat,MATCH(Activités!P551,libperskat,0)),IF(Activités!P551&lt;&gt;"",Activités!P551,"")),"")</f>
        <v/>
      </c>
      <c r="I541" s="26" t="str">
        <f>IF(A541&lt;&gt;"",IF(Activités!AA551=TRUE,INDEX(codeaav,MATCH(Activités!Q551,libaav,0)),IF(Activités!Q551&lt;&gt;"",Activités!Q551,"")),"")</f>
        <v/>
      </c>
      <c r="J541" s="26" t="str">
        <f>IF(A541&lt;&gt;"",IF(Activités!AB551=TRUE,INDEX(codedipqual,MATCH(Activités!R551,libdipqual,0)),IF(Activités!R551&lt;&gt;"",Activités!R551,"")),"")</f>
        <v/>
      </c>
      <c r="K541" s="26" t="str">
        <f>IF(A541&lt;&gt;"",IF(Activités!AC551=TRUE,INDEX(libcatidinst,MATCH(Activités!S551,libinst,0)),""),"")</f>
        <v/>
      </c>
      <c r="L541" s="26" t="str">
        <f>IF(A541&lt;&gt;"",IF(Activités!AC551=TRUE,INDEX(codeinst,MATCH(Activités!S551,libinst,0)),IF(Activités!S551&lt;&gt;"",Activités!S551,"")),"")</f>
        <v/>
      </c>
      <c r="M541" s="26" t="str">
        <f>IF(A541&lt;&gt;"",IF(Activités!T551&lt;&gt;"",Activités!T551,""),"")</f>
        <v/>
      </c>
      <c r="N541" s="26" t="str">
        <f>IF(A541&lt;&gt;"",IF(Activités!U551&lt;&gt;"",Activités!U551,""),"")</f>
        <v/>
      </c>
      <c r="O541" s="26" t="str">
        <f>IF(OR(A541="",ISBLANK(Activités!V551)),"",IF(NOT(ISNA(Activités!V551)),INDEX(codeschartkla,MATCH(Activités!V551,libschartkla,0)),Activités!V551))</f>
        <v/>
      </c>
      <c r="P541" s="26" t="str">
        <f>IF(OR(A541="",ISBLANK(Activités!W551)),"",Activités!W551)</f>
        <v/>
      </c>
    </row>
    <row r="542" spans="1:16">
      <c r="A542" s="26" t="str">
        <f>IF(Activités!$A552&lt;&gt;"",IF(Activités!C552&lt;&gt;"",IF(Activités!C552="LOC.ID",CONCATENATE("LOC.",Activités!AM$12),Activités!C552),""),"")</f>
        <v/>
      </c>
      <c r="B542" s="51" t="str">
        <f>IF(A542&lt;&gt;"",Activités!J552,"")</f>
        <v/>
      </c>
      <c r="C542" s="26" t="str">
        <f>IF(A542&lt;&gt;"",IF(Activités!E552=TRUE,INDEX(codesex,MATCH(Activités!D552,libsex,0)),Activités!D552),"")</f>
        <v/>
      </c>
      <c r="D542" s="116" t="str">
        <f>IF(A542&lt;&gt;"",Activités!F552,"")</f>
        <v/>
      </c>
      <c r="E542" s="26" t="str">
        <f>IF(A542&lt;&gt;"",IF(Activités!H552=TRUE,INDEX(codenat,MATCH(Activités!G552,libnat,0)),Activités!G552),"")</f>
        <v/>
      </c>
      <c r="F542" s="26" t="str">
        <f>IF(A542&lt;&gt;"",Activités!I552,"")</f>
        <v/>
      </c>
      <c r="G542" s="26" t="str">
        <f>IF(A542&lt;&gt;"",IF(Activités!O552&lt;&gt;"",Activités!O552,""),"")</f>
        <v/>
      </c>
      <c r="H542" s="26" t="str">
        <f>IF(A542&lt;&gt;"",IF(Activités!Z552=TRUE,INDEX(codeperskat,MATCH(Activités!P552,libperskat,0)),IF(Activités!P552&lt;&gt;"",Activités!P552,"")),"")</f>
        <v/>
      </c>
      <c r="I542" s="26" t="str">
        <f>IF(A542&lt;&gt;"",IF(Activités!AA552=TRUE,INDEX(codeaav,MATCH(Activités!Q552,libaav,0)),IF(Activités!Q552&lt;&gt;"",Activités!Q552,"")),"")</f>
        <v/>
      </c>
      <c r="J542" s="26" t="str">
        <f>IF(A542&lt;&gt;"",IF(Activités!AB552=TRUE,INDEX(codedipqual,MATCH(Activités!R552,libdipqual,0)),IF(Activités!R552&lt;&gt;"",Activités!R552,"")),"")</f>
        <v/>
      </c>
      <c r="K542" s="26" t="str">
        <f>IF(A542&lt;&gt;"",IF(Activités!AC552=TRUE,INDEX(libcatidinst,MATCH(Activités!S552,libinst,0)),""),"")</f>
        <v/>
      </c>
      <c r="L542" s="26" t="str">
        <f>IF(A542&lt;&gt;"",IF(Activités!AC552=TRUE,INDEX(codeinst,MATCH(Activités!S552,libinst,0)),IF(Activités!S552&lt;&gt;"",Activités!S552,"")),"")</f>
        <v/>
      </c>
      <c r="M542" s="26" t="str">
        <f>IF(A542&lt;&gt;"",IF(Activités!T552&lt;&gt;"",Activités!T552,""),"")</f>
        <v/>
      </c>
      <c r="N542" s="26" t="str">
        <f>IF(A542&lt;&gt;"",IF(Activités!U552&lt;&gt;"",Activités!U552,""),"")</f>
        <v/>
      </c>
      <c r="O542" s="26" t="str">
        <f>IF(OR(A542="",ISBLANK(Activités!V552)),"",IF(NOT(ISNA(Activités!V552)),INDEX(codeschartkla,MATCH(Activités!V552,libschartkla,0)),Activités!V552))</f>
        <v/>
      </c>
      <c r="P542" s="26" t="str">
        <f>IF(OR(A542="",ISBLANK(Activités!W552)),"",Activités!W552)</f>
        <v/>
      </c>
    </row>
    <row r="543" spans="1:16">
      <c r="A543" s="26" t="str">
        <f>IF(Activités!$A553&lt;&gt;"",IF(Activités!C553&lt;&gt;"",IF(Activités!C553="LOC.ID",CONCATENATE("LOC.",Activités!AM$12),Activités!C553),""),"")</f>
        <v/>
      </c>
      <c r="B543" s="51" t="str">
        <f>IF(A543&lt;&gt;"",Activités!J553,"")</f>
        <v/>
      </c>
      <c r="C543" s="26" t="str">
        <f>IF(A543&lt;&gt;"",IF(Activités!E553=TRUE,INDEX(codesex,MATCH(Activités!D553,libsex,0)),Activités!D553),"")</f>
        <v/>
      </c>
      <c r="D543" s="116" t="str">
        <f>IF(A543&lt;&gt;"",Activités!F553,"")</f>
        <v/>
      </c>
      <c r="E543" s="26" t="str">
        <f>IF(A543&lt;&gt;"",IF(Activités!H553=TRUE,INDEX(codenat,MATCH(Activités!G553,libnat,0)),Activités!G553),"")</f>
        <v/>
      </c>
      <c r="F543" s="26" t="str">
        <f>IF(A543&lt;&gt;"",Activités!I553,"")</f>
        <v/>
      </c>
      <c r="G543" s="26" t="str">
        <f>IF(A543&lt;&gt;"",IF(Activités!O553&lt;&gt;"",Activités!O553,""),"")</f>
        <v/>
      </c>
      <c r="H543" s="26" t="str">
        <f>IF(A543&lt;&gt;"",IF(Activités!Z553=TRUE,INDEX(codeperskat,MATCH(Activités!P553,libperskat,0)),IF(Activités!P553&lt;&gt;"",Activités!P553,"")),"")</f>
        <v/>
      </c>
      <c r="I543" s="26" t="str">
        <f>IF(A543&lt;&gt;"",IF(Activités!AA553=TRUE,INDEX(codeaav,MATCH(Activités!Q553,libaav,0)),IF(Activités!Q553&lt;&gt;"",Activités!Q553,"")),"")</f>
        <v/>
      </c>
      <c r="J543" s="26" t="str">
        <f>IF(A543&lt;&gt;"",IF(Activités!AB553=TRUE,INDEX(codedipqual,MATCH(Activités!R553,libdipqual,0)),IF(Activités!R553&lt;&gt;"",Activités!R553,"")),"")</f>
        <v/>
      </c>
      <c r="K543" s="26" t="str">
        <f>IF(A543&lt;&gt;"",IF(Activités!AC553=TRUE,INDEX(libcatidinst,MATCH(Activités!S553,libinst,0)),""),"")</f>
        <v/>
      </c>
      <c r="L543" s="26" t="str">
        <f>IF(A543&lt;&gt;"",IF(Activités!AC553=TRUE,INDEX(codeinst,MATCH(Activités!S553,libinst,0)),IF(Activités!S553&lt;&gt;"",Activités!S553,"")),"")</f>
        <v/>
      </c>
      <c r="M543" s="26" t="str">
        <f>IF(A543&lt;&gt;"",IF(Activités!T553&lt;&gt;"",Activités!T553,""),"")</f>
        <v/>
      </c>
      <c r="N543" s="26" t="str">
        <f>IF(A543&lt;&gt;"",IF(Activités!U553&lt;&gt;"",Activités!U553,""),"")</f>
        <v/>
      </c>
      <c r="O543" s="26" t="str">
        <f>IF(OR(A543="",ISBLANK(Activités!V553)),"",IF(NOT(ISNA(Activités!V553)),INDEX(codeschartkla,MATCH(Activités!V553,libschartkla,0)),Activités!V553))</f>
        <v/>
      </c>
      <c r="P543" s="26" t="str">
        <f>IF(OR(A543="",ISBLANK(Activités!W553)),"",Activités!W553)</f>
        <v/>
      </c>
    </row>
    <row r="544" spans="1:16">
      <c r="A544" s="26" t="str">
        <f>IF(Activités!$A554&lt;&gt;"",IF(Activités!C554&lt;&gt;"",IF(Activités!C554="LOC.ID",CONCATENATE("LOC.",Activités!AM$12),Activités!C554),""),"")</f>
        <v/>
      </c>
      <c r="B544" s="51" t="str">
        <f>IF(A544&lt;&gt;"",Activités!J554,"")</f>
        <v/>
      </c>
      <c r="C544" s="26" t="str">
        <f>IF(A544&lt;&gt;"",IF(Activités!E554=TRUE,INDEX(codesex,MATCH(Activités!D554,libsex,0)),Activités!D554),"")</f>
        <v/>
      </c>
      <c r="D544" s="116" t="str">
        <f>IF(A544&lt;&gt;"",Activités!F554,"")</f>
        <v/>
      </c>
      <c r="E544" s="26" t="str">
        <f>IF(A544&lt;&gt;"",IF(Activités!H554=TRUE,INDEX(codenat,MATCH(Activités!G554,libnat,0)),Activités!G554),"")</f>
        <v/>
      </c>
      <c r="F544" s="26" t="str">
        <f>IF(A544&lt;&gt;"",Activités!I554,"")</f>
        <v/>
      </c>
      <c r="G544" s="26" t="str">
        <f>IF(A544&lt;&gt;"",IF(Activités!O554&lt;&gt;"",Activités!O554,""),"")</f>
        <v/>
      </c>
      <c r="H544" s="26" t="str">
        <f>IF(A544&lt;&gt;"",IF(Activités!Z554=TRUE,INDEX(codeperskat,MATCH(Activités!P554,libperskat,0)),IF(Activités!P554&lt;&gt;"",Activités!P554,"")),"")</f>
        <v/>
      </c>
      <c r="I544" s="26" t="str">
        <f>IF(A544&lt;&gt;"",IF(Activités!AA554=TRUE,INDEX(codeaav,MATCH(Activités!Q554,libaav,0)),IF(Activités!Q554&lt;&gt;"",Activités!Q554,"")),"")</f>
        <v/>
      </c>
      <c r="J544" s="26" t="str">
        <f>IF(A544&lt;&gt;"",IF(Activités!AB554=TRUE,INDEX(codedipqual,MATCH(Activités!R554,libdipqual,0)),IF(Activités!R554&lt;&gt;"",Activités!R554,"")),"")</f>
        <v/>
      </c>
      <c r="K544" s="26" t="str">
        <f>IF(A544&lt;&gt;"",IF(Activités!AC554=TRUE,INDEX(libcatidinst,MATCH(Activités!S554,libinst,0)),""),"")</f>
        <v/>
      </c>
      <c r="L544" s="26" t="str">
        <f>IF(A544&lt;&gt;"",IF(Activités!AC554=TRUE,INDEX(codeinst,MATCH(Activités!S554,libinst,0)),IF(Activités!S554&lt;&gt;"",Activités!S554,"")),"")</f>
        <v/>
      </c>
      <c r="M544" s="26" t="str">
        <f>IF(A544&lt;&gt;"",IF(Activités!T554&lt;&gt;"",Activités!T554,""),"")</f>
        <v/>
      </c>
      <c r="N544" s="26" t="str">
        <f>IF(A544&lt;&gt;"",IF(Activités!U554&lt;&gt;"",Activités!U554,""),"")</f>
        <v/>
      </c>
      <c r="O544" s="26" t="str">
        <f>IF(OR(A544="",ISBLANK(Activités!V554)),"",IF(NOT(ISNA(Activités!V554)),INDEX(codeschartkla,MATCH(Activités!V554,libschartkla,0)),Activités!V554))</f>
        <v/>
      </c>
      <c r="P544" s="26" t="str">
        <f>IF(OR(A544="",ISBLANK(Activités!W554)),"",Activités!W554)</f>
        <v/>
      </c>
    </row>
    <row r="545" spans="1:16">
      <c r="A545" s="26" t="str">
        <f>IF(Activités!$A555&lt;&gt;"",IF(Activités!C555&lt;&gt;"",IF(Activités!C555="LOC.ID",CONCATENATE("LOC.",Activités!AM$12),Activités!C555),""),"")</f>
        <v/>
      </c>
      <c r="B545" s="51" t="str">
        <f>IF(A545&lt;&gt;"",Activités!J555,"")</f>
        <v/>
      </c>
      <c r="C545" s="26" t="str">
        <f>IF(A545&lt;&gt;"",IF(Activités!E555=TRUE,INDEX(codesex,MATCH(Activités!D555,libsex,0)),Activités!D555),"")</f>
        <v/>
      </c>
      <c r="D545" s="116" t="str">
        <f>IF(A545&lt;&gt;"",Activités!F555,"")</f>
        <v/>
      </c>
      <c r="E545" s="26" t="str">
        <f>IF(A545&lt;&gt;"",IF(Activités!H555=TRUE,INDEX(codenat,MATCH(Activités!G555,libnat,0)),Activités!G555),"")</f>
        <v/>
      </c>
      <c r="F545" s="26" t="str">
        <f>IF(A545&lt;&gt;"",Activités!I555,"")</f>
        <v/>
      </c>
      <c r="G545" s="26" t="str">
        <f>IF(A545&lt;&gt;"",IF(Activités!O555&lt;&gt;"",Activités!O555,""),"")</f>
        <v/>
      </c>
      <c r="H545" s="26" t="str">
        <f>IF(A545&lt;&gt;"",IF(Activités!Z555=TRUE,INDEX(codeperskat,MATCH(Activités!P555,libperskat,0)),IF(Activités!P555&lt;&gt;"",Activités!P555,"")),"")</f>
        <v/>
      </c>
      <c r="I545" s="26" t="str">
        <f>IF(A545&lt;&gt;"",IF(Activités!AA555=TRUE,INDEX(codeaav,MATCH(Activités!Q555,libaav,0)),IF(Activités!Q555&lt;&gt;"",Activités!Q555,"")),"")</f>
        <v/>
      </c>
      <c r="J545" s="26" t="str">
        <f>IF(A545&lt;&gt;"",IF(Activités!AB555=TRUE,INDEX(codedipqual,MATCH(Activités!R555,libdipqual,0)),IF(Activités!R555&lt;&gt;"",Activités!R555,"")),"")</f>
        <v/>
      </c>
      <c r="K545" s="26" t="str">
        <f>IF(A545&lt;&gt;"",IF(Activités!AC555=TRUE,INDEX(libcatidinst,MATCH(Activités!S555,libinst,0)),""),"")</f>
        <v/>
      </c>
      <c r="L545" s="26" t="str">
        <f>IF(A545&lt;&gt;"",IF(Activités!AC555=TRUE,INDEX(codeinst,MATCH(Activités!S555,libinst,0)),IF(Activités!S555&lt;&gt;"",Activités!S555,"")),"")</f>
        <v/>
      </c>
      <c r="M545" s="26" t="str">
        <f>IF(A545&lt;&gt;"",IF(Activités!T555&lt;&gt;"",Activités!T555,""),"")</f>
        <v/>
      </c>
      <c r="N545" s="26" t="str">
        <f>IF(A545&lt;&gt;"",IF(Activités!U555&lt;&gt;"",Activités!U555,""),"")</f>
        <v/>
      </c>
      <c r="O545" s="26" t="str">
        <f>IF(OR(A545="",ISBLANK(Activités!V555)),"",IF(NOT(ISNA(Activités!V555)),INDEX(codeschartkla,MATCH(Activités!V555,libschartkla,0)),Activités!V555))</f>
        <v/>
      </c>
      <c r="P545" s="26" t="str">
        <f>IF(OR(A545="",ISBLANK(Activités!W555)),"",Activités!W555)</f>
        <v/>
      </c>
    </row>
    <row r="546" spans="1:16">
      <c r="A546" s="26" t="str">
        <f>IF(Activités!$A556&lt;&gt;"",IF(Activités!C556&lt;&gt;"",IF(Activités!C556="LOC.ID",CONCATENATE("LOC.",Activités!AM$12),Activités!C556),""),"")</f>
        <v/>
      </c>
      <c r="B546" s="51" t="str">
        <f>IF(A546&lt;&gt;"",Activités!J556,"")</f>
        <v/>
      </c>
      <c r="C546" s="26" t="str">
        <f>IF(A546&lt;&gt;"",IF(Activités!E556=TRUE,INDEX(codesex,MATCH(Activités!D556,libsex,0)),Activités!D556),"")</f>
        <v/>
      </c>
      <c r="D546" s="116" t="str">
        <f>IF(A546&lt;&gt;"",Activités!F556,"")</f>
        <v/>
      </c>
      <c r="E546" s="26" t="str">
        <f>IF(A546&lt;&gt;"",IF(Activités!H556=TRUE,INDEX(codenat,MATCH(Activités!G556,libnat,0)),Activités!G556),"")</f>
        <v/>
      </c>
      <c r="F546" s="26" t="str">
        <f>IF(A546&lt;&gt;"",Activités!I556,"")</f>
        <v/>
      </c>
      <c r="G546" s="26" t="str">
        <f>IF(A546&lt;&gt;"",IF(Activités!O556&lt;&gt;"",Activités!O556,""),"")</f>
        <v/>
      </c>
      <c r="H546" s="26" t="str">
        <f>IF(A546&lt;&gt;"",IF(Activités!Z556=TRUE,INDEX(codeperskat,MATCH(Activités!P556,libperskat,0)),IF(Activités!P556&lt;&gt;"",Activités!P556,"")),"")</f>
        <v/>
      </c>
      <c r="I546" s="26" t="str">
        <f>IF(A546&lt;&gt;"",IF(Activités!AA556=TRUE,INDEX(codeaav,MATCH(Activités!Q556,libaav,0)),IF(Activités!Q556&lt;&gt;"",Activités!Q556,"")),"")</f>
        <v/>
      </c>
      <c r="J546" s="26" t="str">
        <f>IF(A546&lt;&gt;"",IF(Activités!AB556=TRUE,INDEX(codedipqual,MATCH(Activités!R556,libdipqual,0)),IF(Activités!R556&lt;&gt;"",Activités!R556,"")),"")</f>
        <v/>
      </c>
      <c r="K546" s="26" t="str">
        <f>IF(A546&lt;&gt;"",IF(Activités!AC556=TRUE,INDEX(libcatidinst,MATCH(Activités!S556,libinst,0)),""),"")</f>
        <v/>
      </c>
      <c r="L546" s="26" t="str">
        <f>IF(A546&lt;&gt;"",IF(Activités!AC556=TRUE,INDEX(codeinst,MATCH(Activités!S556,libinst,0)),IF(Activités!S556&lt;&gt;"",Activités!S556,"")),"")</f>
        <v/>
      </c>
      <c r="M546" s="26" t="str">
        <f>IF(A546&lt;&gt;"",IF(Activités!T556&lt;&gt;"",Activités!T556,""),"")</f>
        <v/>
      </c>
      <c r="N546" s="26" t="str">
        <f>IF(A546&lt;&gt;"",IF(Activités!U556&lt;&gt;"",Activités!U556,""),"")</f>
        <v/>
      </c>
      <c r="O546" s="26" t="str">
        <f>IF(OR(A546="",ISBLANK(Activités!V556)),"",IF(NOT(ISNA(Activités!V556)),INDEX(codeschartkla,MATCH(Activités!V556,libschartkla,0)),Activités!V556))</f>
        <v/>
      </c>
      <c r="P546" s="26" t="str">
        <f>IF(OR(A546="",ISBLANK(Activités!W556)),"",Activités!W556)</f>
        <v/>
      </c>
    </row>
    <row r="547" spans="1:16">
      <c r="A547" s="26" t="str">
        <f>IF(Activités!$A557&lt;&gt;"",IF(Activités!C557&lt;&gt;"",IF(Activités!C557="LOC.ID",CONCATENATE("LOC.",Activités!AM$12),Activités!C557),""),"")</f>
        <v/>
      </c>
      <c r="B547" s="51" t="str">
        <f>IF(A547&lt;&gt;"",Activités!J557,"")</f>
        <v/>
      </c>
      <c r="C547" s="26" t="str">
        <f>IF(A547&lt;&gt;"",IF(Activités!E557=TRUE,INDEX(codesex,MATCH(Activités!D557,libsex,0)),Activités!D557),"")</f>
        <v/>
      </c>
      <c r="D547" s="116" t="str">
        <f>IF(A547&lt;&gt;"",Activités!F557,"")</f>
        <v/>
      </c>
      <c r="E547" s="26" t="str">
        <f>IF(A547&lt;&gt;"",IF(Activités!H557=TRUE,INDEX(codenat,MATCH(Activités!G557,libnat,0)),Activités!G557),"")</f>
        <v/>
      </c>
      <c r="F547" s="26" t="str">
        <f>IF(A547&lt;&gt;"",Activités!I557,"")</f>
        <v/>
      </c>
      <c r="G547" s="26" t="str">
        <f>IF(A547&lt;&gt;"",IF(Activités!O557&lt;&gt;"",Activités!O557,""),"")</f>
        <v/>
      </c>
      <c r="H547" s="26" t="str">
        <f>IF(A547&lt;&gt;"",IF(Activités!Z557=TRUE,INDEX(codeperskat,MATCH(Activités!P557,libperskat,0)),IF(Activités!P557&lt;&gt;"",Activités!P557,"")),"")</f>
        <v/>
      </c>
      <c r="I547" s="26" t="str">
        <f>IF(A547&lt;&gt;"",IF(Activités!AA557=TRUE,INDEX(codeaav,MATCH(Activités!Q557,libaav,0)),IF(Activités!Q557&lt;&gt;"",Activités!Q557,"")),"")</f>
        <v/>
      </c>
      <c r="J547" s="26" t="str">
        <f>IF(A547&lt;&gt;"",IF(Activités!AB557=TRUE,INDEX(codedipqual,MATCH(Activités!R557,libdipqual,0)),IF(Activités!R557&lt;&gt;"",Activités!R557,"")),"")</f>
        <v/>
      </c>
      <c r="K547" s="26" t="str">
        <f>IF(A547&lt;&gt;"",IF(Activités!AC557=TRUE,INDEX(libcatidinst,MATCH(Activités!S557,libinst,0)),""),"")</f>
        <v/>
      </c>
      <c r="L547" s="26" t="str">
        <f>IF(A547&lt;&gt;"",IF(Activités!AC557=TRUE,INDEX(codeinst,MATCH(Activités!S557,libinst,0)),IF(Activités!S557&lt;&gt;"",Activités!S557,"")),"")</f>
        <v/>
      </c>
      <c r="M547" s="26" t="str">
        <f>IF(A547&lt;&gt;"",IF(Activités!T557&lt;&gt;"",Activités!T557,""),"")</f>
        <v/>
      </c>
      <c r="N547" s="26" t="str">
        <f>IF(A547&lt;&gt;"",IF(Activités!U557&lt;&gt;"",Activités!U557,""),"")</f>
        <v/>
      </c>
      <c r="O547" s="26" t="str">
        <f>IF(OR(A547="",ISBLANK(Activités!V557)),"",IF(NOT(ISNA(Activités!V557)),INDEX(codeschartkla,MATCH(Activités!V557,libschartkla,0)),Activités!V557))</f>
        <v/>
      </c>
      <c r="P547" s="26" t="str">
        <f>IF(OR(A547="",ISBLANK(Activités!W557)),"",Activités!W557)</f>
        <v/>
      </c>
    </row>
    <row r="548" spans="1:16">
      <c r="A548" s="26" t="str">
        <f>IF(Activités!$A558&lt;&gt;"",IF(Activités!C558&lt;&gt;"",IF(Activités!C558="LOC.ID",CONCATENATE("LOC.",Activités!AM$12),Activités!C558),""),"")</f>
        <v/>
      </c>
      <c r="B548" s="51" t="str">
        <f>IF(A548&lt;&gt;"",Activités!J558,"")</f>
        <v/>
      </c>
      <c r="C548" s="26" t="str">
        <f>IF(A548&lt;&gt;"",IF(Activités!E558=TRUE,INDEX(codesex,MATCH(Activités!D558,libsex,0)),Activités!D558),"")</f>
        <v/>
      </c>
      <c r="D548" s="116" t="str">
        <f>IF(A548&lt;&gt;"",Activités!F558,"")</f>
        <v/>
      </c>
      <c r="E548" s="26" t="str">
        <f>IF(A548&lt;&gt;"",IF(Activités!H558=TRUE,INDEX(codenat,MATCH(Activités!G558,libnat,0)),Activités!G558),"")</f>
        <v/>
      </c>
      <c r="F548" s="26" t="str">
        <f>IF(A548&lt;&gt;"",Activités!I558,"")</f>
        <v/>
      </c>
      <c r="G548" s="26" t="str">
        <f>IF(A548&lt;&gt;"",IF(Activités!O558&lt;&gt;"",Activités!O558,""),"")</f>
        <v/>
      </c>
      <c r="H548" s="26" t="str">
        <f>IF(A548&lt;&gt;"",IF(Activités!Z558=TRUE,INDEX(codeperskat,MATCH(Activités!P558,libperskat,0)),IF(Activités!P558&lt;&gt;"",Activités!P558,"")),"")</f>
        <v/>
      </c>
      <c r="I548" s="26" t="str">
        <f>IF(A548&lt;&gt;"",IF(Activités!AA558=TRUE,INDEX(codeaav,MATCH(Activités!Q558,libaav,0)),IF(Activités!Q558&lt;&gt;"",Activités!Q558,"")),"")</f>
        <v/>
      </c>
      <c r="J548" s="26" t="str">
        <f>IF(A548&lt;&gt;"",IF(Activités!AB558=TRUE,INDEX(codedipqual,MATCH(Activités!R558,libdipqual,0)),IF(Activités!R558&lt;&gt;"",Activités!R558,"")),"")</f>
        <v/>
      </c>
      <c r="K548" s="26" t="str">
        <f>IF(A548&lt;&gt;"",IF(Activités!AC558=TRUE,INDEX(libcatidinst,MATCH(Activités!S558,libinst,0)),""),"")</f>
        <v/>
      </c>
      <c r="L548" s="26" t="str">
        <f>IF(A548&lt;&gt;"",IF(Activités!AC558=TRUE,INDEX(codeinst,MATCH(Activités!S558,libinst,0)),IF(Activités!S558&lt;&gt;"",Activités!S558,"")),"")</f>
        <v/>
      </c>
      <c r="M548" s="26" t="str">
        <f>IF(A548&lt;&gt;"",IF(Activités!T558&lt;&gt;"",Activités!T558,""),"")</f>
        <v/>
      </c>
      <c r="N548" s="26" t="str">
        <f>IF(A548&lt;&gt;"",IF(Activités!U558&lt;&gt;"",Activités!U558,""),"")</f>
        <v/>
      </c>
      <c r="O548" s="26" t="str">
        <f>IF(OR(A548="",ISBLANK(Activités!V558)),"",IF(NOT(ISNA(Activités!V558)),INDEX(codeschartkla,MATCH(Activités!V558,libschartkla,0)),Activités!V558))</f>
        <v/>
      </c>
      <c r="P548" s="26" t="str">
        <f>IF(OR(A548="",ISBLANK(Activités!W558)),"",Activités!W558)</f>
        <v/>
      </c>
    </row>
    <row r="549" spans="1:16">
      <c r="A549" s="26" t="str">
        <f>IF(Activités!$A559&lt;&gt;"",IF(Activités!C559&lt;&gt;"",IF(Activités!C559="LOC.ID",CONCATENATE("LOC.",Activités!AM$12),Activités!C559),""),"")</f>
        <v/>
      </c>
      <c r="B549" s="51" t="str">
        <f>IF(A549&lt;&gt;"",Activités!J559,"")</f>
        <v/>
      </c>
      <c r="C549" s="26" t="str">
        <f>IF(A549&lt;&gt;"",IF(Activités!E559=TRUE,INDEX(codesex,MATCH(Activités!D559,libsex,0)),Activités!D559),"")</f>
        <v/>
      </c>
      <c r="D549" s="116" t="str">
        <f>IF(A549&lt;&gt;"",Activités!F559,"")</f>
        <v/>
      </c>
      <c r="E549" s="26" t="str">
        <f>IF(A549&lt;&gt;"",IF(Activités!H559=TRUE,INDEX(codenat,MATCH(Activités!G559,libnat,0)),Activités!G559),"")</f>
        <v/>
      </c>
      <c r="F549" s="26" t="str">
        <f>IF(A549&lt;&gt;"",Activités!I559,"")</f>
        <v/>
      </c>
      <c r="G549" s="26" t="str">
        <f>IF(A549&lt;&gt;"",IF(Activités!O559&lt;&gt;"",Activités!O559,""),"")</f>
        <v/>
      </c>
      <c r="H549" s="26" t="str">
        <f>IF(A549&lt;&gt;"",IF(Activités!Z559=TRUE,INDEX(codeperskat,MATCH(Activités!P559,libperskat,0)),IF(Activités!P559&lt;&gt;"",Activités!P559,"")),"")</f>
        <v/>
      </c>
      <c r="I549" s="26" t="str">
        <f>IF(A549&lt;&gt;"",IF(Activités!AA559=TRUE,INDEX(codeaav,MATCH(Activités!Q559,libaav,0)),IF(Activités!Q559&lt;&gt;"",Activités!Q559,"")),"")</f>
        <v/>
      </c>
      <c r="J549" s="26" t="str">
        <f>IF(A549&lt;&gt;"",IF(Activités!AB559=TRUE,INDEX(codedipqual,MATCH(Activités!R559,libdipqual,0)),IF(Activités!R559&lt;&gt;"",Activités!R559,"")),"")</f>
        <v/>
      </c>
      <c r="K549" s="26" t="str">
        <f>IF(A549&lt;&gt;"",IF(Activités!AC559=TRUE,INDEX(libcatidinst,MATCH(Activités!S559,libinst,0)),""),"")</f>
        <v/>
      </c>
      <c r="L549" s="26" t="str">
        <f>IF(A549&lt;&gt;"",IF(Activités!AC559=TRUE,INDEX(codeinst,MATCH(Activités!S559,libinst,0)),IF(Activités!S559&lt;&gt;"",Activités!S559,"")),"")</f>
        <v/>
      </c>
      <c r="M549" s="26" t="str">
        <f>IF(A549&lt;&gt;"",IF(Activités!T559&lt;&gt;"",Activités!T559,""),"")</f>
        <v/>
      </c>
      <c r="N549" s="26" t="str">
        <f>IF(A549&lt;&gt;"",IF(Activités!U559&lt;&gt;"",Activités!U559,""),"")</f>
        <v/>
      </c>
      <c r="O549" s="26" t="str">
        <f>IF(OR(A549="",ISBLANK(Activités!V559)),"",IF(NOT(ISNA(Activités!V559)),INDEX(codeschartkla,MATCH(Activités!V559,libschartkla,0)),Activités!V559))</f>
        <v/>
      </c>
      <c r="P549" s="26" t="str">
        <f>IF(OR(A549="",ISBLANK(Activités!W559)),"",Activités!W559)</f>
        <v/>
      </c>
    </row>
    <row r="550" spans="1:16">
      <c r="A550" s="26" t="str">
        <f>IF(Activités!$A560&lt;&gt;"",IF(Activités!C560&lt;&gt;"",IF(Activités!C560="LOC.ID",CONCATENATE("LOC.",Activités!AM$12),Activités!C560),""),"")</f>
        <v/>
      </c>
      <c r="B550" s="51" t="str">
        <f>IF(A550&lt;&gt;"",Activités!J560,"")</f>
        <v/>
      </c>
      <c r="C550" s="26" t="str">
        <f>IF(A550&lt;&gt;"",IF(Activités!E560=TRUE,INDEX(codesex,MATCH(Activités!D560,libsex,0)),Activités!D560),"")</f>
        <v/>
      </c>
      <c r="D550" s="116" t="str">
        <f>IF(A550&lt;&gt;"",Activités!F560,"")</f>
        <v/>
      </c>
      <c r="E550" s="26" t="str">
        <f>IF(A550&lt;&gt;"",IF(Activités!H560=TRUE,INDEX(codenat,MATCH(Activités!G560,libnat,0)),Activités!G560),"")</f>
        <v/>
      </c>
      <c r="F550" s="26" t="str">
        <f>IF(A550&lt;&gt;"",Activités!I560,"")</f>
        <v/>
      </c>
      <c r="G550" s="26" t="str">
        <f>IF(A550&lt;&gt;"",IF(Activités!O560&lt;&gt;"",Activités!O560,""),"")</f>
        <v/>
      </c>
      <c r="H550" s="26" t="str">
        <f>IF(A550&lt;&gt;"",IF(Activités!Z560=TRUE,INDEX(codeperskat,MATCH(Activités!P560,libperskat,0)),IF(Activités!P560&lt;&gt;"",Activités!P560,"")),"")</f>
        <v/>
      </c>
      <c r="I550" s="26" t="str">
        <f>IF(A550&lt;&gt;"",IF(Activités!AA560=TRUE,INDEX(codeaav,MATCH(Activités!Q560,libaav,0)),IF(Activités!Q560&lt;&gt;"",Activités!Q560,"")),"")</f>
        <v/>
      </c>
      <c r="J550" s="26" t="str">
        <f>IF(A550&lt;&gt;"",IF(Activités!AB560=TRUE,INDEX(codedipqual,MATCH(Activités!R560,libdipqual,0)),IF(Activités!R560&lt;&gt;"",Activités!R560,"")),"")</f>
        <v/>
      </c>
      <c r="K550" s="26" t="str">
        <f>IF(A550&lt;&gt;"",IF(Activités!AC560=TRUE,INDEX(libcatidinst,MATCH(Activités!S560,libinst,0)),""),"")</f>
        <v/>
      </c>
      <c r="L550" s="26" t="str">
        <f>IF(A550&lt;&gt;"",IF(Activités!AC560=TRUE,INDEX(codeinst,MATCH(Activités!S560,libinst,0)),IF(Activités!S560&lt;&gt;"",Activités!S560,"")),"")</f>
        <v/>
      </c>
      <c r="M550" s="26" t="str">
        <f>IF(A550&lt;&gt;"",IF(Activités!T560&lt;&gt;"",Activités!T560,""),"")</f>
        <v/>
      </c>
      <c r="N550" s="26" t="str">
        <f>IF(A550&lt;&gt;"",IF(Activités!U560&lt;&gt;"",Activités!U560,""),"")</f>
        <v/>
      </c>
      <c r="O550" s="26" t="str">
        <f>IF(OR(A550="",ISBLANK(Activités!V560)),"",IF(NOT(ISNA(Activités!V560)),INDEX(codeschartkla,MATCH(Activités!V560,libschartkla,0)),Activités!V560))</f>
        <v/>
      </c>
      <c r="P550" s="26" t="str">
        <f>IF(OR(A550="",ISBLANK(Activités!W560)),"",Activités!W560)</f>
        <v/>
      </c>
    </row>
    <row r="551" spans="1:16">
      <c r="A551" s="26" t="str">
        <f>IF(Activités!$A561&lt;&gt;"",IF(Activités!C561&lt;&gt;"",IF(Activités!C561="LOC.ID",CONCATENATE("LOC.",Activités!AM$12),Activités!C561),""),"")</f>
        <v/>
      </c>
      <c r="B551" s="51" t="str">
        <f>IF(A551&lt;&gt;"",Activités!J561,"")</f>
        <v/>
      </c>
      <c r="C551" s="26" t="str">
        <f>IF(A551&lt;&gt;"",IF(Activités!E561=TRUE,INDEX(codesex,MATCH(Activités!D561,libsex,0)),Activités!D561),"")</f>
        <v/>
      </c>
      <c r="D551" s="116" t="str">
        <f>IF(A551&lt;&gt;"",Activités!F561,"")</f>
        <v/>
      </c>
      <c r="E551" s="26" t="str">
        <f>IF(A551&lt;&gt;"",IF(Activités!H561=TRUE,INDEX(codenat,MATCH(Activités!G561,libnat,0)),Activités!G561),"")</f>
        <v/>
      </c>
      <c r="F551" s="26" t="str">
        <f>IF(A551&lt;&gt;"",Activités!I561,"")</f>
        <v/>
      </c>
      <c r="G551" s="26" t="str">
        <f>IF(A551&lt;&gt;"",IF(Activités!O561&lt;&gt;"",Activités!O561,""),"")</f>
        <v/>
      </c>
      <c r="H551" s="26" t="str">
        <f>IF(A551&lt;&gt;"",IF(Activités!Z561=TRUE,INDEX(codeperskat,MATCH(Activités!P561,libperskat,0)),IF(Activités!P561&lt;&gt;"",Activités!P561,"")),"")</f>
        <v/>
      </c>
      <c r="I551" s="26" t="str">
        <f>IF(A551&lt;&gt;"",IF(Activités!AA561=TRUE,INDEX(codeaav,MATCH(Activités!Q561,libaav,0)),IF(Activités!Q561&lt;&gt;"",Activités!Q561,"")),"")</f>
        <v/>
      </c>
      <c r="J551" s="26" t="str">
        <f>IF(A551&lt;&gt;"",IF(Activités!AB561=TRUE,INDEX(codedipqual,MATCH(Activités!R561,libdipqual,0)),IF(Activités!R561&lt;&gt;"",Activités!R561,"")),"")</f>
        <v/>
      </c>
      <c r="K551" s="26" t="str">
        <f>IF(A551&lt;&gt;"",IF(Activités!AC561=TRUE,INDEX(libcatidinst,MATCH(Activités!S561,libinst,0)),""),"")</f>
        <v/>
      </c>
      <c r="L551" s="26" t="str">
        <f>IF(A551&lt;&gt;"",IF(Activités!AC561=TRUE,INDEX(codeinst,MATCH(Activités!S561,libinst,0)),IF(Activités!S561&lt;&gt;"",Activités!S561,"")),"")</f>
        <v/>
      </c>
      <c r="M551" s="26" t="str">
        <f>IF(A551&lt;&gt;"",IF(Activités!T561&lt;&gt;"",Activités!T561,""),"")</f>
        <v/>
      </c>
      <c r="N551" s="26" t="str">
        <f>IF(A551&lt;&gt;"",IF(Activités!U561&lt;&gt;"",Activités!U561,""),"")</f>
        <v/>
      </c>
      <c r="O551" s="26" t="str">
        <f>IF(OR(A551="",ISBLANK(Activités!V561)),"",IF(NOT(ISNA(Activités!V561)),INDEX(codeschartkla,MATCH(Activités!V561,libschartkla,0)),Activités!V561))</f>
        <v/>
      </c>
      <c r="P551" s="26" t="str">
        <f>IF(OR(A551="",ISBLANK(Activités!W561)),"",Activités!W561)</f>
        <v/>
      </c>
    </row>
    <row r="552" spans="1:16">
      <c r="A552" s="26" t="str">
        <f>IF(Activités!$A562&lt;&gt;"",IF(Activités!C562&lt;&gt;"",IF(Activités!C562="LOC.ID",CONCATENATE("LOC.",Activités!AM$12),Activités!C562),""),"")</f>
        <v/>
      </c>
      <c r="B552" s="51" t="str">
        <f>IF(A552&lt;&gt;"",Activités!J562,"")</f>
        <v/>
      </c>
      <c r="C552" s="26" t="str">
        <f>IF(A552&lt;&gt;"",IF(Activités!E562=TRUE,INDEX(codesex,MATCH(Activités!D562,libsex,0)),Activités!D562),"")</f>
        <v/>
      </c>
      <c r="D552" s="116" t="str">
        <f>IF(A552&lt;&gt;"",Activités!F562,"")</f>
        <v/>
      </c>
      <c r="E552" s="26" t="str">
        <f>IF(A552&lt;&gt;"",IF(Activités!H562=TRUE,INDEX(codenat,MATCH(Activités!G562,libnat,0)),Activités!G562),"")</f>
        <v/>
      </c>
      <c r="F552" s="26" t="str">
        <f>IF(A552&lt;&gt;"",Activités!I562,"")</f>
        <v/>
      </c>
      <c r="G552" s="26" t="str">
        <f>IF(A552&lt;&gt;"",IF(Activités!O562&lt;&gt;"",Activités!O562,""),"")</f>
        <v/>
      </c>
      <c r="H552" s="26" t="str">
        <f>IF(A552&lt;&gt;"",IF(Activités!Z562=TRUE,INDEX(codeperskat,MATCH(Activités!P562,libperskat,0)),IF(Activités!P562&lt;&gt;"",Activités!P562,"")),"")</f>
        <v/>
      </c>
      <c r="I552" s="26" t="str">
        <f>IF(A552&lt;&gt;"",IF(Activités!AA562=TRUE,INDEX(codeaav,MATCH(Activités!Q562,libaav,0)),IF(Activités!Q562&lt;&gt;"",Activités!Q562,"")),"")</f>
        <v/>
      </c>
      <c r="J552" s="26" t="str">
        <f>IF(A552&lt;&gt;"",IF(Activités!AB562=TRUE,INDEX(codedipqual,MATCH(Activités!R562,libdipqual,0)),IF(Activités!R562&lt;&gt;"",Activités!R562,"")),"")</f>
        <v/>
      </c>
      <c r="K552" s="26" t="str">
        <f>IF(A552&lt;&gt;"",IF(Activités!AC562=TRUE,INDEX(libcatidinst,MATCH(Activités!S562,libinst,0)),""),"")</f>
        <v/>
      </c>
      <c r="L552" s="26" t="str">
        <f>IF(A552&lt;&gt;"",IF(Activités!AC562=TRUE,INDEX(codeinst,MATCH(Activités!S562,libinst,0)),IF(Activités!S562&lt;&gt;"",Activités!S562,"")),"")</f>
        <v/>
      </c>
      <c r="M552" s="26" t="str">
        <f>IF(A552&lt;&gt;"",IF(Activités!T562&lt;&gt;"",Activités!T562,""),"")</f>
        <v/>
      </c>
      <c r="N552" s="26" t="str">
        <f>IF(A552&lt;&gt;"",IF(Activités!U562&lt;&gt;"",Activités!U562,""),"")</f>
        <v/>
      </c>
      <c r="O552" s="26" t="str">
        <f>IF(OR(A552="",ISBLANK(Activités!V562)),"",IF(NOT(ISNA(Activités!V562)),INDEX(codeschartkla,MATCH(Activités!V562,libschartkla,0)),Activités!V562))</f>
        <v/>
      </c>
      <c r="P552" s="26" t="str">
        <f>IF(OR(A552="",ISBLANK(Activités!W562)),"",Activités!W562)</f>
        <v/>
      </c>
    </row>
    <row r="553" spans="1:16">
      <c r="A553" s="26" t="str">
        <f>IF(Activités!$A563&lt;&gt;"",IF(Activités!C563&lt;&gt;"",IF(Activités!C563="LOC.ID",CONCATENATE("LOC.",Activités!AM$12),Activités!C563),""),"")</f>
        <v/>
      </c>
      <c r="B553" s="51" t="str">
        <f>IF(A553&lt;&gt;"",Activités!J563,"")</f>
        <v/>
      </c>
      <c r="C553" s="26" t="str">
        <f>IF(A553&lt;&gt;"",IF(Activités!E563=TRUE,INDEX(codesex,MATCH(Activités!D563,libsex,0)),Activités!D563),"")</f>
        <v/>
      </c>
      <c r="D553" s="116" t="str">
        <f>IF(A553&lt;&gt;"",Activités!F563,"")</f>
        <v/>
      </c>
      <c r="E553" s="26" t="str">
        <f>IF(A553&lt;&gt;"",IF(Activités!H563=TRUE,INDEX(codenat,MATCH(Activités!G563,libnat,0)),Activités!G563),"")</f>
        <v/>
      </c>
      <c r="F553" s="26" t="str">
        <f>IF(A553&lt;&gt;"",Activités!I563,"")</f>
        <v/>
      </c>
      <c r="G553" s="26" t="str">
        <f>IF(A553&lt;&gt;"",IF(Activités!O563&lt;&gt;"",Activités!O563,""),"")</f>
        <v/>
      </c>
      <c r="H553" s="26" t="str">
        <f>IF(A553&lt;&gt;"",IF(Activités!Z563=TRUE,INDEX(codeperskat,MATCH(Activités!P563,libperskat,0)),IF(Activités!P563&lt;&gt;"",Activités!P563,"")),"")</f>
        <v/>
      </c>
      <c r="I553" s="26" t="str">
        <f>IF(A553&lt;&gt;"",IF(Activités!AA563=TRUE,INDEX(codeaav,MATCH(Activités!Q563,libaav,0)),IF(Activités!Q563&lt;&gt;"",Activités!Q563,"")),"")</f>
        <v/>
      </c>
      <c r="J553" s="26" t="str">
        <f>IF(A553&lt;&gt;"",IF(Activités!AB563=TRUE,INDEX(codedipqual,MATCH(Activités!R563,libdipqual,0)),IF(Activités!R563&lt;&gt;"",Activités!R563,"")),"")</f>
        <v/>
      </c>
      <c r="K553" s="26" t="str">
        <f>IF(A553&lt;&gt;"",IF(Activités!AC563=TRUE,INDEX(libcatidinst,MATCH(Activités!S563,libinst,0)),""),"")</f>
        <v/>
      </c>
      <c r="L553" s="26" t="str">
        <f>IF(A553&lt;&gt;"",IF(Activités!AC563=TRUE,INDEX(codeinst,MATCH(Activités!S563,libinst,0)),IF(Activités!S563&lt;&gt;"",Activités!S563,"")),"")</f>
        <v/>
      </c>
      <c r="M553" s="26" t="str">
        <f>IF(A553&lt;&gt;"",IF(Activités!T563&lt;&gt;"",Activités!T563,""),"")</f>
        <v/>
      </c>
      <c r="N553" s="26" t="str">
        <f>IF(A553&lt;&gt;"",IF(Activités!U563&lt;&gt;"",Activités!U563,""),"")</f>
        <v/>
      </c>
      <c r="O553" s="26" t="str">
        <f>IF(OR(A553="",ISBLANK(Activités!V563)),"",IF(NOT(ISNA(Activités!V563)),INDEX(codeschartkla,MATCH(Activités!V563,libschartkla,0)),Activités!V563))</f>
        <v/>
      </c>
      <c r="P553" s="26" t="str">
        <f>IF(OR(A553="",ISBLANK(Activités!W563)),"",Activités!W563)</f>
        <v/>
      </c>
    </row>
    <row r="554" spans="1:16">
      <c r="A554" s="26" t="str">
        <f>IF(Activités!$A564&lt;&gt;"",IF(Activités!C564&lt;&gt;"",IF(Activités!C564="LOC.ID",CONCATENATE("LOC.",Activités!AM$12),Activités!C564),""),"")</f>
        <v/>
      </c>
      <c r="B554" s="51" t="str">
        <f>IF(A554&lt;&gt;"",Activités!J564,"")</f>
        <v/>
      </c>
      <c r="C554" s="26" t="str">
        <f>IF(A554&lt;&gt;"",IF(Activités!E564=TRUE,INDEX(codesex,MATCH(Activités!D564,libsex,0)),Activités!D564),"")</f>
        <v/>
      </c>
      <c r="D554" s="116" t="str">
        <f>IF(A554&lt;&gt;"",Activités!F564,"")</f>
        <v/>
      </c>
      <c r="E554" s="26" t="str">
        <f>IF(A554&lt;&gt;"",IF(Activités!H564=TRUE,INDEX(codenat,MATCH(Activités!G564,libnat,0)),Activités!G564),"")</f>
        <v/>
      </c>
      <c r="F554" s="26" t="str">
        <f>IF(A554&lt;&gt;"",Activités!I564,"")</f>
        <v/>
      </c>
      <c r="G554" s="26" t="str">
        <f>IF(A554&lt;&gt;"",IF(Activités!O564&lt;&gt;"",Activités!O564,""),"")</f>
        <v/>
      </c>
      <c r="H554" s="26" t="str">
        <f>IF(A554&lt;&gt;"",IF(Activités!Z564=TRUE,INDEX(codeperskat,MATCH(Activités!P564,libperskat,0)),IF(Activités!P564&lt;&gt;"",Activités!P564,"")),"")</f>
        <v/>
      </c>
      <c r="I554" s="26" t="str">
        <f>IF(A554&lt;&gt;"",IF(Activités!AA564=TRUE,INDEX(codeaav,MATCH(Activités!Q564,libaav,0)),IF(Activités!Q564&lt;&gt;"",Activités!Q564,"")),"")</f>
        <v/>
      </c>
      <c r="J554" s="26" t="str">
        <f>IF(A554&lt;&gt;"",IF(Activités!AB564=TRUE,INDEX(codedipqual,MATCH(Activités!R564,libdipqual,0)),IF(Activités!R564&lt;&gt;"",Activités!R564,"")),"")</f>
        <v/>
      </c>
      <c r="K554" s="26" t="str">
        <f>IF(A554&lt;&gt;"",IF(Activités!AC564=TRUE,INDEX(libcatidinst,MATCH(Activités!S564,libinst,0)),""),"")</f>
        <v/>
      </c>
      <c r="L554" s="26" t="str">
        <f>IF(A554&lt;&gt;"",IF(Activités!AC564=TRUE,INDEX(codeinst,MATCH(Activités!S564,libinst,0)),IF(Activités!S564&lt;&gt;"",Activités!S564,"")),"")</f>
        <v/>
      </c>
      <c r="M554" s="26" t="str">
        <f>IF(A554&lt;&gt;"",IF(Activités!T564&lt;&gt;"",Activités!T564,""),"")</f>
        <v/>
      </c>
      <c r="N554" s="26" t="str">
        <f>IF(A554&lt;&gt;"",IF(Activités!U564&lt;&gt;"",Activités!U564,""),"")</f>
        <v/>
      </c>
      <c r="O554" s="26" t="str">
        <f>IF(OR(A554="",ISBLANK(Activités!V564)),"",IF(NOT(ISNA(Activités!V564)),INDEX(codeschartkla,MATCH(Activités!V564,libschartkla,0)),Activités!V564))</f>
        <v/>
      </c>
      <c r="P554" s="26" t="str">
        <f>IF(OR(A554="",ISBLANK(Activités!W564)),"",Activités!W564)</f>
        <v/>
      </c>
    </row>
    <row r="555" spans="1:16">
      <c r="A555" s="26" t="str">
        <f>IF(Activités!$A565&lt;&gt;"",IF(Activités!C565&lt;&gt;"",IF(Activités!C565="LOC.ID",CONCATENATE("LOC.",Activités!AM$12),Activités!C565),""),"")</f>
        <v/>
      </c>
      <c r="B555" s="51" t="str">
        <f>IF(A555&lt;&gt;"",Activités!J565,"")</f>
        <v/>
      </c>
      <c r="C555" s="26" t="str">
        <f>IF(A555&lt;&gt;"",IF(Activités!E565=TRUE,INDEX(codesex,MATCH(Activités!D565,libsex,0)),Activités!D565),"")</f>
        <v/>
      </c>
      <c r="D555" s="116" t="str">
        <f>IF(A555&lt;&gt;"",Activités!F565,"")</f>
        <v/>
      </c>
      <c r="E555" s="26" t="str">
        <f>IF(A555&lt;&gt;"",IF(Activités!H565=TRUE,INDEX(codenat,MATCH(Activités!G565,libnat,0)),Activités!G565),"")</f>
        <v/>
      </c>
      <c r="F555" s="26" t="str">
        <f>IF(A555&lt;&gt;"",Activités!I565,"")</f>
        <v/>
      </c>
      <c r="G555" s="26" t="str">
        <f>IF(A555&lt;&gt;"",IF(Activités!O565&lt;&gt;"",Activités!O565,""),"")</f>
        <v/>
      </c>
      <c r="H555" s="26" t="str">
        <f>IF(A555&lt;&gt;"",IF(Activités!Z565=TRUE,INDEX(codeperskat,MATCH(Activités!P565,libperskat,0)),IF(Activités!P565&lt;&gt;"",Activités!P565,"")),"")</f>
        <v/>
      </c>
      <c r="I555" s="26" t="str">
        <f>IF(A555&lt;&gt;"",IF(Activités!AA565=TRUE,INDEX(codeaav,MATCH(Activités!Q565,libaav,0)),IF(Activités!Q565&lt;&gt;"",Activités!Q565,"")),"")</f>
        <v/>
      </c>
      <c r="J555" s="26" t="str">
        <f>IF(A555&lt;&gt;"",IF(Activités!AB565=TRUE,INDEX(codedipqual,MATCH(Activités!R565,libdipqual,0)),IF(Activités!R565&lt;&gt;"",Activités!R565,"")),"")</f>
        <v/>
      </c>
      <c r="K555" s="26" t="str">
        <f>IF(A555&lt;&gt;"",IF(Activités!AC565=TRUE,INDEX(libcatidinst,MATCH(Activités!S565,libinst,0)),""),"")</f>
        <v/>
      </c>
      <c r="L555" s="26" t="str">
        <f>IF(A555&lt;&gt;"",IF(Activités!AC565=TRUE,INDEX(codeinst,MATCH(Activités!S565,libinst,0)),IF(Activités!S565&lt;&gt;"",Activités!S565,"")),"")</f>
        <v/>
      </c>
      <c r="M555" s="26" t="str">
        <f>IF(A555&lt;&gt;"",IF(Activités!T565&lt;&gt;"",Activités!T565,""),"")</f>
        <v/>
      </c>
      <c r="N555" s="26" t="str">
        <f>IF(A555&lt;&gt;"",IF(Activités!U565&lt;&gt;"",Activités!U565,""),"")</f>
        <v/>
      </c>
      <c r="O555" s="26" t="str">
        <f>IF(OR(A555="",ISBLANK(Activités!V565)),"",IF(NOT(ISNA(Activités!V565)),INDEX(codeschartkla,MATCH(Activités!V565,libschartkla,0)),Activités!V565))</f>
        <v/>
      </c>
      <c r="P555" s="26" t="str">
        <f>IF(OR(A555="",ISBLANK(Activités!W565)),"",Activités!W565)</f>
        <v/>
      </c>
    </row>
    <row r="556" spans="1:16">
      <c r="A556" s="26" t="str">
        <f>IF(Activités!$A566&lt;&gt;"",IF(Activités!C566&lt;&gt;"",IF(Activités!C566="LOC.ID",CONCATENATE("LOC.",Activités!AM$12),Activités!C566),""),"")</f>
        <v/>
      </c>
      <c r="B556" s="51" t="str">
        <f>IF(A556&lt;&gt;"",Activités!J566,"")</f>
        <v/>
      </c>
      <c r="C556" s="26" t="str">
        <f>IF(A556&lt;&gt;"",IF(Activités!E566=TRUE,INDEX(codesex,MATCH(Activités!D566,libsex,0)),Activités!D566),"")</f>
        <v/>
      </c>
      <c r="D556" s="116" t="str">
        <f>IF(A556&lt;&gt;"",Activités!F566,"")</f>
        <v/>
      </c>
      <c r="E556" s="26" t="str">
        <f>IF(A556&lt;&gt;"",IF(Activités!H566=TRUE,INDEX(codenat,MATCH(Activités!G566,libnat,0)),Activités!G566),"")</f>
        <v/>
      </c>
      <c r="F556" s="26" t="str">
        <f>IF(A556&lt;&gt;"",Activités!I566,"")</f>
        <v/>
      </c>
      <c r="G556" s="26" t="str">
        <f>IF(A556&lt;&gt;"",IF(Activités!O566&lt;&gt;"",Activités!O566,""),"")</f>
        <v/>
      </c>
      <c r="H556" s="26" t="str">
        <f>IF(A556&lt;&gt;"",IF(Activités!Z566=TRUE,INDEX(codeperskat,MATCH(Activités!P566,libperskat,0)),IF(Activités!P566&lt;&gt;"",Activités!P566,"")),"")</f>
        <v/>
      </c>
      <c r="I556" s="26" t="str">
        <f>IF(A556&lt;&gt;"",IF(Activités!AA566=TRUE,INDEX(codeaav,MATCH(Activités!Q566,libaav,0)),IF(Activités!Q566&lt;&gt;"",Activités!Q566,"")),"")</f>
        <v/>
      </c>
      <c r="J556" s="26" t="str">
        <f>IF(A556&lt;&gt;"",IF(Activités!AB566=TRUE,INDEX(codedipqual,MATCH(Activités!R566,libdipqual,0)),IF(Activités!R566&lt;&gt;"",Activités!R566,"")),"")</f>
        <v/>
      </c>
      <c r="K556" s="26" t="str">
        <f>IF(A556&lt;&gt;"",IF(Activités!AC566=TRUE,INDEX(libcatidinst,MATCH(Activités!S566,libinst,0)),""),"")</f>
        <v/>
      </c>
      <c r="L556" s="26" t="str">
        <f>IF(A556&lt;&gt;"",IF(Activités!AC566=TRUE,INDEX(codeinst,MATCH(Activités!S566,libinst,0)),IF(Activités!S566&lt;&gt;"",Activités!S566,"")),"")</f>
        <v/>
      </c>
      <c r="M556" s="26" t="str">
        <f>IF(A556&lt;&gt;"",IF(Activités!T566&lt;&gt;"",Activités!T566,""),"")</f>
        <v/>
      </c>
      <c r="N556" s="26" t="str">
        <f>IF(A556&lt;&gt;"",IF(Activités!U566&lt;&gt;"",Activités!U566,""),"")</f>
        <v/>
      </c>
      <c r="O556" s="26" t="str">
        <f>IF(OR(A556="",ISBLANK(Activités!V566)),"",IF(NOT(ISNA(Activités!V566)),INDEX(codeschartkla,MATCH(Activités!V566,libschartkla,0)),Activités!V566))</f>
        <v/>
      </c>
      <c r="P556" s="26" t="str">
        <f>IF(OR(A556="",ISBLANK(Activités!W566)),"",Activités!W566)</f>
        <v/>
      </c>
    </row>
    <row r="557" spans="1:16">
      <c r="A557" s="26" t="str">
        <f>IF(Activités!$A567&lt;&gt;"",IF(Activités!C567&lt;&gt;"",IF(Activités!C567="LOC.ID",CONCATENATE("LOC.",Activités!AM$12),Activités!C567),""),"")</f>
        <v/>
      </c>
      <c r="B557" s="51" t="str">
        <f>IF(A557&lt;&gt;"",Activités!J567,"")</f>
        <v/>
      </c>
      <c r="C557" s="26" t="str">
        <f>IF(A557&lt;&gt;"",IF(Activités!E567=TRUE,INDEX(codesex,MATCH(Activités!D567,libsex,0)),Activités!D567),"")</f>
        <v/>
      </c>
      <c r="D557" s="116" t="str">
        <f>IF(A557&lt;&gt;"",Activités!F567,"")</f>
        <v/>
      </c>
      <c r="E557" s="26" t="str">
        <f>IF(A557&lt;&gt;"",IF(Activités!H567=TRUE,INDEX(codenat,MATCH(Activités!G567,libnat,0)),Activités!G567),"")</f>
        <v/>
      </c>
      <c r="F557" s="26" t="str">
        <f>IF(A557&lt;&gt;"",Activités!I567,"")</f>
        <v/>
      </c>
      <c r="G557" s="26" t="str">
        <f>IF(A557&lt;&gt;"",IF(Activités!O567&lt;&gt;"",Activités!O567,""),"")</f>
        <v/>
      </c>
      <c r="H557" s="26" t="str">
        <f>IF(A557&lt;&gt;"",IF(Activités!Z567=TRUE,INDEX(codeperskat,MATCH(Activités!P567,libperskat,0)),IF(Activités!P567&lt;&gt;"",Activités!P567,"")),"")</f>
        <v/>
      </c>
      <c r="I557" s="26" t="str">
        <f>IF(A557&lt;&gt;"",IF(Activités!AA567=TRUE,INDEX(codeaav,MATCH(Activités!Q567,libaav,0)),IF(Activités!Q567&lt;&gt;"",Activités!Q567,"")),"")</f>
        <v/>
      </c>
      <c r="J557" s="26" t="str">
        <f>IF(A557&lt;&gt;"",IF(Activités!AB567=TRUE,INDEX(codedipqual,MATCH(Activités!R567,libdipqual,0)),IF(Activités!R567&lt;&gt;"",Activités!R567,"")),"")</f>
        <v/>
      </c>
      <c r="K557" s="26" t="str">
        <f>IF(A557&lt;&gt;"",IF(Activités!AC567=TRUE,INDEX(libcatidinst,MATCH(Activités!S567,libinst,0)),""),"")</f>
        <v/>
      </c>
      <c r="L557" s="26" t="str">
        <f>IF(A557&lt;&gt;"",IF(Activités!AC567=TRUE,INDEX(codeinst,MATCH(Activités!S567,libinst,0)),IF(Activités!S567&lt;&gt;"",Activités!S567,"")),"")</f>
        <v/>
      </c>
      <c r="M557" s="26" t="str">
        <f>IF(A557&lt;&gt;"",IF(Activités!T567&lt;&gt;"",Activités!T567,""),"")</f>
        <v/>
      </c>
      <c r="N557" s="26" t="str">
        <f>IF(A557&lt;&gt;"",IF(Activités!U567&lt;&gt;"",Activités!U567,""),"")</f>
        <v/>
      </c>
      <c r="O557" s="26" t="str">
        <f>IF(OR(A557="",ISBLANK(Activités!V567)),"",IF(NOT(ISNA(Activités!V567)),INDEX(codeschartkla,MATCH(Activités!V567,libschartkla,0)),Activités!V567))</f>
        <v/>
      </c>
      <c r="P557" s="26" t="str">
        <f>IF(OR(A557="",ISBLANK(Activités!W567)),"",Activités!W567)</f>
        <v/>
      </c>
    </row>
    <row r="558" spans="1:16">
      <c r="A558" s="26" t="str">
        <f>IF(Activités!$A568&lt;&gt;"",IF(Activités!C568&lt;&gt;"",IF(Activités!C568="LOC.ID",CONCATENATE("LOC.",Activités!AM$12),Activités!C568),""),"")</f>
        <v/>
      </c>
      <c r="B558" s="51" t="str">
        <f>IF(A558&lt;&gt;"",Activités!J568,"")</f>
        <v/>
      </c>
      <c r="C558" s="26" t="str">
        <f>IF(A558&lt;&gt;"",IF(Activités!E568=TRUE,INDEX(codesex,MATCH(Activités!D568,libsex,0)),Activités!D568),"")</f>
        <v/>
      </c>
      <c r="D558" s="116" t="str">
        <f>IF(A558&lt;&gt;"",Activités!F568,"")</f>
        <v/>
      </c>
      <c r="E558" s="26" t="str">
        <f>IF(A558&lt;&gt;"",IF(Activités!H568=TRUE,INDEX(codenat,MATCH(Activités!G568,libnat,0)),Activités!G568),"")</f>
        <v/>
      </c>
      <c r="F558" s="26" t="str">
        <f>IF(A558&lt;&gt;"",Activités!I568,"")</f>
        <v/>
      </c>
      <c r="G558" s="26" t="str">
        <f>IF(A558&lt;&gt;"",IF(Activités!O568&lt;&gt;"",Activités!O568,""),"")</f>
        <v/>
      </c>
      <c r="H558" s="26" t="str">
        <f>IF(A558&lt;&gt;"",IF(Activités!Z568=TRUE,INDEX(codeperskat,MATCH(Activités!P568,libperskat,0)),IF(Activités!P568&lt;&gt;"",Activités!P568,"")),"")</f>
        <v/>
      </c>
      <c r="I558" s="26" t="str">
        <f>IF(A558&lt;&gt;"",IF(Activités!AA568=TRUE,INDEX(codeaav,MATCH(Activités!Q568,libaav,0)),IF(Activités!Q568&lt;&gt;"",Activités!Q568,"")),"")</f>
        <v/>
      </c>
      <c r="J558" s="26" t="str">
        <f>IF(A558&lt;&gt;"",IF(Activités!AB568=TRUE,INDEX(codedipqual,MATCH(Activités!R568,libdipqual,0)),IF(Activités!R568&lt;&gt;"",Activités!R568,"")),"")</f>
        <v/>
      </c>
      <c r="K558" s="26" t="str">
        <f>IF(A558&lt;&gt;"",IF(Activités!AC568=TRUE,INDEX(libcatidinst,MATCH(Activités!S568,libinst,0)),""),"")</f>
        <v/>
      </c>
      <c r="L558" s="26" t="str">
        <f>IF(A558&lt;&gt;"",IF(Activités!AC568=TRUE,INDEX(codeinst,MATCH(Activités!S568,libinst,0)),IF(Activités!S568&lt;&gt;"",Activités!S568,"")),"")</f>
        <v/>
      </c>
      <c r="M558" s="26" t="str">
        <f>IF(A558&lt;&gt;"",IF(Activités!T568&lt;&gt;"",Activités!T568,""),"")</f>
        <v/>
      </c>
      <c r="N558" s="26" t="str">
        <f>IF(A558&lt;&gt;"",IF(Activités!U568&lt;&gt;"",Activités!U568,""),"")</f>
        <v/>
      </c>
      <c r="O558" s="26" t="str">
        <f>IF(OR(A558="",ISBLANK(Activités!V568)),"",IF(NOT(ISNA(Activités!V568)),INDEX(codeschartkla,MATCH(Activités!V568,libschartkla,0)),Activités!V568))</f>
        <v/>
      </c>
      <c r="P558" s="26" t="str">
        <f>IF(OR(A558="",ISBLANK(Activités!W568)),"",Activités!W568)</f>
        <v/>
      </c>
    </row>
    <row r="559" spans="1:16">
      <c r="A559" s="26" t="str">
        <f>IF(Activités!$A569&lt;&gt;"",IF(Activités!C569&lt;&gt;"",IF(Activités!C569="LOC.ID",CONCATENATE("LOC.",Activités!AM$12),Activités!C569),""),"")</f>
        <v/>
      </c>
      <c r="B559" s="51" t="str">
        <f>IF(A559&lt;&gt;"",Activités!J569,"")</f>
        <v/>
      </c>
      <c r="C559" s="26" t="str">
        <f>IF(A559&lt;&gt;"",IF(Activités!E569=TRUE,INDEX(codesex,MATCH(Activités!D569,libsex,0)),Activités!D569),"")</f>
        <v/>
      </c>
      <c r="D559" s="116" t="str">
        <f>IF(A559&lt;&gt;"",Activités!F569,"")</f>
        <v/>
      </c>
      <c r="E559" s="26" t="str">
        <f>IF(A559&lt;&gt;"",IF(Activités!H569=TRUE,INDEX(codenat,MATCH(Activités!G569,libnat,0)),Activités!G569),"")</f>
        <v/>
      </c>
      <c r="F559" s="26" t="str">
        <f>IF(A559&lt;&gt;"",Activités!I569,"")</f>
        <v/>
      </c>
      <c r="G559" s="26" t="str">
        <f>IF(A559&lt;&gt;"",IF(Activités!O569&lt;&gt;"",Activités!O569,""),"")</f>
        <v/>
      </c>
      <c r="H559" s="26" t="str">
        <f>IF(A559&lt;&gt;"",IF(Activités!Z569=TRUE,INDEX(codeperskat,MATCH(Activités!P569,libperskat,0)),IF(Activités!P569&lt;&gt;"",Activités!P569,"")),"")</f>
        <v/>
      </c>
      <c r="I559" s="26" t="str">
        <f>IF(A559&lt;&gt;"",IF(Activités!AA569=TRUE,INDEX(codeaav,MATCH(Activités!Q569,libaav,0)),IF(Activités!Q569&lt;&gt;"",Activités!Q569,"")),"")</f>
        <v/>
      </c>
      <c r="J559" s="26" t="str">
        <f>IF(A559&lt;&gt;"",IF(Activités!AB569=TRUE,INDEX(codedipqual,MATCH(Activités!R569,libdipqual,0)),IF(Activités!R569&lt;&gt;"",Activités!R569,"")),"")</f>
        <v/>
      </c>
      <c r="K559" s="26" t="str">
        <f>IF(A559&lt;&gt;"",IF(Activités!AC569=TRUE,INDEX(libcatidinst,MATCH(Activités!S569,libinst,0)),""),"")</f>
        <v/>
      </c>
      <c r="L559" s="26" t="str">
        <f>IF(A559&lt;&gt;"",IF(Activités!AC569=TRUE,INDEX(codeinst,MATCH(Activités!S569,libinst,0)),IF(Activités!S569&lt;&gt;"",Activités!S569,"")),"")</f>
        <v/>
      </c>
      <c r="M559" s="26" t="str">
        <f>IF(A559&lt;&gt;"",IF(Activités!T569&lt;&gt;"",Activités!T569,""),"")</f>
        <v/>
      </c>
      <c r="N559" s="26" t="str">
        <f>IF(A559&lt;&gt;"",IF(Activités!U569&lt;&gt;"",Activités!U569,""),"")</f>
        <v/>
      </c>
      <c r="O559" s="26" t="str">
        <f>IF(OR(A559="",ISBLANK(Activités!V569)),"",IF(NOT(ISNA(Activités!V569)),INDEX(codeschartkla,MATCH(Activités!V569,libschartkla,0)),Activités!V569))</f>
        <v/>
      </c>
      <c r="P559" s="26" t="str">
        <f>IF(OR(A559="",ISBLANK(Activités!W569)),"",Activités!W569)</f>
        <v/>
      </c>
    </row>
    <row r="560" spans="1:16">
      <c r="A560" s="26" t="str">
        <f>IF(Activités!$A570&lt;&gt;"",IF(Activités!C570&lt;&gt;"",IF(Activités!C570="LOC.ID",CONCATENATE("LOC.",Activités!AM$12),Activités!C570),""),"")</f>
        <v/>
      </c>
      <c r="B560" s="51" t="str">
        <f>IF(A560&lt;&gt;"",Activités!J570,"")</f>
        <v/>
      </c>
      <c r="C560" s="26" t="str">
        <f>IF(A560&lt;&gt;"",IF(Activités!E570=TRUE,INDEX(codesex,MATCH(Activités!D570,libsex,0)),Activités!D570),"")</f>
        <v/>
      </c>
      <c r="D560" s="116" t="str">
        <f>IF(A560&lt;&gt;"",Activités!F570,"")</f>
        <v/>
      </c>
      <c r="E560" s="26" t="str">
        <f>IF(A560&lt;&gt;"",IF(Activités!H570=TRUE,INDEX(codenat,MATCH(Activités!G570,libnat,0)),Activités!G570),"")</f>
        <v/>
      </c>
      <c r="F560" s="26" t="str">
        <f>IF(A560&lt;&gt;"",Activités!I570,"")</f>
        <v/>
      </c>
      <c r="G560" s="26" t="str">
        <f>IF(A560&lt;&gt;"",IF(Activités!O570&lt;&gt;"",Activités!O570,""),"")</f>
        <v/>
      </c>
      <c r="H560" s="26" t="str">
        <f>IF(A560&lt;&gt;"",IF(Activités!Z570=TRUE,INDEX(codeperskat,MATCH(Activités!P570,libperskat,0)),IF(Activités!P570&lt;&gt;"",Activités!P570,"")),"")</f>
        <v/>
      </c>
      <c r="I560" s="26" t="str">
        <f>IF(A560&lt;&gt;"",IF(Activités!AA570=TRUE,INDEX(codeaav,MATCH(Activités!Q570,libaav,0)),IF(Activités!Q570&lt;&gt;"",Activités!Q570,"")),"")</f>
        <v/>
      </c>
      <c r="J560" s="26" t="str">
        <f>IF(A560&lt;&gt;"",IF(Activités!AB570=TRUE,INDEX(codedipqual,MATCH(Activités!R570,libdipqual,0)),IF(Activités!R570&lt;&gt;"",Activités!R570,"")),"")</f>
        <v/>
      </c>
      <c r="K560" s="26" t="str">
        <f>IF(A560&lt;&gt;"",IF(Activités!AC570=TRUE,INDEX(libcatidinst,MATCH(Activités!S570,libinst,0)),""),"")</f>
        <v/>
      </c>
      <c r="L560" s="26" t="str">
        <f>IF(A560&lt;&gt;"",IF(Activités!AC570=TRUE,INDEX(codeinst,MATCH(Activités!S570,libinst,0)),IF(Activités!S570&lt;&gt;"",Activités!S570,"")),"")</f>
        <v/>
      </c>
      <c r="M560" s="26" t="str">
        <f>IF(A560&lt;&gt;"",IF(Activités!T570&lt;&gt;"",Activités!T570,""),"")</f>
        <v/>
      </c>
      <c r="N560" s="26" t="str">
        <f>IF(A560&lt;&gt;"",IF(Activités!U570&lt;&gt;"",Activités!U570,""),"")</f>
        <v/>
      </c>
      <c r="O560" s="26" t="str">
        <f>IF(OR(A560="",ISBLANK(Activités!V570)),"",IF(NOT(ISNA(Activités!V570)),INDEX(codeschartkla,MATCH(Activités!V570,libschartkla,0)),Activités!V570))</f>
        <v/>
      </c>
      <c r="P560" s="26" t="str">
        <f>IF(OR(A560="",ISBLANK(Activités!W570)),"",Activités!W570)</f>
        <v/>
      </c>
    </row>
    <row r="561" spans="1:16">
      <c r="A561" s="26" t="str">
        <f>IF(Activités!$A571&lt;&gt;"",IF(Activités!C571&lt;&gt;"",IF(Activités!C571="LOC.ID",CONCATENATE("LOC.",Activités!AM$12),Activités!C571),""),"")</f>
        <v/>
      </c>
      <c r="B561" s="51" t="str">
        <f>IF(A561&lt;&gt;"",Activités!J571,"")</f>
        <v/>
      </c>
      <c r="C561" s="26" t="str">
        <f>IF(A561&lt;&gt;"",IF(Activités!E571=TRUE,INDEX(codesex,MATCH(Activités!D571,libsex,0)),Activités!D571),"")</f>
        <v/>
      </c>
      <c r="D561" s="116" t="str">
        <f>IF(A561&lt;&gt;"",Activités!F571,"")</f>
        <v/>
      </c>
      <c r="E561" s="26" t="str">
        <f>IF(A561&lt;&gt;"",IF(Activités!H571=TRUE,INDEX(codenat,MATCH(Activités!G571,libnat,0)),Activités!G571),"")</f>
        <v/>
      </c>
      <c r="F561" s="26" t="str">
        <f>IF(A561&lt;&gt;"",Activités!I571,"")</f>
        <v/>
      </c>
      <c r="G561" s="26" t="str">
        <f>IF(A561&lt;&gt;"",IF(Activités!O571&lt;&gt;"",Activités!O571,""),"")</f>
        <v/>
      </c>
      <c r="H561" s="26" t="str">
        <f>IF(A561&lt;&gt;"",IF(Activités!Z571=TRUE,INDEX(codeperskat,MATCH(Activités!P571,libperskat,0)),IF(Activités!P571&lt;&gt;"",Activités!P571,"")),"")</f>
        <v/>
      </c>
      <c r="I561" s="26" t="str">
        <f>IF(A561&lt;&gt;"",IF(Activités!AA571=TRUE,INDEX(codeaav,MATCH(Activités!Q571,libaav,0)),IF(Activités!Q571&lt;&gt;"",Activités!Q571,"")),"")</f>
        <v/>
      </c>
      <c r="J561" s="26" t="str">
        <f>IF(A561&lt;&gt;"",IF(Activités!AB571=TRUE,INDEX(codedipqual,MATCH(Activités!R571,libdipqual,0)),IF(Activités!R571&lt;&gt;"",Activités!R571,"")),"")</f>
        <v/>
      </c>
      <c r="K561" s="26" t="str">
        <f>IF(A561&lt;&gt;"",IF(Activités!AC571=TRUE,INDEX(libcatidinst,MATCH(Activités!S571,libinst,0)),""),"")</f>
        <v/>
      </c>
      <c r="L561" s="26" t="str">
        <f>IF(A561&lt;&gt;"",IF(Activités!AC571=TRUE,INDEX(codeinst,MATCH(Activités!S571,libinst,0)),IF(Activités!S571&lt;&gt;"",Activités!S571,"")),"")</f>
        <v/>
      </c>
      <c r="M561" s="26" t="str">
        <f>IF(A561&lt;&gt;"",IF(Activités!T571&lt;&gt;"",Activités!T571,""),"")</f>
        <v/>
      </c>
      <c r="N561" s="26" t="str">
        <f>IF(A561&lt;&gt;"",IF(Activités!U571&lt;&gt;"",Activités!U571,""),"")</f>
        <v/>
      </c>
      <c r="O561" s="26" t="str">
        <f>IF(OR(A561="",ISBLANK(Activités!V571)),"",IF(NOT(ISNA(Activités!V571)),INDEX(codeschartkla,MATCH(Activités!V571,libschartkla,0)),Activités!V571))</f>
        <v/>
      </c>
      <c r="P561" s="26" t="str">
        <f>IF(OR(A561="",ISBLANK(Activités!W571)),"",Activités!W571)</f>
        <v/>
      </c>
    </row>
    <row r="562" spans="1:16">
      <c r="A562" s="26" t="str">
        <f>IF(Activités!$A572&lt;&gt;"",IF(Activités!C572&lt;&gt;"",IF(Activités!C572="LOC.ID",CONCATENATE("LOC.",Activités!AM$12),Activités!C572),""),"")</f>
        <v/>
      </c>
      <c r="B562" s="51" t="str">
        <f>IF(A562&lt;&gt;"",Activités!J572,"")</f>
        <v/>
      </c>
      <c r="C562" s="26" t="str">
        <f>IF(A562&lt;&gt;"",IF(Activités!E572=TRUE,INDEX(codesex,MATCH(Activités!D572,libsex,0)),Activités!D572),"")</f>
        <v/>
      </c>
      <c r="D562" s="116" t="str">
        <f>IF(A562&lt;&gt;"",Activités!F572,"")</f>
        <v/>
      </c>
      <c r="E562" s="26" t="str">
        <f>IF(A562&lt;&gt;"",IF(Activités!H572=TRUE,INDEX(codenat,MATCH(Activités!G572,libnat,0)),Activités!G572),"")</f>
        <v/>
      </c>
      <c r="F562" s="26" t="str">
        <f>IF(A562&lt;&gt;"",Activités!I572,"")</f>
        <v/>
      </c>
      <c r="G562" s="26" t="str">
        <f>IF(A562&lt;&gt;"",IF(Activités!O572&lt;&gt;"",Activités!O572,""),"")</f>
        <v/>
      </c>
      <c r="H562" s="26" t="str">
        <f>IF(A562&lt;&gt;"",IF(Activités!Z572=TRUE,INDEX(codeperskat,MATCH(Activités!P572,libperskat,0)),IF(Activités!P572&lt;&gt;"",Activités!P572,"")),"")</f>
        <v/>
      </c>
      <c r="I562" s="26" t="str">
        <f>IF(A562&lt;&gt;"",IF(Activités!AA572=TRUE,INDEX(codeaav,MATCH(Activités!Q572,libaav,0)),IF(Activités!Q572&lt;&gt;"",Activités!Q572,"")),"")</f>
        <v/>
      </c>
      <c r="J562" s="26" t="str">
        <f>IF(A562&lt;&gt;"",IF(Activités!AB572=TRUE,INDEX(codedipqual,MATCH(Activités!R572,libdipqual,0)),IF(Activités!R572&lt;&gt;"",Activités!R572,"")),"")</f>
        <v/>
      </c>
      <c r="K562" s="26" t="str">
        <f>IF(A562&lt;&gt;"",IF(Activités!AC572=TRUE,INDEX(libcatidinst,MATCH(Activités!S572,libinst,0)),""),"")</f>
        <v/>
      </c>
      <c r="L562" s="26" t="str">
        <f>IF(A562&lt;&gt;"",IF(Activités!AC572=TRUE,INDEX(codeinst,MATCH(Activités!S572,libinst,0)),IF(Activités!S572&lt;&gt;"",Activités!S572,"")),"")</f>
        <v/>
      </c>
      <c r="M562" s="26" t="str">
        <f>IF(A562&lt;&gt;"",IF(Activités!T572&lt;&gt;"",Activités!T572,""),"")</f>
        <v/>
      </c>
      <c r="N562" s="26" t="str">
        <f>IF(A562&lt;&gt;"",IF(Activités!U572&lt;&gt;"",Activités!U572,""),"")</f>
        <v/>
      </c>
      <c r="O562" s="26" t="str">
        <f>IF(OR(A562="",ISBLANK(Activités!V572)),"",IF(NOT(ISNA(Activités!V572)),INDEX(codeschartkla,MATCH(Activités!V572,libschartkla,0)),Activités!V572))</f>
        <v/>
      </c>
      <c r="P562" s="26" t="str">
        <f>IF(OR(A562="",ISBLANK(Activités!W572)),"",Activités!W572)</f>
        <v/>
      </c>
    </row>
    <row r="563" spans="1:16">
      <c r="A563" s="26" t="str">
        <f>IF(Activités!$A573&lt;&gt;"",IF(Activités!C573&lt;&gt;"",IF(Activités!C573="LOC.ID",CONCATENATE("LOC.",Activités!AM$12),Activités!C573),""),"")</f>
        <v/>
      </c>
      <c r="B563" s="51" t="str">
        <f>IF(A563&lt;&gt;"",Activités!J573,"")</f>
        <v/>
      </c>
      <c r="C563" s="26" t="str">
        <f>IF(A563&lt;&gt;"",IF(Activités!E573=TRUE,INDEX(codesex,MATCH(Activités!D573,libsex,0)),Activités!D573),"")</f>
        <v/>
      </c>
      <c r="D563" s="116" t="str">
        <f>IF(A563&lt;&gt;"",Activités!F573,"")</f>
        <v/>
      </c>
      <c r="E563" s="26" t="str">
        <f>IF(A563&lt;&gt;"",IF(Activités!H573=TRUE,INDEX(codenat,MATCH(Activités!G573,libnat,0)),Activités!G573),"")</f>
        <v/>
      </c>
      <c r="F563" s="26" t="str">
        <f>IF(A563&lt;&gt;"",Activités!I573,"")</f>
        <v/>
      </c>
      <c r="G563" s="26" t="str">
        <f>IF(A563&lt;&gt;"",IF(Activités!O573&lt;&gt;"",Activités!O573,""),"")</f>
        <v/>
      </c>
      <c r="H563" s="26" t="str">
        <f>IF(A563&lt;&gt;"",IF(Activités!Z573=TRUE,INDEX(codeperskat,MATCH(Activités!P573,libperskat,0)),IF(Activités!P573&lt;&gt;"",Activités!P573,"")),"")</f>
        <v/>
      </c>
      <c r="I563" s="26" t="str">
        <f>IF(A563&lt;&gt;"",IF(Activités!AA573=TRUE,INDEX(codeaav,MATCH(Activités!Q573,libaav,0)),IF(Activités!Q573&lt;&gt;"",Activités!Q573,"")),"")</f>
        <v/>
      </c>
      <c r="J563" s="26" t="str">
        <f>IF(A563&lt;&gt;"",IF(Activités!AB573=TRUE,INDEX(codedipqual,MATCH(Activités!R573,libdipqual,0)),IF(Activités!R573&lt;&gt;"",Activités!R573,"")),"")</f>
        <v/>
      </c>
      <c r="K563" s="26" t="str">
        <f>IF(A563&lt;&gt;"",IF(Activités!AC573=TRUE,INDEX(libcatidinst,MATCH(Activités!S573,libinst,0)),""),"")</f>
        <v/>
      </c>
      <c r="L563" s="26" t="str">
        <f>IF(A563&lt;&gt;"",IF(Activités!AC573=TRUE,INDEX(codeinst,MATCH(Activités!S573,libinst,0)),IF(Activités!S573&lt;&gt;"",Activités!S573,"")),"")</f>
        <v/>
      </c>
      <c r="M563" s="26" t="str">
        <f>IF(A563&lt;&gt;"",IF(Activités!T573&lt;&gt;"",Activités!T573,""),"")</f>
        <v/>
      </c>
      <c r="N563" s="26" t="str">
        <f>IF(A563&lt;&gt;"",IF(Activités!U573&lt;&gt;"",Activités!U573,""),"")</f>
        <v/>
      </c>
      <c r="O563" s="26" t="str">
        <f>IF(OR(A563="",ISBLANK(Activités!V573)),"",IF(NOT(ISNA(Activités!V573)),INDEX(codeschartkla,MATCH(Activités!V573,libschartkla,0)),Activités!V573))</f>
        <v/>
      </c>
      <c r="P563" s="26" t="str">
        <f>IF(OR(A563="",ISBLANK(Activités!W573)),"",Activités!W573)</f>
        <v/>
      </c>
    </row>
    <row r="564" spans="1:16">
      <c r="A564" s="26" t="str">
        <f>IF(Activités!$A574&lt;&gt;"",IF(Activités!C574&lt;&gt;"",IF(Activités!C574="LOC.ID",CONCATENATE("LOC.",Activités!AM$12),Activités!C574),""),"")</f>
        <v/>
      </c>
      <c r="B564" s="51" t="str">
        <f>IF(A564&lt;&gt;"",Activités!J574,"")</f>
        <v/>
      </c>
      <c r="C564" s="26" t="str">
        <f>IF(A564&lt;&gt;"",IF(Activités!E574=TRUE,INDEX(codesex,MATCH(Activités!D574,libsex,0)),Activités!D574),"")</f>
        <v/>
      </c>
      <c r="D564" s="116" t="str">
        <f>IF(A564&lt;&gt;"",Activités!F574,"")</f>
        <v/>
      </c>
      <c r="E564" s="26" t="str">
        <f>IF(A564&lt;&gt;"",IF(Activités!H574=TRUE,INDEX(codenat,MATCH(Activités!G574,libnat,0)),Activités!G574),"")</f>
        <v/>
      </c>
      <c r="F564" s="26" t="str">
        <f>IF(A564&lt;&gt;"",Activités!I574,"")</f>
        <v/>
      </c>
      <c r="G564" s="26" t="str">
        <f>IF(A564&lt;&gt;"",IF(Activités!O574&lt;&gt;"",Activités!O574,""),"")</f>
        <v/>
      </c>
      <c r="H564" s="26" t="str">
        <f>IF(A564&lt;&gt;"",IF(Activités!Z574=TRUE,INDEX(codeperskat,MATCH(Activités!P574,libperskat,0)),IF(Activités!P574&lt;&gt;"",Activités!P574,"")),"")</f>
        <v/>
      </c>
      <c r="I564" s="26" t="str">
        <f>IF(A564&lt;&gt;"",IF(Activités!AA574=TRUE,INDEX(codeaav,MATCH(Activités!Q574,libaav,0)),IF(Activités!Q574&lt;&gt;"",Activités!Q574,"")),"")</f>
        <v/>
      </c>
      <c r="J564" s="26" t="str">
        <f>IF(A564&lt;&gt;"",IF(Activités!AB574=TRUE,INDEX(codedipqual,MATCH(Activités!R574,libdipqual,0)),IF(Activités!R574&lt;&gt;"",Activités!R574,"")),"")</f>
        <v/>
      </c>
      <c r="K564" s="26" t="str">
        <f>IF(A564&lt;&gt;"",IF(Activités!AC574=TRUE,INDEX(libcatidinst,MATCH(Activités!S574,libinst,0)),""),"")</f>
        <v/>
      </c>
      <c r="L564" s="26" t="str">
        <f>IF(A564&lt;&gt;"",IF(Activités!AC574=TRUE,INDEX(codeinst,MATCH(Activités!S574,libinst,0)),IF(Activités!S574&lt;&gt;"",Activités!S574,"")),"")</f>
        <v/>
      </c>
      <c r="M564" s="26" t="str">
        <f>IF(A564&lt;&gt;"",IF(Activités!T574&lt;&gt;"",Activités!T574,""),"")</f>
        <v/>
      </c>
      <c r="N564" s="26" t="str">
        <f>IF(A564&lt;&gt;"",IF(Activités!U574&lt;&gt;"",Activités!U574,""),"")</f>
        <v/>
      </c>
      <c r="O564" s="26" t="str">
        <f>IF(OR(A564="",ISBLANK(Activités!V574)),"",IF(NOT(ISNA(Activités!V574)),INDEX(codeschartkla,MATCH(Activités!V574,libschartkla,0)),Activités!V574))</f>
        <v/>
      </c>
      <c r="P564" s="26" t="str">
        <f>IF(OR(A564="",ISBLANK(Activités!W574)),"",Activités!W574)</f>
        <v/>
      </c>
    </row>
    <row r="565" spans="1:16">
      <c r="A565" s="26" t="str">
        <f>IF(Activités!$A575&lt;&gt;"",IF(Activités!C575&lt;&gt;"",IF(Activités!C575="LOC.ID",CONCATENATE("LOC.",Activités!AM$12),Activités!C575),""),"")</f>
        <v/>
      </c>
      <c r="B565" s="51" t="str">
        <f>IF(A565&lt;&gt;"",Activités!J575,"")</f>
        <v/>
      </c>
      <c r="C565" s="26" t="str">
        <f>IF(A565&lt;&gt;"",IF(Activités!E575=TRUE,INDEX(codesex,MATCH(Activités!D575,libsex,0)),Activités!D575),"")</f>
        <v/>
      </c>
      <c r="D565" s="116" t="str">
        <f>IF(A565&lt;&gt;"",Activités!F575,"")</f>
        <v/>
      </c>
      <c r="E565" s="26" t="str">
        <f>IF(A565&lt;&gt;"",IF(Activités!H575=TRUE,INDEX(codenat,MATCH(Activités!G575,libnat,0)),Activités!G575),"")</f>
        <v/>
      </c>
      <c r="F565" s="26" t="str">
        <f>IF(A565&lt;&gt;"",Activités!I575,"")</f>
        <v/>
      </c>
      <c r="G565" s="26" t="str">
        <f>IF(A565&lt;&gt;"",IF(Activités!O575&lt;&gt;"",Activités!O575,""),"")</f>
        <v/>
      </c>
      <c r="H565" s="26" t="str">
        <f>IF(A565&lt;&gt;"",IF(Activités!Z575=TRUE,INDEX(codeperskat,MATCH(Activités!P575,libperskat,0)),IF(Activités!P575&lt;&gt;"",Activités!P575,"")),"")</f>
        <v/>
      </c>
      <c r="I565" s="26" t="str">
        <f>IF(A565&lt;&gt;"",IF(Activités!AA575=TRUE,INDEX(codeaav,MATCH(Activités!Q575,libaav,0)),IF(Activités!Q575&lt;&gt;"",Activités!Q575,"")),"")</f>
        <v/>
      </c>
      <c r="J565" s="26" t="str">
        <f>IF(A565&lt;&gt;"",IF(Activités!AB575=TRUE,INDEX(codedipqual,MATCH(Activités!R575,libdipqual,0)),IF(Activités!R575&lt;&gt;"",Activités!R575,"")),"")</f>
        <v/>
      </c>
      <c r="K565" s="26" t="str">
        <f>IF(A565&lt;&gt;"",IF(Activités!AC575=TRUE,INDEX(libcatidinst,MATCH(Activités!S575,libinst,0)),""),"")</f>
        <v/>
      </c>
      <c r="L565" s="26" t="str">
        <f>IF(A565&lt;&gt;"",IF(Activités!AC575=TRUE,INDEX(codeinst,MATCH(Activités!S575,libinst,0)),IF(Activités!S575&lt;&gt;"",Activités!S575,"")),"")</f>
        <v/>
      </c>
      <c r="M565" s="26" t="str">
        <f>IF(A565&lt;&gt;"",IF(Activités!T575&lt;&gt;"",Activités!T575,""),"")</f>
        <v/>
      </c>
      <c r="N565" s="26" t="str">
        <f>IF(A565&lt;&gt;"",IF(Activités!U575&lt;&gt;"",Activités!U575,""),"")</f>
        <v/>
      </c>
      <c r="O565" s="26" t="str">
        <f>IF(OR(A565="",ISBLANK(Activités!V575)),"",IF(NOT(ISNA(Activités!V575)),INDEX(codeschartkla,MATCH(Activités!V575,libschartkla,0)),Activités!V575))</f>
        <v/>
      </c>
      <c r="P565" s="26" t="str">
        <f>IF(OR(A565="",ISBLANK(Activités!W575)),"",Activités!W575)</f>
        <v/>
      </c>
    </row>
    <row r="566" spans="1:16">
      <c r="A566" s="26" t="str">
        <f>IF(Activités!$A576&lt;&gt;"",IF(Activités!C576&lt;&gt;"",IF(Activités!C576="LOC.ID",CONCATENATE("LOC.",Activités!AM$12),Activités!C576),""),"")</f>
        <v/>
      </c>
      <c r="B566" s="51" t="str">
        <f>IF(A566&lt;&gt;"",Activités!J576,"")</f>
        <v/>
      </c>
      <c r="C566" s="26" t="str">
        <f>IF(A566&lt;&gt;"",IF(Activités!E576=TRUE,INDEX(codesex,MATCH(Activités!D576,libsex,0)),Activités!D576),"")</f>
        <v/>
      </c>
      <c r="D566" s="116" t="str">
        <f>IF(A566&lt;&gt;"",Activités!F576,"")</f>
        <v/>
      </c>
      <c r="E566" s="26" t="str">
        <f>IF(A566&lt;&gt;"",IF(Activités!H576=TRUE,INDEX(codenat,MATCH(Activités!G576,libnat,0)),Activités!G576),"")</f>
        <v/>
      </c>
      <c r="F566" s="26" t="str">
        <f>IF(A566&lt;&gt;"",Activités!I576,"")</f>
        <v/>
      </c>
      <c r="G566" s="26" t="str">
        <f>IF(A566&lt;&gt;"",IF(Activités!O576&lt;&gt;"",Activités!O576,""),"")</f>
        <v/>
      </c>
      <c r="H566" s="26" t="str">
        <f>IF(A566&lt;&gt;"",IF(Activités!Z576=TRUE,INDEX(codeperskat,MATCH(Activités!P576,libperskat,0)),IF(Activités!P576&lt;&gt;"",Activités!P576,"")),"")</f>
        <v/>
      </c>
      <c r="I566" s="26" t="str">
        <f>IF(A566&lt;&gt;"",IF(Activités!AA576=TRUE,INDEX(codeaav,MATCH(Activités!Q576,libaav,0)),IF(Activités!Q576&lt;&gt;"",Activités!Q576,"")),"")</f>
        <v/>
      </c>
      <c r="J566" s="26" t="str">
        <f>IF(A566&lt;&gt;"",IF(Activités!AB576=TRUE,INDEX(codedipqual,MATCH(Activités!R576,libdipqual,0)),IF(Activités!R576&lt;&gt;"",Activités!R576,"")),"")</f>
        <v/>
      </c>
      <c r="K566" s="26" t="str">
        <f>IF(A566&lt;&gt;"",IF(Activités!AC576=TRUE,INDEX(libcatidinst,MATCH(Activités!S576,libinst,0)),""),"")</f>
        <v/>
      </c>
      <c r="L566" s="26" t="str">
        <f>IF(A566&lt;&gt;"",IF(Activités!AC576=TRUE,INDEX(codeinst,MATCH(Activités!S576,libinst,0)),IF(Activités!S576&lt;&gt;"",Activités!S576,"")),"")</f>
        <v/>
      </c>
      <c r="M566" s="26" t="str">
        <f>IF(A566&lt;&gt;"",IF(Activités!T576&lt;&gt;"",Activités!T576,""),"")</f>
        <v/>
      </c>
      <c r="N566" s="26" t="str">
        <f>IF(A566&lt;&gt;"",IF(Activités!U576&lt;&gt;"",Activités!U576,""),"")</f>
        <v/>
      </c>
      <c r="O566" s="26" t="str">
        <f>IF(OR(A566="",ISBLANK(Activités!V576)),"",IF(NOT(ISNA(Activités!V576)),INDEX(codeschartkla,MATCH(Activités!V576,libschartkla,0)),Activités!V576))</f>
        <v/>
      </c>
      <c r="P566" s="26" t="str">
        <f>IF(OR(A566="",ISBLANK(Activités!W576)),"",Activités!W576)</f>
        <v/>
      </c>
    </row>
    <row r="567" spans="1:16">
      <c r="A567" s="26" t="str">
        <f>IF(Activités!$A577&lt;&gt;"",IF(Activités!C577&lt;&gt;"",IF(Activités!C577="LOC.ID",CONCATENATE("LOC.",Activités!AM$12),Activités!C577),""),"")</f>
        <v/>
      </c>
      <c r="B567" s="51" t="str">
        <f>IF(A567&lt;&gt;"",Activités!J577,"")</f>
        <v/>
      </c>
      <c r="C567" s="26" t="str">
        <f>IF(A567&lt;&gt;"",IF(Activités!E577=TRUE,INDEX(codesex,MATCH(Activités!D577,libsex,0)),Activités!D577),"")</f>
        <v/>
      </c>
      <c r="D567" s="116" t="str">
        <f>IF(A567&lt;&gt;"",Activités!F577,"")</f>
        <v/>
      </c>
      <c r="E567" s="26" t="str">
        <f>IF(A567&lt;&gt;"",IF(Activités!H577=TRUE,INDEX(codenat,MATCH(Activités!G577,libnat,0)),Activités!G577),"")</f>
        <v/>
      </c>
      <c r="F567" s="26" t="str">
        <f>IF(A567&lt;&gt;"",Activités!I577,"")</f>
        <v/>
      </c>
      <c r="G567" s="26" t="str">
        <f>IF(A567&lt;&gt;"",IF(Activités!O577&lt;&gt;"",Activités!O577,""),"")</f>
        <v/>
      </c>
      <c r="H567" s="26" t="str">
        <f>IF(A567&lt;&gt;"",IF(Activités!Z577=TRUE,INDEX(codeperskat,MATCH(Activités!P577,libperskat,0)),IF(Activités!P577&lt;&gt;"",Activités!P577,"")),"")</f>
        <v/>
      </c>
      <c r="I567" s="26" t="str">
        <f>IF(A567&lt;&gt;"",IF(Activités!AA577=TRUE,INDEX(codeaav,MATCH(Activités!Q577,libaav,0)),IF(Activités!Q577&lt;&gt;"",Activités!Q577,"")),"")</f>
        <v/>
      </c>
      <c r="J567" s="26" t="str">
        <f>IF(A567&lt;&gt;"",IF(Activités!AB577=TRUE,INDEX(codedipqual,MATCH(Activités!R577,libdipqual,0)),IF(Activités!R577&lt;&gt;"",Activités!R577,"")),"")</f>
        <v/>
      </c>
      <c r="K567" s="26" t="str">
        <f>IF(A567&lt;&gt;"",IF(Activités!AC577=TRUE,INDEX(libcatidinst,MATCH(Activités!S577,libinst,0)),""),"")</f>
        <v/>
      </c>
      <c r="L567" s="26" t="str">
        <f>IF(A567&lt;&gt;"",IF(Activités!AC577=TRUE,INDEX(codeinst,MATCH(Activités!S577,libinst,0)),IF(Activités!S577&lt;&gt;"",Activités!S577,"")),"")</f>
        <v/>
      </c>
      <c r="M567" s="26" t="str">
        <f>IF(A567&lt;&gt;"",IF(Activités!T577&lt;&gt;"",Activités!T577,""),"")</f>
        <v/>
      </c>
      <c r="N567" s="26" t="str">
        <f>IF(A567&lt;&gt;"",IF(Activités!U577&lt;&gt;"",Activités!U577,""),"")</f>
        <v/>
      </c>
      <c r="O567" s="26" t="str">
        <f>IF(OR(A567="",ISBLANK(Activités!V577)),"",IF(NOT(ISNA(Activités!V577)),INDEX(codeschartkla,MATCH(Activités!V577,libschartkla,0)),Activités!V577))</f>
        <v/>
      </c>
      <c r="P567" s="26" t="str">
        <f>IF(OR(A567="",ISBLANK(Activités!W577)),"",Activités!W577)</f>
        <v/>
      </c>
    </row>
    <row r="568" spans="1:16">
      <c r="A568" s="26" t="str">
        <f>IF(Activités!$A578&lt;&gt;"",IF(Activités!C578&lt;&gt;"",IF(Activités!C578="LOC.ID",CONCATENATE("LOC.",Activités!AM$12),Activités!C578),""),"")</f>
        <v/>
      </c>
      <c r="B568" s="51" t="str">
        <f>IF(A568&lt;&gt;"",Activités!J578,"")</f>
        <v/>
      </c>
      <c r="C568" s="26" t="str">
        <f>IF(A568&lt;&gt;"",IF(Activités!E578=TRUE,INDEX(codesex,MATCH(Activités!D578,libsex,0)),Activités!D578),"")</f>
        <v/>
      </c>
      <c r="D568" s="116" t="str">
        <f>IF(A568&lt;&gt;"",Activités!F578,"")</f>
        <v/>
      </c>
      <c r="E568" s="26" t="str">
        <f>IF(A568&lt;&gt;"",IF(Activités!H578=TRUE,INDEX(codenat,MATCH(Activités!G578,libnat,0)),Activités!G578),"")</f>
        <v/>
      </c>
      <c r="F568" s="26" t="str">
        <f>IF(A568&lt;&gt;"",Activités!I578,"")</f>
        <v/>
      </c>
      <c r="G568" s="26" t="str">
        <f>IF(A568&lt;&gt;"",IF(Activités!O578&lt;&gt;"",Activités!O578,""),"")</f>
        <v/>
      </c>
      <c r="H568" s="26" t="str">
        <f>IF(A568&lt;&gt;"",IF(Activités!Z578=TRUE,INDEX(codeperskat,MATCH(Activités!P578,libperskat,0)),IF(Activités!P578&lt;&gt;"",Activités!P578,"")),"")</f>
        <v/>
      </c>
      <c r="I568" s="26" t="str">
        <f>IF(A568&lt;&gt;"",IF(Activités!AA578=TRUE,INDEX(codeaav,MATCH(Activités!Q578,libaav,0)),IF(Activités!Q578&lt;&gt;"",Activités!Q578,"")),"")</f>
        <v/>
      </c>
      <c r="J568" s="26" t="str">
        <f>IF(A568&lt;&gt;"",IF(Activités!AB578=TRUE,INDEX(codedipqual,MATCH(Activités!R578,libdipqual,0)),IF(Activités!R578&lt;&gt;"",Activités!R578,"")),"")</f>
        <v/>
      </c>
      <c r="K568" s="26" t="str">
        <f>IF(A568&lt;&gt;"",IF(Activités!AC578=TRUE,INDEX(libcatidinst,MATCH(Activités!S578,libinst,0)),""),"")</f>
        <v/>
      </c>
      <c r="L568" s="26" t="str">
        <f>IF(A568&lt;&gt;"",IF(Activités!AC578=TRUE,INDEX(codeinst,MATCH(Activités!S578,libinst,0)),IF(Activités!S578&lt;&gt;"",Activités!S578,"")),"")</f>
        <v/>
      </c>
      <c r="M568" s="26" t="str">
        <f>IF(A568&lt;&gt;"",IF(Activités!T578&lt;&gt;"",Activités!T578,""),"")</f>
        <v/>
      </c>
      <c r="N568" s="26" t="str">
        <f>IF(A568&lt;&gt;"",IF(Activités!U578&lt;&gt;"",Activités!U578,""),"")</f>
        <v/>
      </c>
      <c r="O568" s="26" t="str">
        <f>IF(OR(A568="",ISBLANK(Activités!V578)),"",IF(NOT(ISNA(Activités!V578)),INDEX(codeschartkla,MATCH(Activités!V578,libschartkla,0)),Activités!V578))</f>
        <v/>
      </c>
      <c r="P568" s="26" t="str">
        <f>IF(OR(A568="",ISBLANK(Activités!W578)),"",Activités!W578)</f>
        <v/>
      </c>
    </row>
    <row r="569" spans="1:16">
      <c r="A569" s="26" t="str">
        <f>IF(Activités!$A579&lt;&gt;"",IF(Activités!C579&lt;&gt;"",IF(Activités!C579="LOC.ID",CONCATENATE("LOC.",Activités!AM$12),Activités!C579),""),"")</f>
        <v/>
      </c>
      <c r="B569" s="51" t="str">
        <f>IF(A569&lt;&gt;"",Activités!J579,"")</f>
        <v/>
      </c>
      <c r="C569" s="26" t="str">
        <f>IF(A569&lt;&gt;"",IF(Activités!E579=TRUE,INDEX(codesex,MATCH(Activités!D579,libsex,0)),Activités!D579),"")</f>
        <v/>
      </c>
      <c r="D569" s="116" t="str">
        <f>IF(A569&lt;&gt;"",Activités!F579,"")</f>
        <v/>
      </c>
      <c r="E569" s="26" t="str">
        <f>IF(A569&lt;&gt;"",IF(Activités!H579=TRUE,INDEX(codenat,MATCH(Activités!G579,libnat,0)),Activités!G579),"")</f>
        <v/>
      </c>
      <c r="F569" s="26" t="str">
        <f>IF(A569&lt;&gt;"",Activités!I579,"")</f>
        <v/>
      </c>
      <c r="G569" s="26" t="str">
        <f>IF(A569&lt;&gt;"",IF(Activités!O579&lt;&gt;"",Activités!O579,""),"")</f>
        <v/>
      </c>
      <c r="H569" s="26" t="str">
        <f>IF(A569&lt;&gt;"",IF(Activités!Z579=TRUE,INDEX(codeperskat,MATCH(Activités!P579,libperskat,0)),IF(Activités!P579&lt;&gt;"",Activités!P579,"")),"")</f>
        <v/>
      </c>
      <c r="I569" s="26" t="str">
        <f>IF(A569&lt;&gt;"",IF(Activités!AA579=TRUE,INDEX(codeaav,MATCH(Activités!Q579,libaav,0)),IF(Activités!Q579&lt;&gt;"",Activités!Q579,"")),"")</f>
        <v/>
      </c>
      <c r="J569" s="26" t="str">
        <f>IF(A569&lt;&gt;"",IF(Activités!AB579=TRUE,INDEX(codedipqual,MATCH(Activités!R579,libdipqual,0)),IF(Activités!R579&lt;&gt;"",Activités!R579,"")),"")</f>
        <v/>
      </c>
      <c r="K569" s="26" t="str">
        <f>IF(A569&lt;&gt;"",IF(Activités!AC579=TRUE,INDEX(libcatidinst,MATCH(Activités!S579,libinst,0)),""),"")</f>
        <v/>
      </c>
      <c r="L569" s="26" t="str">
        <f>IF(A569&lt;&gt;"",IF(Activités!AC579=TRUE,INDEX(codeinst,MATCH(Activités!S579,libinst,0)),IF(Activités!S579&lt;&gt;"",Activités!S579,"")),"")</f>
        <v/>
      </c>
      <c r="M569" s="26" t="str">
        <f>IF(A569&lt;&gt;"",IF(Activités!T579&lt;&gt;"",Activités!T579,""),"")</f>
        <v/>
      </c>
      <c r="N569" s="26" t="str">
        <f>IF(A569&lt;&gt;"",IF(Activités!U579&lt;&gt;"",Activités!U579,""),"")</f>
        <v/>
      </c>
      <c r="O569" s="26" t="str">
        <f>IF(OR(A569="",ISBLANK(Activités!V579)),"",IF(NOT(ISNA(Activités!V579)),INDEX(codeschartkla,MATCH(Activités!V579,libschartkla,0)),Activités!V579))</f>
        <v/>
      </c>
      <c r="P569" s="26" t="str">
        <f>IF(OR(A569="",ISBLANK(Activités!W579)),"",Activités!W579)</f>
        <v/>
      </c>
    </row>
    <row r="570" spans="1:16">
      <c r="A570" s="26" t="str">
        <f>IF(Activités!$A580&lt;&gt;"",IF(Activités!C580&lt;&gt;"",IF(Activités!C580="LOC.ID",CONCATENATE("LOC.",Activités!AM$12),Activités!C580),""),"")</f>
        <v/>
      </c>
      <c r="B570" s="51" t="str">
        <f>IF(A570&lt;&gt;"",Activités!J580,"")</f>
        <v/>
      </c>
      <c r="C570" s="26" t="str">
        <f>IF(A570&lt;&gt;"",IF(Activités!E580=TRUE,INDEX(codesex,MATCH(Activités!D580,libsex,0)),Activités!D580),"")</f>
        <v/>
      </c>
      <c r="D570" s="116" t="str">
        <f>IF(A570&lt;&gt;"",Activités!F580,"")</f>
        <v/>
      </c>
      <c r="E570" s="26" t="str">
        <f>IF(A570&lt;&gt;"",IF(Activités!H580=TRUE,INDEX(codenat,MATCH(Activités!G580,libnat,0)),Activités!G580),"")</f>
        <v/>
      </c>
      <c r="F570" s="26" t="str">
        <f>IF(A570&lt;&gt;"",Activités!I580,"")</f>
        <v/>
      </c>
      <c r="G570" s="26" t="str">
        <f>IF(A570&lt;&gt;"",IF(Activités!O580&lt;&gt;"",Activités!O580,""),"")</f>
        <v/>
      </c>
      <c r="H570" s="26" t="str">
        <f>IF(A570&lt;&gt;"",IF(Activités!Z580=TRUE,INDEX(codeperskat,MATCH(Activités!P580,libperskat,0)),IF(Activités!P580&lt;&gt;"",Activités!P580,"")),"")</f>
        <v/>
      </c>
      <c r="I570" s="26" t="str">
        <f>IF(A570&lt;&gt;"",IF(Activités!AA580=TRUE,INDEX(codeaav,MATCH(Activités!Q580,libaav,0)),IF(Activités!Q580&lt;&gt;"",Activités!Q580,"")),"")</f>
        <v/>
      </c>
      <c r="J570" s="26" t="str">
        <f>IF(A570&lt;&gt;"",IF(Activités!AB580=TRUE,INDEX(codedipqual,MATCH(Activités!R580,libdipqual,0)),IF(Activités!R580&lt;&gt;"",Activités!R580,"")),"")</f>
        <v/>
      </c>
      <c r="K570" s="26" t="str">
        <f>IF(A570&lt;&gt;"",IF(Activités!AC580=TRUE,INDEX(libcatidinst,MATCH(Activités!S580,libinst,0)),""),"")</f>
        <v/>
      </c>
      <c r="L570" s="26" t="str">
        <f>IF(A570&lt;&gt;"",IF(Activités!AC580=TRUE,INDEX(codeinst,MATCH(Activités!S580,libinst,0)),IF(Activités!S580&lt;&gt;"",Activités!S580,"")),"")</f>
        <v/>
      </c>
      <c r="M570" s="26" t="str">
        <f>IF(A570&lt;&gt;"",IF(Activités!T580&lt;&gt;"",Activités!T580,""),"")</f>
        <v/>
      </c>
      <c r="N570" s="26" t="str">
        <f>IF(A570&lt;&gt;"",IF(Activités!U580&lt;&gt;"",Activités!U580,""),"")</f>
        <v/>
      </c>
      <c r="O570" s="26" t="str">
        <f>IF(OR(A570="",ISBLANK(Activités!V580)),"",IF(NOT(ISNA(Activités!V580)),INDEX(codeschartkla,MATCH(Activités!V580,libschartkla,0)),Activités!V580))</f>
        <v/>
      </c>
      <c r="P570" s="26" t="str">
        <f>IF(OR(A570="",ISBLANK(Activités!W580)),"",Activités!W580)</f>
        <v/>
      </c>
    </row>
    <row r="571" spans="1:16">
      <c r="A571" s="26" t="str">
        <f>IF(Activités!$A581&lt;&gt;"",IF(Activités!C581&lt;&gt;"",IF(Activités!C581="LOC.ID",CONCATENATE("LOC.",Activités!AM$12),Activités!C581),""),"")</f>
        <v/>
      </c>
      <c r="B571" s="51" t="str">
        <f>IF(A571&lt;&gt;"",Activités!J581,"")</f>
        <v/>
      </c>
      <c r="C571" s="26" t="str">
        <f>IF(A571&lt;&gt;"",IF(Activités!E581=TRUE,INDEX(codesex,MATCH(Activités!D581,libsex,0)),Activités!D581),"")</f>
        <v/>
      </c>
      <c r="D571" s="116" t="str">
        <f>IF(A571&lt;&gt;"",Activités!F581,"")</f>
        <v/>
      </c>
      <c r="E571" s="26" t="str">
        <f>IF(A571&lt;&gt;"",IF(Activités!H581=TRUE,INDEX(codenat,MATCH(Activités!G581,libnat,0)),Activités!G581),"")</f>
        <v/>
      </c>
      <c r="F571" s="26" t="str">
        <f>IF(A571&lt;&gt;"",Activités!I581,"")</f>
        <v/>
      </c>
      <c r="G571" s="26" t="str">
        <f>IF(A571&lt;&gt;"",IF(Activités!O581&lt;&gt;"",Activités!O581,""),"")</f>
        <v/>
      </c>
      <c r="H571" s="26" t="str">
        <f>IF(A571&lt;&gt;"",IF(Activités!Z581=TRUE,INDEX(codeperskat,MATCH(Activités!P581,libperskat,0)),IF(Activités!P581&lt;&gt;"",Activités!P581,"")),"")</f>
        <v/>
      </c>
      <c r="I571" s="26" t="str">
        <f>IF(A571&lt;&gt;"",IF(Activités!AA581=TRUE,INDEX(codeaav,MATCH(Activités!Q581,libaav,0)),IF(Activités!Q581&lt;&gt;"",Activités!Q581,"")),"")</f>
        <v/>
      </c>
      <c r="J571" s="26" t="str">
        <f>IF(A571&lt;&gt;"",IF(Activités!AB581=TRUE,INDEX(codedipqual,MATCH(Activités!R581,libdipqual,0)),IF(Activités!R581&lt;&gt;"",Activités!R581,"")),"")</f>
        <v/>
      </c>
      <c r="K571" s="26" t="str">
        <f>IF(A571&lt;&gt;"",IF(Activités!AC581=TRUE,INDEX(libcatidinst,MATCH(Activités!S581,libinst,0)),""),"")</f>
        <v/>
      </c>
      <c r="L571" s="26" t="str">
        <f>IF(A571&lt;&gt;"",IF(Activités!AC581=TRUE,INDEX(codeinst,MATCH(Activités!S581,libinst,0)),IF(Activités!S581&lt;&gt;"",Activités!S581,"")),"")</f>
        <v/>
      </c>
      <c r="M571" s="26" t="str">
        <f>IF(A571&lt;&gt;"",IF(Activités!T581&lt;&gt;"",Activités!T581,""),"")</f>
        <v/>
      </c>
      <c r="N571" s="26" t="str">
        <f>IF(A571&lt;&gt;"",IF(Activités!U581&lt;&gt;"",Activités!U581,""),"")</f>
        <v/>
      </c>
      <c r="O571" s="26" t="str">
        <f>IF(OR(A571="",ISBLANK(Activités!V581)),"",IF(NOT(ISNA(Activités!V581)),INDEX(codeschartkla,MATCH(Activités!V581,libschartkla,0)),Activités!V581))</f>
        <v/>
      </c>
      <c r="P571" s="26" t="str">
        <f>IF(OR(A571="",ISBLANK(Activités!W581)),"",Activités!W581)</f>
        <v/>
      </c>
    </row>
    <row r="572" spans="1:16">
      <c r="A572" s="26" t="str">
        <f>IF(Activités!$A582&lt;&gt;"",IF(Activités!C582&lt;&gt;"",IF(Activités!C582="LOC.ID",CONCATENATE("LOC.",Activités!AM$12),Activités!C582),""),"")</f>
        <v/>
      </c>
      <c r="B572" s="51" t="str">
        <f>IF(A572&lt;&gt;"",Activités!J582,"")</f>
        <v/>
      </c>
      <c r="C572" s="26" t="str">
        <f>IF(A572&lt;&gt;"",IF(Activités!E582=TRUE,INDEX(codesex,MATCH(Activités!D582,libsex,0)),Activités!D582),"")</f>
        <v/>
      </c>
      <c r="D572" s="116" t="str">
        <f>IF(A572&lt;&gt;"",Activités!F582,"")</f>
        <v/>
      </c>
      <c r="E572" s="26" t="str">
        <f>IF(A572&lt;&gt;"",IF(Activités!H582=TRUE,INDEX(codenat,MATCH(Activités!G582,libnat,0)),Activités!G582),"")</f>
        <v/>
      </c>
      <c r="F572" s="26" t="str">
        <f>IF(A572&lt;&gt;"",Activités!I582,"")</f>
        <v/>
      </c>
      <c r="G572" s="26" t="str">
        <f>IF(A572&lt;&gt;"",IF(Activités!O582&lt;&gt;"",Activités!O582,""),"")</f>
        <v/>
      </c>
      <c r="H572" s="26" t="str">
        <f>IF(A572&lt;&gt;"",IF(Activités!Z582=TRUE,INDEX(codeperskat,MATCH(Activités!P582,libperskat,0)),IF(Activités!P582&lt;&gt;"",Activités!P582,"")),"")</f>
        <v/>
      </c>
      <c r="I572" s="26" t="str">
        <f>IF(A572&lt;&gt;"",IF(Activités!AA582=TRUE,INDEX(codeaav,MATCH(Activités!Q582,libaav,0)),IF(Activités!Q582&lt;&gt;"",Activités!Q582,"")),"")</f>
        <v/>
      </c>
      <c r="J572" s="26" t="str">
        <f>IF(A572&lt;&gt;"",IF(Activités!AB582=TRUE,INDEX(codedipqual,MATCH(Activités!R582,libdipqual,0)),IF(Activités!R582&lt;&gt;"",Activités!R582,"")),"")</f>
        <v/>
      </c>
      <c r="K572" s="26" t="str">
        <f>IF(A572&lt;&gt;"",IF(Activités!AC582=TRUE,INDEX(libcatidinst,MATCH(Activités!S582,libinst,0)),""),"")</f>
        <v/>
      </c>
      <c r="L572" s="26" t="str">
        <f>IF(A572&lt;&gt;"",IF(Activités!AC582=TRUE,INDEX(codeinst,MATCH(Activités!S582,libinst,0)),IF(Activités!S582&lt;&gt;"",Activités!S582,"")),"")</f>
        <v/>
      </c>
      <c r="M572" s="26" t="str">
        <f>IF(A572&lt;&gt;"",IF(Activités!T582&lt;&gt;"",Activités!T582,""),"")</f>
        <v/>
      </c>
      <c r="N572" s="26" t="str">
        <f>IF(A572&lt;&gt;"",IF(Activités!U582&lt;&gt;"",Activités!U582,""),"")</f>
        <v/>
      </c>
      <c r="O572" s="26" t="str">
        <f>IF(OR(A572="",ISBLANK(Activités!V582)),"",IF(NOT(ISNA(Activités!V582)),INDEX(codeschartkla,MATCH(Activités!V582,libschartkla,0)),Activités!V582))</f>
        <v/>
      </c>
      <c r="P572" s="26" t="str">
        <f>IF(OR(A572="",ISBLANK(Activités!W582)),"",Activités!W582)</f>
        <v/>
      </c>
    </row>
    <row r="573" spans="1:16">
      <c r="A573" s="26" t="str">
        <f>IF(Activités!$A583&lt;&gt;"",IF(Activités!C583&lt;&gt;"",IF(Activités!C583="LOC.ID",CONCATENATE("LOC.",Activités!AM$12),Activités!C583),""),"")</f>
        <v/>
      </c>
      <c r="B573" s="51" t="str">
        <f>IF(A573&lt;&gt;"",Activités!J583,"")</f>
        <v/>
      </c>
      <c r="C573" s="26" t="str">
        <f>IF(A573&lt;&gt;"",IF(Activités!E583=TRUE,INDEX(codesex,MATCH(Activités!D583,libsex,0)),Activités!D583),"")</f>
        <v/>
      </c>
      <c r="D573" s="116" t="str">
        <f>IF(A573&lt;&gt;"",Activités!F583,"")</f>
        <v/>
      </c>
      <c r="E573" s="26" t="str">
        <f>IF(A573&lt;&gt;"",IF(Activités!H583=TRUE,INDEX(codenat,MATCH(Activités!G583,libnat,0)),Activités!G583),"")</f>
        <v/>
      </c>
      <c r="F573" s="26" t="str">
        <f>IF(A573&lt;&gt;"",Activités!I583,"")</f>
        <v/>
      </c>
      <c r="G573" s="26" t="str">
        <f>IF(A573&lt;&gt;"",IF(Activités!O583&lt;&gt;"",Activités!O583,""),"")</f>
        <v/>
      </c>
      <c r="H573" s="26" t="str">
        <f>IF(A573&lt;&gt;"",IF(Activités!Z583=TRUE,INDEX(codeperskat,MATCH(Activités!P583,libperskat,0)),IF(Activités!P583&lt;&gt;"",Activités!P583,"")),"")</f>
        <v/>
      </c>
      <c r="I573" s="26" t="str">
        <f>IF(A573&lt;&gt;"",IF(Activités!AA583=TRUE,INDEX(codeaav,MATCH(Activités!Q583,libaav,0)),IF(Activités!Q583&lt;&gt;"",Activités!Q583,"")),"")</f>
        <v/>
      </c>
      <c r="J573" s="26" t="str">
        <f>IF(A573&lt;&gt;"",IF(Activités!AB583=TRUE,INDEX(codedipqual,MATCH(Activités!R583,libdipqual,0)),IF(Activités!R583&lt;&gt;"",Activités!R583,"")),"")</f>
        <v/>
      </c>
      <c r="K573" s="26" t="str">
        <f>IF(A573&lt;&gt;"",IF(Activités!AC583=TRUE,INDEX(libcatidinst,MATCH(Activités!S583,libinst,0)),""),"")</f>
        <v/>
      </c>
      <c r="L573" s="26" t="str">
        <f>IF(A573&lt;&gt;"",IF(Activités!AC583=TRUE,INDEX(codeinst,MATCH(Activités!S583,libinst,0)),IF(Activités!S583&lt;&gt;"",Activités!S583,"")),"")</f>
        <v/>
      </c>
      <c r="M573" s="26" t="str">
        <f>IF(A573&lt;&gt;"",IF(Activités!T583&lt;&gt;"",Activités!T583,""),"")</f>
        <v/>
      </c>
      <c r="N573" s="26" t="str">
        <f>IF(A573&lt;&gt;"",IF(Activités!U583&lt;&gt;"",Activités!U583,""),"")</f>
        <v/>
      </c>
      <c r="O573" s="26" t="str">
        <f>IF(OR(A573="",ISBLANK(Activités!V583)),"",IF(NOT(ISNA(Activités!V583)),INDEX(codeschartkla,MATCH(Activités!V583,libschartkla,0)),Activités!V583))</f>
        <v/>
      </c>
      <c r="P573" s="26" t="str">
        <f>IF(OR(A573="",ISBLANK(Activités!W583)),"",Activités!W583)</f>
        <v/>
      </c>
    </row>
    <row r="574" spans="1:16">
      <c r="A574" s="26" t="str">
        <f>IF(Activités!$A584&lt;&gt;"",IF(Activités!C584&lt;&gt;"",IF(Activités!C584="LOC.ID",CONCATENATE("LOC.",Activités!AM$12),Activités!C584),""),"")</f>
        <v/>
      </c>
      <c r="B574" s="51" t="str">
        <f>IF(A574&lt;&gt;"",Activités!J584,"")</f>
        <v/>
      </c>
      <c r="C574" s="26" t="str">
        <f>IF(A574&lt;&gt;"",IF(Activités!E584=TRUE,INDEX(codesex,MATCH(Activités!D584,libsex,0)),Activités!D584),"")</f>
        <v/>
      </c>
      <c r="D574" s="116" t="str">
        <f>IF(A574&lt;&gt;"",Activités!F584,"")</f>
        <v/>
      </c>
      <c r="E574" s="26" t="str">
        <f>IF(A574&lt;&gt;"",IF(Activités!H584=TRUE,INDEX(codenat,MATCH(Activités!G584,libnat,0)),Activités!G584),"")</f>
        <v/>
      </c>
      <c r="F574" s="26" t="str">
        <f>IF(A574&lt;&gt;"",Activités!I584,"")</f>
        <v/>
      </c>
      <c r="G574" s="26" t="str">
        <f>IF(A574&lt;&gt;"",IF(Activités!O584&lt;&gt;"",Activités!O584,""),"")</f>
        <v/>
      </c>
      <c r="H574" s="26" t="str">
        <f>IF(A574&lt;&gt;"",IF(Activités!Z584=TRUE,INDEX(codeperskat,MATCH(Activités!P584,libperskat,0)),IF(Activités!P584&lt;&gt;"",Activités!P584,"")),"")</f>
        <v/>
      </c>
      <c r="I574" s="26" t="str">
        <f>IF(A574&lt;&gt;"",IF(Activités!AA584=TRUE,INDEX(codeaav,MATCH(Activités!Q584,libaav,0)),IF(Activités!Q584&lt;&gt;"",Activités!Q584,"")),"")</f>
        <v/>
      </c>
      <c r="J574" s="26" t="str">
        <f>IF(A574&lt;&gt;"",IF(Activités!AB584=TRUE,INDEX(codedipqual,MATCH(Activités!R584,libdipqual,0)),IF(Activités!R584&lt;&gt;"",Activités!R584,"")),"")</f>
        <v/>
      </c>
      <c r="K574" s="26" t="str">
        <f>IF(A574&lt;&gt;"",IF(Activités!AC584=TRUE,INDEX(libcatidinst,MATCH(Activités!S584,libinst,0)),""),"")</f>
        <v/>
      </c>
      <c r="L574" s="26" t="str">
        <f>IF(A574&lt;&gt;"",IF(Activités!AC584=TRUE,INDEX(codeinst,MATCH(Activités!S584,libinst,0)),IF(Activités!S584&lt;&gt;"",Activités!S584,"")),"")</f>
        <v/>
      </c>
      <c r="M574" s="26" t="str">
        <f>IF(A574&lt;&gt;"",IF(Activités!T584&lt;&gt;"",Activités!T584,""),"")</f>
        <v/>
      </c>
      <c r="N574" s="26" t="str">
        <f>IF(A574&lt;&gt;"",IF(Activités!U584&lt;&gt;"",Activités!U584,""),"")</f>
        <v/>
      </c>
      <c r="O574" s="26" t="str">
        <f>IF(OR(A574="",ISBLANK(Activités!V584)),"",IF(NOT(ISNA(Activités!V584)),INDEX(codeschartkla,MATCH(Activités!V584,libschartkla,0)),Activités!V584))</f>
        <v/>
      </c>
      <c r="P574" s="26" t="str">
        <f>IF(OR(A574="",ISBLANK(Activités!W584)),"",Activités!W584)</f>
        <v/>
      </c>
    </row>
    <row r="575" spans="1:16">
      <c r="A575" s="26" t="str">
        <f>IF(Activités!$A585&lt;&gt;"",IF(Activités!C585&lt;&gt;"",IF(Activités!C585="LOC.ID",CONCATENATE("LOC.",Activités!AM$12),Activités!C585),""),"")</f>
        <v/>
      </c>
      <c r="B575" s="51" t="str">
        <f>IF(A575&lt;&gt;"",Activités!J585,"")</f>
        <v/>
      </c>
      <c r="C575" s="26" t="str">
        <f>IF(A575&lt;&gt;"",IF(Activités!E585=TRUE,INDEX(codesex,MATCH(Activités!D585,libsex,0)),Activités!D585),"")</f>
        <v/>
      </c>
      <c r="D575" s="116" t="str">
        <f>IF(A575&lt;&gt;"",Activités!F585,"")</f>
        <v/>
      </c>
      <c r="E575" s="26" t="str">
        <f>IF(A575&lt;&gt;"",IF(Activités!H585=TRUE,INDEX(codenat,MATCH(Activités!G585,libnat,0)),Activités!G585),"")</f>
        <v/>
      </c>
      <c r="F575" s="26" t="str">
        <f>IF(A575&lt;&gt;"",Activités!I585,"")</f>
        <v/>
      </c>
      <c r="G575" s="26" t="str">
        <f>IF(A575&lt;&gt;"",IF(Activités!O585&lt;&gt;"",Activités!O585,""),"")</f>
        <v/>
      </c>
      <c r="H575" s="26" t="str">
        <f>IF(A575&lt;&gt;"",IF(Activités!Z585=TRUE,INDEX(codeperskat,MATCH(Activités!P585,libperskat,0)),IF(Activités!P585&lt;&gt;"",Activités!P585,"")),"")</f>
        <v/>
      </c>
      <c r="I575" s="26" t="str">
        <f>IF(A575&lt;&gt;"",IF(Activités!AA585=TRUE,INDEX(codeaav,MATCH(Activités!Q585,libaav,0)),IF(Activités!Q585&lt;&gt;"",Activités!Q585,"")),"")</f>
        <v/>
      </c>
      <c r="J575" s="26" t="str">
        <f>IF(A575&lt;&gt;"",IF(Activités!AB585=TRUE,INDEX(codedipqual,MATCH(Activités!R585,libdipqual,0)),IF(Activités!R585&lt;&gt;"",Activités!R585,"")),"")</f>
        <v/>
      </c>
      <c r="K575" s="26" t="str">
        <f>IF(A575&lt;&gt;"",IF(Activités!AC585=TRUE,INDEX(libcatidinst,MATCH(Activités!S585,libinst,0)),""),"")</f>
        <v/>
      </c>
      <c r="L575" s="26" t="str">
        <f>IF(A575&lt;&gt;"",IF(Activités!AC585=TRUE,INDEX(codeinst,MATCH(Activités!S585,libinst,0)),IF(Activités!S585&lt;&gt;"",Activités!S585,"")),"")</f>
        <v/>
      </c>
      <c r="M575" s="26" t="str">
        <f>IF(A575&lt;&gt;"",IF(Activités!T585&lt;&gt;"",Activités!T585,""),"")</f>
        <v/>
      </c>
      <c r="N575" s="26" t="str">
        <f>IF(A575&lt;&gt;"",IF(Activités!U585&lt;&gt;"",Activités!U585,""),"")</f>
        <v/>
      </c>
      <c r="O575" s="26" t="str">
        <f>IF(OR(A575="",ISBLANK(Activités!V585)),"",IF(NOT(ISNA(Activités!V585)),INDEX(codeschartkla,MATCH(Activités!V585,libschartkla,0)),Activités!V585))</f>
        <v/>
      </c>
      <c r="P575" s="26" t="str">
        <f>IF(OR(A575="",ISBLANK(Activités!W585)),"",Activités!W585)</f>
        <v/>
      </c>
    </row>
    <row r="576" spans="1:16">
      <c r="A576" s="26" t="str">
        <f>IF(Activités!$A586&lt;&gt;"",IF(Activités!C586&lt;&gt;"",IF(Activités!C586="LOC.ID",CONCATENATE("LOC.",Activités!AM$12),Activités!C586),""),"")</f>
        <v/>
      </c>
      <c r="B576" s="51" t="str">
        <f>IF(A576&lt;&gt;"",Activités!J586,"")</f>
        <v/>
      </c>
      <c r="C576" s="26" t="str">
        <f>IF(A576&lt;&gt;"",IF(Activités!E586=TRUE,INDEX(codesex,MATCH(Activités!D586,libsex,0)),Activités!D586),"")</f>
        <v/>
      </c>
      <c r="D576" s="116" t="str">
        <f>IF(A576&lt;&gt;"",Activités!F586,"")</f>
        <v/>
      </c>
      <c r="E576" s="26" t="str">
        <f>IF(A576&lt;&gt;"",IF(Activités!H586=TRUE,INDEX(codenat,MATCH(Activités!G586,libnat,0)),Activités!G586),"")</f>
        <v/>
      </c>
      <c r="F576" s="26" t="str">
        <f>IF(A576&lt;&gt;"",Activités!I586,"")</f>
        <v/>
      </c>
      <c r="G576" s="26" t="str">
        <f>IF(A576&lt;&gt;"",IF(Activités!O586&lt;&gt;"",Activités!O586,""),"")</f>
        <v/>
      </c>
      <c r="H576" s="26" t="str">
        <f>IF(A576&lt;&gt;"",IF(Activités!Z586=TRUE,INDEX(codeperskat,MATCH(Activités!P586,libperskat,0)),IF(Activités!P586&lt;&gt;"",Activités!P586,"")),"")</f>
        <v/>
      </c>
      <c r="I576" s="26" t="str">
        <f>IF(A576&lt;&gt;"",IF(Activités!AA586=TRUE,INDEX(codeaav,MATCH(Activités!Q586,libaav,0)),IF(Activités!Q586&lt;&gt;"",Activités!Q586,"")),"")</f>
        <v/>
      </c>
      <c r="J576" s="26" t="str">
        <f>IF(A576&lt;&gt;"",IF(Activités!AB586=TRUE,INDEX(codedipqual,MATCH(Activités!R586,libdipqual,0)),IF(Activités!R586&lt;&gt;"",Activités!R586,"")),"")</f>
        <v/>
      </c>
      <c r="K576" s="26" t="str">
        <f>IF(A576&lt;&gt;"",IF(Activités!AC586=TRUE,INDEX(libcatidinst,MATCH(Activités!S586,libinst,0)),""),"")</f>
        <v/>
      </c>
      <c r="L576" s="26" t="str">
        <f>IF(A576&lt;&gt;"",IF(Activités!AC586=TRUE,INDEX(codeinst,MATCH(Activités!S586,libinst,0)),IF(Activités!S586&lt;&gt;"",Activités!S586,"")),"")</f>
        <v/>
      </c>
      <c r="M576" s="26" t="str">
        <f>IF(A576&lt;&gt;"",IF(Activités!T586&lt;&gt;"",Activités!T586,""),"")</f>
        <v/>
      </c>
      <c r="N576" s="26" t="str">
        <f>IF(A576&lt;&gt;"",IF(Activités!U586&lt;&gt;"",Activités!U586,""),"")</f>
        <v/>
      </c>
      <c r="O576" s="26" t="str">
        <f>IF(OR(A576="",ISBLANK(Activités!V586)),"",IF(NOT(ISNA(Activités!V586)),INDEX(codeschartkla,MATCH(Activités!V586,libschartkla,0)),Activités!V586))</f>
        <v/>
      </c>
      <c r="P576" s="26" t="str">
        <f>IF(OR(A576="",ISBLANK(Activités!W586)),"",Activités!W586)</f>
        <v/>
      </c>
    </row>
    <row r="577" spans="1:16">
      <c r="A577" s="26" t="str">
        <f>IF(Activités!$A587&lt;&gt;"",IF(Activités!C587&lt;&gt;"",IF(Activités!C587="LOC.ID",CONCATENATE("LOC.",Activités!AM$12),Activités!C587),""),"")</f>
        <v/>
      </c>
      <c r="B577" s="51" t="str">
        <f>IF(A577&lt;&gt;"",Activités!J587,"")</f>
        <v/>
      </c>
      <c r="C577" s="26" t="str">
        <f>IF(A577&lt;&gt;"",IF(Activités!E587=TRUE,INDEX(codesex,MATCH(Activités!D587,libsex,0)),Activités!D587),"")</f>
        <v/>
      </c>
      <c r="D577" s="116" t="str">
        <f>IF(A577&lt;&gt;"",Activités!F587,"")</f>
        <v/>
      </c>
      <c r="E577" s="26" t="str">
        <f>IF(A577&lt;&gt;"",IF(Activités!H587=TRUE,INDEX(codenat,MATCH(Activités!G587,libnat,0)),Activités!G587),"")</f>
        <v/>
      </c>
      <c r="F577" s="26" t="str">
        <f>IF(A577&lt;&gt;"",Activités!I587,"")</f>
        <v/>
      </c>
      <c r="G577" s="26" t="str">
        <f>IF(A577&lt;&gt;"",IF(Activités!O587&lt;&gt;"",Activités!O587,""),"")</f>
        <v/>
      </c>
      <c r="H577" s="26" t="str">
        <f>IF(A577&lt;&gt;"",IF(Activités!Z587=TRUE,INDEX(codeperskat,MATCH(Activités!P587,libperskat,0)),IF(Activités!P587&lt;&gt;"",Activités!P587,"")),"")</f>
        <v/>
      </c>
      <c r="I577" s="26" t="str">
        <f>IF(A577&lt;&gt;"",IF(Activités!AA587=TRUE,INDEX(codeaav,MATCH(Activités!Q587,libaav,0)),IF(Activités!Q587&lt;&gt;"",Activités!Q587,"")),"")</f>
        <v/>
      </c>
      <c r="J577" s="26" t="str">
        <f>IF(A577&lt;&gt;"",IF(Activités!AB587=TRUE,INDEX(codedipqual,MATCH(Activités!R587,libdipqual,0)),IF(Activités!R587&lt;&gt;"",Activités!R587,"")),"")</f>
        <v/>
      </c>
      <c r="K577" s="26" t="str">
        <f>IF(A577&lt;&gt;"",IF(Activités!AC587=TRUE,INDEX(libcatidinst,MATCH(Activités!S587,libinst,0)),""),"")</f>
        <v/>
      </c>
      <c r="L577" s="26" t="str">
        <f>IF(A577&lt;&gt;"",IF(Activités!AC587=TRUE,INDEX(codeinst,MATCH(Activités!S587,libinst,0)),IF(Activités!S587&lt;&gt;"",Activités!S587,"")),"")</f>
        <v/>
      </c>
      <c r="M577" s="26" t="str">
        <f>IF(A577&lt;&gt;"",IF(Activités!T587&lt;&gt;"",Activités!T587,""),"")</f>
        <v/>
      </c>
      <c r="N577" s="26" t="str">
        <f>IF(A577&lt;&gt;"",IF(Activités!U587&lt;&gt;"",Activités!U587,""),"")</f>
        <v/>
      </c>
      <c r="O577" s="26" t="str">
        <f>IF(OR(A577="",ISBLANK(Activités!V587)),"",IF(NOT(ISNA(Activités!V587)),INDEX(codeschartkla,MATCH(Activités!V587,libschartkla,0)),Activités!V587))</f>
        <v/>
      </c>
      <c r="P577" s="26" t="str">
        <f>IF(OR(A577="",ISBLANK(Activités!W587)),"",Activités!W587)</f>
        <v/>
      </c>
    </row>
    <row r="578" spans="1:16">
      <c r="A578" s="26" t="str">
        <f>IF(Activités!$A588&lt;&gt;"",IF(Activités!C588&lt;&gt;"",IF(Activités!C588="LOC.ID",CONCATENATE("LOC.",Activités!AM$12),Activités!C588),""),"")</f>
        <v/>
      </c>
      <c r="B578" s="51" t="str">
        <f>IF(A578&lt;&gt;"",Activités!J588,"")</f>
        <v/>
      </c>
      <c r="C578" s="26" t="str">
        <f>IF(A578&lt;&gt;"",IF(Activités!E588=TRUE,INDEX(codesex,MATCH(Activités!D588,libsex,0)),Activités!D588),"")</f>
        <v/>
      </c>
      <c r="D578" s="116" t="str">
        <f>IF(A578&lt;&gt;"",Activités!F588,"")</f>
        <v/>
      </c>
      <c r="E578" s="26" t="str">
        <f>IF(A578&lt;&gt;"",IF(Activités!H588=TRUE,INDEX(codenat,MATCH(Activités!G588,libnat,0)),Activités!G588),"")</f>
        <v/>
      </c>
      <c r="F578" s="26" t="str">
        <f>IF(A578&lt;&gt;"",Activités!I588,"")</f>
        <v/>
      </c>
      <c r="G578" s="26" t="str">
        <f>IF(A578&lt;&gt;"",IF(Activités!O588&lt;&gt;"",Activités!O588,""),"")</f>
        <v/>
      </c>
      <c r="H578" s="26" t="str">
        <f>IF(A578&lt;&gt;"",IF(Activités!Z588=TRUE,INDEX(codeperskat,MATCH(Activités!P588,libperskat,0)),IF(Activités!P588&lt;&gt;"",Activités!P588,"")),"")</f>
        <v/>
      </c>
      <c r="I578" s="26" t="str">
        <f>IF(A578&lt;&gt;"",IF(Activités!AA588=TRUE,INDEX(codeaav,MATCH(Activités!Q588,libaav,0)),IF(Activités!Q588&lt;&gt;"",Activités!Q588,"")),"")</f>
        <v/>
      </c>
      <c r="J578" s="26" t="str">
        <f>IF(A578&lt;&gt;"",IF(Activités!AB588=TRUE,INDEX(codedipqual,MATCH(Activités!R588,libdipqual,0)),IF(Activités!R588&lt;&gt;"",Activités!R588,"")),"")</f>
        <v/>
      </c>
      <c r="K578" s="26" t="str">
        <f>IF(A578&lt;&gt;"",IF(Activités!AC588=TRUE,INDEX(libcatidinst,MATCH(Activités!S588,libinst,0)),""),"")</f>
        <v/>
      </c>
      <c r="L578" s="26" t="str">
        <f>IF(A578&lt;&gt;"",IF(Activités!AC588=TRUE,INDEX(codeinst,MATCH(Activités!S588,libinst,0)),IF(Activités!S588&lt;&gt;"",Activités!S588,"")),"")</f>
        <v/>
      </c>
      <c r="M578" s="26" t="str">
        <f>IF(A578&lt;&gt;"",IF(Activités!T588&lt;&gt;"",Activités!T588,""),"")</f>
        <v/>
      </c>
      <c r="N578" s="26" t="str">
        <f>IF(A578&lt;&gt;"",IF(Activités!U588&lt;&gt;"",Activités!U588,""),"")</f>
        <v/>
      </c>
      <c r="O578" s="26" t="str">
        <f>IF(OR(A578="",ISBLANK(Activités!V588)),"",IF(NOT(ISNA(Activités!V588)),INDEX(codeschartkla,MATCH(Activités!V588,libschartkla,0)),Activités!V588))</f>
        <v/>
      </c>
      <c r="P578" s="26" t="str">
        <f>IF(OR(A578="",ISBLANK(Activités!W588)),"",Activités!W588)</f>
        <v/>
      </c>
    </row>
    <row r="579" spans="1:16">
      <c r="A579" s="26" t="str">
        <f>IF(Activités!$A589&lt;&gt;"",IF(Activités!C589&lt;&gt;"",IF(Activités!C589="LOC.ID",CONCATENATE("LOC.",Activités!AM$12),Activités!C589),""),"")</f>
        <v/>
      </c>
      <c r="B579" s="51" t="str">
        <f>IF(A579&lt;&gt;"",Activités!J589,"")</f>
        <v/>
      </c>
      <c r="C579" s="26" t="str">
        <f>IF(A579&lt;&gt;"",IF(Activités!E589=TRUE,INDEX(codesex,MATCH(Activités!D589,libsex,0)),Activités!D589),"")</f>
        <v/>
      </c>
      <c r="D579" s="116" t="str">
        <f>IF(A579&lt;&gt;"",Activités!F589,"")</f>
        <v/>
      </c>
      <c r="E579" s="26" t="str">
        <f>IF(A579&lt;&gt;"",IF(Activités!H589=TRUE,INDEX(codenat,MATCH(Activités!G589,libnat,0)),Activités!G589),"")</f>
        <v/>
      </c>
      <c r="F579" s="26" t="str">
        <f>IF(A579&lt;&gt;"",Activités!I589,"")</f>
        <v/>
      </c>
      <c r="G579" s="26" t="str">
        <f>IF(A579&lt;&gt;"",IF(Activités!O589&lt;&gt;"",Activités!O589,""),"")</f>
        <v/>
      </c>
      <c r="H579" s="26" t="str">
        <f>IF(A579&lt;&gt;"",IF(Activités!Z589=TRUE,INDEX(codeperskat,MATCH(Activités!P589,libperskat,0)),IF(Activités!P589&lt;&gt;"",Activités!P589,"")),"")</f>
        <v/>
      </c>
      <c r="I579" s="26" t="str">
        <f>IF(A579&lt;&gt;"",IF(Activités!AA589=TRUE,INDEX(codeaav,MATCH(Activités!Q589,libaav,0)),IF(Activités!Q589&lt;&gt;"",Activités!Q589,"")),"")</f>
        <v/>
      </c>
      <c r="J579" s="26" t="str">
        <f>IF(A579&lt;&gt;"",IF(Activités!AB589=TRUE,INDEX(codedipqual,MATCH(Activités!R589,libdipqual,0)),IF(Activités!R589&lt;&gt;"",Activités!R589,"")),"")</f>
        <v/>
      </c>
      <c r="K579" s="26" t="str">
        <f>IF(A579&lt;&gt;"",IF(Activités!AC589=TRUE,INDEX(libcatidinst,MATCH(Activités!S589,libinst,0)),""),"")</f>
        <v/>
      </c>
      <c r="L579" s="26" t="str">
        <f>IF(A579&lt;&gt;"",IF(Activités!AC589=TRUE,INDEX(codeinst,MATCH(Activités!S589,libinst,0)),IF(Activités!S589&lt;&gt;"",Activités!S589,"")),"")</f>
        <v/>
      </c>
      <c r="M579" s="26" t="str">
        <f>IF(A579&lt;&gt;"",IF(Activités!T589&lt;&gt;"",Activités!T589,""),"")</f>
        <v/>
      </c>
      <c r="N579" s="26" t="str">
        <f>IF(A579&lt;&gt;"",IF(Activités!U589&lt;&gt;"",Activités!U589,""),"")</f>
        <v/>
      </c>
      <c r="O579" s="26" t="str">
        <f>IF(OR(A579="",ISBLANK(Activités!V589)),"",IF(NOT(ISNA(Activités!V589)),INDEX(codeschartkla,MATCH(Activités!V589,libschartkla,0)),Activités!V589))</f>
        <v/>
      </c>
      <c r="P579" s="26" t="str">
        <f>IF(OR(A579="",ISBLANK(Activités!W589)),"",Activités!W589)</f>
        <v/>
      </c>
    </row>
    <row r="580" spans="1:16">
      <c r="A580" s="26" t="str">
        <f>IF(Activités!$A590&lt;&gt;"",IF(Activités!C590&lt;&gt;"",IF(Activités!C590="LOC.ID",CONCATENATE("LOC.",Activités!AM$12),Activités!C590),""),"")</f>
        <v/>
      </c>
      <c r="B580" s="51" t="str">
        <f>IF(A580&lt;&gt;"",Activités!J590,"")</f>
        <v/>
      </c>
      <c r="C580" s="26" t="str">
        <f>IF(A580&lt;&gt;"",IF(Activités!E590=TRUE,INDEX(codesex,MATCH(Activités!D590,libsex,0)),Activités!D590),"")</f>
        <v/>
      </c>
      <c r="D580" s="116" t="str">
        <f>IF(A580&lt;&gt;"",Activités!F590,"")</f>
        <v/>
      </c>
      <c r="E580" s="26" t="str">
        <f>IF(A580&lt;&gt;"",IF(Activités!H590=TRUE,INDEX(codenat,MATCH(Activités!G590,libnat,0)),Activités!G590),"")</f>
        <v/>
      </c>
      <c r="F580" s="26" t="str">
        <f>IF(A580&lt;&gt;"",Activités!I590,"")</f>
        <v/>
      </c>
      <c r="G580" s="26" t="str">
        <f>IF(A580&lt;&gt;"",IF(Activités!O590&lt;&gt;"",Activités!O590,""),"")</f>
        <v/>
      </c>
      <c r="H580" s="26" t="str">
        <f>IF(A580&lt;&gt;"",IF(Activités!Z590=TRUE,INDEX(codeperskat,MATCH(Activités!P590,libperskat,0)),IF(Activités!P590&lt;&gt;"",Activités!P590,"")),"")</f>
        <v/>
      </c>
      <c r="I580" s="26" t="str">
        <f>IF(A580&lt;&gt;"",IF(Activités!AA590=TRUE,INDEX(codeaav,MATCH(Activités!Q590,libaav,0)),IF(Activités!Q590&lt;&gt;"",Activités!Q590,"")),"")</f>
        <v/>
      </c>
      <c r="J580" s="26" t="str">
        <f>IF(A580&lt;&gt;"",IF(Activités!AB590=TRUE,INDEX(codedipqual,MATCH(Activités!R590,libdipqual,0)),IF(Activités!R590&lt;&gt;"",Activités!R590,"")),"")</f>
        <v/>
      </c>
      <c r="K580" s="26" t="str">
        <f>IF(A580&lt;&gt;"",IF(Activités!AC590=TRUE,INDEX(libcatidinst,MATCH(Activités!S590,libinst,0)),""),"")</f>
        <v/>
      </c>
      <c r="L580" s="26" t="str">
        <f>IF(A580&lt;&gt;"",IF(Activités!AC590=TRUE,INDEX(codeinst,MATCH(Activités!S590,libinst,0)),IF(Activités!S590&lt;&gt;"",Activités!S590,"")),"")</f>
        <v/>
      </c>
      <c r="M580" s="26" t="str">
        <f>IF(A580&lt;&gt;"",IF(Activités!T590&lt;&gt;"",Activités!T590,""),"")</f>
        <v/>
      </c>
      <c r="N580" s="26" t="str">
        <f>IF(A580&lt;&gt;"",IF(Activités!U590&lt;&gt;"",Activités!U590,""),"")</f>
        <v/>
      </c>
      <c r="O580" s="26" t="str">
        <f>IF(OR(A580="",ISBLANK(Activités!V590)),"",IF(NOT(ISNA(Activités!V590)),INDEX(codeschartkla,MATCH(Activités!V590,libschartkla,0)),Activités!V590))</f>
        <v/>
      </c>
      <c r="P580" s="26" t="str">
        <f>IF(OR(A580="",ISBLANK(Activités!W590)),"",Activités!W590)</f>
        <v/>
      </c>
    </row>
    <row r="581" spans="1:16">
      <c r="A581" s="26" t="str">
        <f>IF(Activités!$A591&lt;&gt;"",IF(Activités!C591&lt;&gt;"",IF(Activités!C591="LOC.ID",CONCATENATE("LOC.",Activités!AM$12),Activités!C591),""),"")</f>
        <v/>
      </c>
      <c r="B581" s="51" t="str">
        <f>IF(A581&lt;&gt;"",Activités!J591,"")</f>
        <v/>
      </c>
      <c r="C581" s="26" t="str">
        <f>IF(A581&lt;&gt;"",IF(Activités!E591=TRUE,INDEX(codesex,MATCH(Activités!D591,libsex,0)),Activités!D591),"")</f>
        <v/>
      </c>
      <c r="D581" s="116" t="str">
        <f>IF(A581&lt;&gt;"",Activités!F591,"")</f>
        <v/>
      </c>
      <c r="E581" s="26" t="str">
        <f>IF(A581&lt;&gt;"",IF(Activités!H591=TRUE,INDEX(codenat,MATCH(Activités!G591,libnat,0)),Activités!G591),"")</f>
        <v/>
      </c>
      <c r="F581" s="26" t="str">
        <f>IF(A581&lt;&gt;"",Activités!I591,"")</f>
        <v/>
      </c>
      <c r="G581" s="26" t="str">
        <f>IF(A581&lt;&gt;"",IF(Activités!O591&lt;&gt;"",Activités!O591,""),"")</f>
        <v/>
      </c>
      <c r="H581" s="26" t="str">
        <f>IF(A581&lt;&gt;"",IF(Activités!Z591=TRUE,INDEX(codeperskat,MATCH(Activités!P591,libperskat,0)),IF(Activités!P591&lt;&gt;"",Activités!P591,"")),"")</f>
        <v/>
      </c>
      <c r="I581" s="26" t="str">
        <f>IF(A581&lt;&gt;"",IF(Activités!AA591=TRUE,INDEX(codeaav,MATCH(Activités!Q591,libaav,0)),IF(Activités!Q591&lt;&gt;"",Activités!Q591,"")),"")</f>
        <v/>
      </c>
      <c r="J581" s="26" t="str">
        <f>IF(A581&lt;&gt;"",IF(Activités!AB591=TRUE,INDEX(codedipqual,MATCH(Activités!R591,libdipqual,0)),IF(Activités!R591&lt;&gt;"",Activités!R591,"")),"")</f>
        <v/>
      </c>
      <c r="K581" s="26" t="str">
        <f>IF(A581&lt;&gt;"",IF(Activités!AC591=TRUE,INDEX(libcatidinst,MATCH(Activités!S591,libinst,0)),""),"")</f>
        <v/>
      </c>
      <c r="L581" s="26" t="str">
        <f>IF(A581&lt;&gt;"",IF(Activités!AC591=TRUE,INDEX(codeinst,MATCH(Activités!S591,libinst,0)),IF(Activités!S591&lt;&gt;"",Activités!S591,"")),"")</f>
        <v/>
      </c>
      <c r="M581" s="26" t="str">
        <f>IF(A581&lt;&gt;"",IF(Activités!T591&lt;&gt;"",Activités!T591,""),"")</f>
        <v/>
      </c>
      <c r="N581" s="26" t="str">
        <f>IF(A581&lt;&gt;"",IF(Activités!U591&lt;&gt;"",Activités!U591,""),"")</f>
        <v/>
      </c>
      <c r="O581" s="26" t="str">
        <f>IF(OR(A581="",ISBLANK(Activités!V591)),"",IF(NOT(ISNA(Activités!V591)),INDEX(codeschartkla,MATCH(Activités!V591,libschartkla,0)),Activités!V591))</f>
        <v/>
      </c>
      <c r="P581" s="26" t="str">
        <f>IF(OR(A581="",ISBLANK(Activités!W591)),"",Activités!W591)</f>
        <v/>
      </c>
    </row>
    <row r="582" spans="1:16">
      <c r="A582" s="26" t="str">
        <f>IF(Activités!$A592&lt;&gt;"",IF(Activités!C592&lt;&gt;"",IF(Activités!C592="LOC.ID",CONCATENATE("LOC.",Activités!AM$12),Activités!C592),""),"")</f>
        <v/>
      </c>
      <c r="B582" s="51" t="str">
        <f>IF(A582&lt;&gt;"",Activités!J592,"")</f>
        <v/>
      </c>
      <c r="C582" s="26" t="str">
        <f>IF(A582&lt;&gt;"",IF(Activités!E592=TRUE,INDEX(codesex,MATCH(Activités!D592,libsex,0)),Activités!D592),"")</f>
        <v/>
      </c>
      <c r="D582" s="116" t="str">
        <f>IF(A582&lt;&gt;"",Activités!F592,"")</f>
        <v/>
      </c>
      <c r="E582" s="26" t="str">
        <f>IF(A582&lt;&gt;"",IF(Activités!H592=TRUE,INDEX(codenat,MATCH(Activités!G592,libnat,0)),Activités!G592),"")</f>
        <v/>
      </c>
      <c r="F582" s="26" t="str">
        <f>IF(A582&lt;&gt;"",Activités!I592,"")</f>
        <v/>
      </c>
      <c r="G582" s="26" t="str">
        <f>IF(A582&lt;&gt;"",IF(Activités!O592&lt;&gt;"",Activités!O592,""),"")</f>
        <v/>
      </c>
      <c r="H582" s="26" t="str">
        <f>IF(A582&lt;&gt;"",IF(Activités!Z592=TRUE,INDEX(codeperskat,MATCH(Activités!P592,libperskat,0)),IF(Activités!P592&lt;&gt;"",Activités!P592,"")),"")</f>
        <v/>
      </c>
      <c r="I582" s="26" t="str">
        <f>IF(A582&lt;&gt;"",IF(Activités!AA592=TRUE,INDEX(codeaav,MATCH(Activités!Q592,libaav,0)),IF(Activités!Q592&lt;&gt;"",Activités!Q592,"")),"")</f>
        <v/>
      </c>
      <c r="J582" s="26" t="str">
        <f>IF(A582&lt;&gt;"",IF(Activités!AB592=TRUE,INDEX(codedipqual,MATCH(Activités!R592,libdipqual,0)),IF(Activités!R592&lt;&gt;"",Activités!R592,"")),"")</f>
        <v/>
      </c>
      <c r="K582" s="26" t="str">
        <f>IF(A582&lt;&gt;"",IF(Activités!AC592=TRUE,INDEX(libcatidinst,MATCH(Activités!S592,libinst,0)),""),"")</f>
        <v/>
      </c>
      <c r="L582" s="26" t="str">
        <f>IF(A582&lt;&gt;"",IF(Activités!AC592=TRUE,INDEX(codeinst,MATCH(Activités!S592,libinst,0)),IF(Activités!S592&lt;&gt;"",Activités!S592,"")),"")</f>
        <v/>
      </c>
      <c r="M582" s="26" t="str">
        <f>IF(A582&lt;&gt;"",IF(Activités!T592&lt;&gt;"",Activités!T592,""),"")</f>
        <v/>
      </c>
      <c r="N582" s="26" t="str">
        <f>IF(A582&lt;&gt;"",IF(Activités!U592&lt;&gt;"",Activités!U592,""),"")</f>
        <v/>
      </c>
      <c r="O582" s="26" t="str">
        <f>IF(OR(A582="",ISBLANK(Activités!V592)),"",IF(NOT(ISNA(Activités!V592)),INDEX(codeschartkla,MATCH(Activités!V592,libschartkla,0)),Activités!V592))</f>
        <v/>
      </c>
      <c r="P582" s="26" t="str">
        <f>IF(OR(A582="",ISBLANK(Activités!W592)),"",Activités!W592)</f>
        <v/>
      </c>
    </row>
    <row r="583" spans="1:16">
      <c r="A583" s="26" t="str">
        <f>IF(Activités!$A593&lt;&gt;"",IF(Activités!C593&lt;&gt;"",IF(Activités!C593="LOC.ID",CONCATENATE("LOC.",Activités!AM$12),Activités!C593),""),"")</f>
        <v/>
      </c>
      <c r="B583" s="51" t="str">
        <f>IF(A583&lt;&gt;"",Activités!J593,"")</f>
        <v/>
      </c>
      <c r="C583" s="26" t="str">
        <f>IF(A583&lt;&gt;"",IF(Activités!E593=TRUE,INDEX(codesex,MATCH(Activités!D593,libsex,0)),Activités!D593),"")</f>
        <v/>
      </c>
      <c r="D583" s="116" t="str">
        <f>IF(A583&lt;&gt;"",Activités!F593,"")</f>
        <v/>
      </c>
      <c r="E583" s="26" t="str">
        <f>IF(A583&lt;&gt;"",IF(Activités!H593=TRUE,INDEX(codenat,MATCH(Activités!G593,libnat,0)),Activités!G593),"")</f>
        <v/>
      </c>
      <c r="F583" s="26" t="str">
        <f>IF(A583&lt;&gt;"",Activités!I593,"")</f>
        <v/>
      </c>
      <c r="G583" s="26" t="str">
        <f>IF(A583&lt;&gt;"",IF(Activités!O593&lt;&gt;"",Activités!O593,""),"")</f>
        <v/>
      </c>
      <c r="H583" s="26" t="str">
        <f>IF(A583&lt;&gt;"",IF(Activités!Z593=TRUE,INDEX(codeperskat,MATCH(Activités!P593,libperskat,0)),IF(Activités!P593&lt;&gt;"",Activités!P593,"")),"")</f>
        <v/>
      </c>
      <c r="I583" s="26" t="str">
        <f>IF(A583&lt;&gt;"",IF(Activités!AA593=TRUE,INDEX(codeaav,MATCH(Activités!Q593,libaav,0)),IF(Activités!Q593&lt;&gt;"",Activités!Q593,"")),"")</f>
        <v/>
      </c>
      <c r="J583" s="26" t="str">
        <f>IF(A583&lt;&gt;"",IF(Activités!AB593=TRUE,INDEX(codedipqual,MATCH(Activités!R593,libdipqual,0)),IF(Activités!R593&lt;&gt;"",Activités!R593,"")),"")</f>
        <v/>
      </c>
      <c r="K583" s="26" t="str">
        <f>IF(A583&lt;&gt;"",IF(Activités!AC593=TRUE,INDEX(libcatidinst,MATCH(Activités!S593,libinst,0)),""),"")</f>
        <v/>
      </c>
      <c r="L583" s="26" t="str">
        <f>IF(A583&lt;&gt;"",IF(Activités!AC593=TRUE,INDEX(codeinst,MATCH(Activités!S593,libinst,0)),IF(Activités!S593&lt;&gt;"",Activités!S593,"")),"")</f>
        <v/>
      </c>
      <c r="M583" s="26" t="str">
        <f>IF(A583&lt;&gt;"",IF(Activités!T593&lt;&gt;"",Activités!T593,""),"")</f>
        <v/>
      </c>
      <c r="N583" s="26" t="str">
        <f>IF(A583&lt;&gt;"",IF(Activités!U593&lt;&gt;"",Activités!U593,""),"")</f>
        <v/>
      </c>
      <c r="O583" s="26" t="str">
        <f>IF(OR(A583="",ISBLANK(Activités!V593)),"",IF(NOT(ISNA(Activités!V593)),INDEX(codeschartkla,MATCH(Activités!V593,libschartkla,0)),Activités!V593))</f>
        <v/>
      </c>
      <c r="P583" s="26" t="str">
        <f>IF(OR(A583="",ISBLANK(Activités!W593)),"",Activités!W593)</f>
        <v/>
      </c>
    </row>
    <row r="584" spans="1:16">
      <c r="A584" s="26" t="str">
        <f>IF(Activités!$A594&lt;&gt;"",IF(Activités!C594&lt;&gt;"",IF(Activités!C594="LOC.ID",CONCATENATE("LOC.",Activités!AM$12),Activités!C594),""),"")</f>
        <v/>
      </c>
      <c r="B584" s="51" t="str">
        <f>IF(A584&lt;&gt;"",Activités!J594,"")</f>
        <v/>
      </c>
      <c r="C584" s="26" t="str">
        <f>IF(A584&lt;&gt;"",IF(Activités!E594=TRUE,INDEX(codesex,MATCH(Activités!D594,libsex,0)),Activités!D594),"")</f>
        <v/>
      </c>
      <c r="D584" s="116" t="str">
        <f>IF(A584&lt;&gt;"",Activités!F594,"")</f>
        <v/>
      </c>
      <c r="E584" s="26" t="str">
        <f>IF(A584&lt;&gt;"",IF(Activités!H594=TRUE,INDEX(codenat,MATCH(Activités!G594,libnat,0)),Activités!G594),"")</f>
        <v/>
      </c>
      <c r="F584" s="26" t="str">
        <f>IF(A584&lt;&gt;"",Activités!I594,"")</f>
        <v/>
      </c>
      <c r="G584" s="26" t="str">
        <f>IF(A584&lt;&gt;"",IF(Activités!O594&lt;&gt;"",Activités!O594,""),"")</f>
        <v/>
      </c>
      <c r="H584" s="26" t="str">
        <f>IF(A584&lt;&gt;"",IF(Activités!Z594=TRUE,INDEX(codeperskat,MATCH(Activités!P594,libperskat,0)),IF(Activités!P594&lt;&gt;"",Activités!P594,"")),"")</f>
        <v/>
      </c>
      <c r="I584" s="26" t="str">
        <f>IF(A584&lt;&gt;"",IF(Activités!AA594=TRUE,INDEX(codeaav,MATCH(Activités!Q594,libaav,0)),IF(Activités!Q594&lt;&gt;"",Activités!Q594,"")),"")</f>
        <v/>
      </c>
      <c r="J584" s="26" t="str">
        <f>IF(A584&lt;&gt;"",IF(Activités!AB594=TRUE,INDEX(codedipqual,MATCH(Activités!R594,libdipqual,0)),IF(Activités!R594&lt;&gt;"",Activités!R594,"")),"")</f>
        <v/>
      </c>
      <c r="K584" s="26" t="str">
        <f>IF(A584&lt;&gt;"",IF(Activités!AC594=TRUE,INDEX(libcatidinst,MATCH(Activités!S594,libinst,0)),""),"")</f>
        <v/>
      </c>
      <c r="L584" s="26" t="str">
        <f>IF(A584&lt;&gt;"",IF(Activités!AC594=TRUE,INDEX(codeinst,MATCH(Activités!S594,libinst,0)),IF(Activités!S594&lt;&gt;"",Activités!S594,"")),"")</f>
        <v/>
      </c>
      <c r="M584" s="26" t="str">
        <f>IF(A584&lt;&gt;"",IF(Activités!T594&lt;&gt;"",Activités!T594,""),"")</f>
        <v/>
      </c>
      <c r="N584" s="26" t="str">
        <f>IF(A584&lt;&gt;"",IF(Activités!U594&lt;&gt;"",Activités!U594,""),"")</f>
        <v/>
      </c>
      <c r="O584" s="26" t="str">
        <f>IF(OR(A584="",ISBLANK(Activités!V594)),"",IF(NOT(ISNA(Activités!V594)),INDEX(codeschartkla,MATCH(Activités!V594,libschartkla,0)),Activités!V594))</f>
        <v/>
      </c>
      <c r="P584" s="26" t="str">
        <f>IF(OR(A584="",ISBLANK(Activités!W594)),"",Activités!W594)</f>
        <v/>
      </c>
    </row>
    <row r="585" spans="1:16">
      <c r="A585" s="26" t="str">
        <f>IF(Activités!$A595&lt;&gt;"",IF(Activités!C595&lt;&gt;"",IF(Activités!C595="LOC.ID",CONCATENATE("LOC.",Activités!AM$12),Activités!C595),""),"")</f>
        <v/>
      </c>
      <c r="B585" s="51" t="str">
        <f>IF(A585&lt;&gt;"",Activités!J595,"")</f>
        <v/>
      </c>
      <c r="C585" s="26" t="str">
        <f>IF(A585&lt;&gt;"",IF(Activités!E595=TRUE,INDEX(codesex,MATCH(Activités!D595,libsex,0)),Activités!D595),"")</f>
        <v/>
      </c>
      <c r="D585" s="116" t="str">
        <f>IF(A585&lt;&gt;"",Activités!F595,"")</f>
        <v/>
      </c>
      <c r="E585" s="26" t="str">
        <f>IF(A585&lt;&gt;"",IF(Activités!H595=TRUE,INDEX(codenat,MATCH(Activités!G595,libnat,0)),Activités!G595),"")</f>
        <v/>
      </c>
      <c r="F585" s="26" t="str">
        <f>IF(A585&lt;&gt;"",Activités!I595,"")</f>
        <v/>
      </c>
      <c r="G585" s="26" t="str">
        <f>IF(A585&lt;&gt;"",IF(Activités!O595&lt;&gt;"",Activités!O595,""),"")</f>
        <v/>
      </c>
      <c r="H585" s="26" t="str">
        <f>IF(A585&lt;&gt;"",IF(Activités!Z595=TRUE,INDEX(codeperskat,MATCH(Activités!P595,libperskat,0)),IF(Activités!P595&lt;&gt;"",Activités!P595,"")),"")</f>
        <v/>
      </c>
      <c r="I585" s="26" t="str">
        <f>IF(A585&lt;&gt;"",IF(Activités!AA595=TRUE,INDEX(codeaav,MATCH(Activités!Q595,libaav,0)),IF(Activités!Q595&lt;&gt;"",Activités!Q595,"")),"")</f>
        <v/>
      </c>
      <c r="J585" s="26" t="str">
        <f>IF(A585&lt;&gt;"",IF(Activités!AB595=TRUE,INDEX(codedipqual,MATCH(Activités!R595,libdipqual,0)),IF(Activités!R595&lt;&gt;"",Activités!R595,"")),"")</f>
        <v/>
      </c>
      <c r="K585" s="26" t="str">
        <f>IF(A585&lt;&gt;"",IF(Activités!AC595=TRUE,INDEX(libcatidinst,MATCH(Activités!S595,libinst,0)),""),"")</f>
        <v/>
      </c>
      <c r="L585" s="26" t="str">
        <f>IF(A585&lt;&gt;"",IF(Activités!AC595=TRUE,INDEX(codeinst,MATCH(Activités!S595,libinst,0)),IF(Activités!S595&lt;&gt;"",Activités!S595,"")),"")</f>
        <v/>
      </c>
      <c r="M585" s="26" t="str">
        <f>IF(A585&lt;&gt;"",IF(Activités!T595&lt;&gt;"",Activités!T595,""),"")</f>
        <v/>
      </c>
      <c r="N585" s="26" t="str">
        <f>IF(A585&lt;&gt;"",IF(Activités!U595&lt;&gt;"",Activités!U595,""),"")</f>
        <v/>
      </c>
      <c r="O585" s="26" t="str">
        <f>IF(OR(A585="",ISBLANK(Activités!V595)),"",IF(NOT(ISNA(Activités!V595)),INDEX(codeschartkla,MATCH(Activités!V595,libschartkla,0)),Activités!V595))</f>
        <v/>
      </c>
      <c r="P585" s="26" t="str">
        <f>IF(OR(A585="",ISBLANK(Activités!W595)),"",Activités!W595)</f>
        <v/>
      </c>
    </row>
    <row r="586" spans="1:16">
      <c r="A586" s="26" t="str">
        <f>IF(Activités!$A596&lt;&gt;"",IF(Activités!C596&lt;&gt;"",IF(Activités!C596="LOC.ID",CONCATENATE("LOC.",Activités!AM$12),Activités!C596),""),"")</f>
        <v/>
      </c>
      <c r="B586" s="51" t="str">
        <f>IF(A586&lt;&gt;"",Activités!J596,"")</f>
        <v/>
      </c>
      <c r="C586" s="26" t="str">
        <f>IF(A586&lt;&gt;"",IF(Activités!E596=TRUE,INDEX(codesex,MATCH(Activités!D596,libsex,0)),Activités!D596),"")</f>
        <v/>
      </c>
      <c r="D586" s="116" t="str">
        <f>IF(A586&lt;&gt;"",Activités!F596,"")</f>
        <v/>
      </c>
      <c r="E586" s="26" t="str">
        <f>IF(A586&lt;&gt;"",IF(Activités!H596=TRUE,INDEX(codenat,MATCH(Activités!G596,libnat,0)),Activités!G596),"")</f>
        <v/>
      </c>
      <c r="F586" s="26" t="str">
        <f>IF(A586&lt;&gt;"",Activités!I596,"")</f>
        <v/>
      </c>
      <c r="G586" s="26" t="str">
        <f>IF(A586&lt;&gt;"",IF(Activités!O596&lt;&gt;"",Activités!O596,""),"")</f>
        <v/>
      </c>
      <c r="H586" s="26" t="str">
        <f>IF(A586&lt;&gt;"",IF(Activités!Z596=TRUE,INDEX(codeperskat,MATCH(Activités!P596,libperskat,0)),IF(Activités!P596&lt;&gt;"",Activités!P596,"")),"")</f>
        <v/>
      </c>
      <c r="I586" s="26" t="str">
        <f>IF(A586&lt;&gt;"",IF(Activités!AA596=TRUE,INDEX(codeaav,MATCH(Activités!Q596,libaav,0)),IF(Activités!Q596&lt;&gt;"",Activités!Q596,"")),"")</f>
        <v/>
      </c>
      <c r="J586" s="26" t="str">
        <f>IF(A586&lt;&gt;"",IF(Activités!AB596=TRUE,INDEX(codedipqual,MATCH(Activités!R596,libdipqual,0)),IF(Activités!R596&lt;&gt;"",Activités!R596,"")),"")</f>
        <v/>
      </c>
      <c r="K586" s="26" t="str">
        <f>IF(A586&lt;&gt;"",IF(Activités!AC596=TRUE,INDEX(libcatidinst,MATCH(Activités!S596,libinst,0)),""),"")</f>
        <v/>
      </c>
      <c r="L586" s="26" t="str">
        <f>IF(A586&lt;&gt;"",IF(Activités!AC596=TRUE,INDEX(codeinst,MATCH(Activités!S596,libinst,0)),IF(Activités!S596&lt;&gt;"",Activités!S596,"")),"")</f>
        <v/>
      </c>
      <c r="M586" s="26" t="str">
        <f>IF(A586&lt;&gt;"",IF(Activités!T596&lt;&gt;"",Activités!T596,""),"")</f>
        <v/>
      </c>
      <c r="N586" s="26" t="str">
        <f>IF(A586&lt;&gt;"",IF(Activités!U596&lt;&gt;"",Activités!U596,""),"")</f>
        <v/>
      </c>
      <c r="O586" s="26" t="str">
        <f>IF(OR(A586="",ISBLANK(Activités!V596)),"",IF(NOT(ISNA(Activités!V596)),INDEX(codeschartkla,MATCH(Activités!V596,libschartkla,0)),Activités!V596))</f>
        <v/>
      </c>
      <c r="P586" s="26" t="str">
        <f>IF(OR(A586="",ISBLANK(Activités!W596)),"",Activités!W596)</f>
        <v/>
      </c>
    </row>
    <row r="587" spans="1:16">
      <c r="A587" s="26" t="str">
        <f>IF(Activités!$A597&lt;&gt;"",IF(Activités!C597&lt;&gt;"",IF(Activités!C597="LOC.ID",CONCATENATE("LOC.",Activités!AM$12),Activités!C597),""),"")</f>
        <v/>
      </c>
      <c r="B587" s="51" t="str">
        <f>IF(A587&lt;&gt;"",Activités!J597,"")</f>
        <v/>
      </c>
      <c r="C587" s="26" t="str">
        <f>IF(A587&lt;&gt;"",IF(Activités!E597=TRUE,INDEX(codesex,MATCH(Activités!D597,libsex,0)),Activités!D597),"")</f>
        <v/>
      </c>
      <c r="D587" s="116" t="str">
        <f>IF(A587&lt;&gt;"",Activités!F597,"")</f>
        <v/>
      </c>
      <c r="E587" s="26" t="str">
        <f>IF(A587&lt;&gt;"",IF(Activités!H597=TRUE,INDEX(codenat,MATCH(Activités!G597,libnat,0)),Activités!G597),"")</f>
        <v/>
      </c>
      <c r="F587" s="26" t="str">
        <f>IF(A587&lt;&gt;"",Activités!I597,"")</f>
        <v/>
      </c>
      <c r="G587" s="26" t="str">
        <f>IF(A587&lt;&gt;"",IF(Activités!O597&lt;&gt;"",Activités!O597,""),"")</f>
        <v/>
      </c>
      <c r="H587" s="26" t="str">
        <f>IF(A587&lt;&gt;"",IF(Activités!Z597=TRUE,INDEX(codeperskat,MATCH(Activités!P597,libperskat,0)),IF(Activités!P597&lt;&gt;"",Activités!P597,"")),"")</f>
        <v/>
      </c>
      <c r="I587" s="26" t="str">
        <f>IF(A587&lt;&gt;"",IF(Activités!AA597=TRUE,INDEX(codeaav,MATCH(Activités!Q597,libaav,0)),IF(Activités!Q597&lt;&gt;"",Activités!Q597,"")),"")</f>
        <v/>
      </c>
      <c r="J587" s="26" t="str">
        <f>IF(A587&lt;&gt;"",IF(Activités!AB597=TRUE,INDEX(codedipqual,MATCH(Activités!R597,libdipqual,0)),IF(Activités!R597&lt;&gt;"",Activités!R597,"")),"")</f>
        <v/>
      </c>
      <c r="K587" s="26" t="str">
        <f>IF(A587&lt;&gt;"",IF(Activités!AC597=TRUE,INDEX(libcatidinst,MATCH(Activités!S597,libinst,0)),""),"")</f>
        <v/>
      </c>
      <c r="L587" s="26" t="str">
        <f>IF(A587&lt;&gt;"",IF(Activités!AC597=TRUE,INDEX(codeinst,MATCH(Activités!S597,libinst,0)),IF(Activités!S597&lt;&gt;"",Activités!S597,"")),"")</f>
        <v/>
      </c>
      <c r="M587" s="26" t="str">
        <f>IF(A587&lt;&gt;"",IF(Activités!T597&lt;&gt;"",Activités!T597,""),"")</f>
        <v/>
      </c>
      <c r="N587" s="26" t="str">
        <f>IF(A587&lt;&gt;"",IF(Activités!U597&lt;&gt;"",Activités!U597,""),"")</f>
        <v/>
      </c>
      <c r="O587" s="26" t="str">
        <f>IF(OR(A587="",ISBLANK(Activités!V597)),"",IF(NOT(ISNA(Activités!V597)),INDEX(codeschartkla,MATCH(Activités!V597,libschartkla,0)),Activités!V597))</f>
        <v/>
      </c>
      <c r="P587" s="26" t="str">
        <f>IF(OR(A587="",ISBLANK(Activités!W597)),"",Activités!W597)</f>
        <v/>
      </c>
    </row>
    <row r="588" spans="1:16">
      <c r="A588" s="26" t="str">
        <f>IF(Activités!$A598&lt;&gt;"",IF(Activités!C598&lt;&gt;"",IF(Activités!C598="LOC.ID",CONCATENATE("LOC.",Activités!AM$12),Activités!C598),""),"")</f>
        <v/>
      </c>
      <c r="B588" s="51" t="str">
        <f>IF(A588&lt;&gt;"",Activités!J598,"")</f>
        <v/>
      </c>
      <c r="C588" s="26" t="str">
        <f>IF(A588&lt;&gt;"",IF(Activités!E598=TRUE,INDEX(codesex,MATCH(Activités!D598,libsex,0)),Activités!D598),"")</f>
        <v/>
      </c>
      <c r="D588" s="116" t="str">
        <f>IF(A588&lt;&gt;"",Activités!F598,"")</f>
        <v/>
      </c>
      <c r="E588" s="26" t="str">
        <f>IF(A588&lt;&gt;"",IF(Activités!H598=TRUE,INDEX(codenat,MATCH(Activités!G598,libnat,0)),Activités!G598),"")</f>
        <v/>
      </c>
      <c r="F588" s="26" t="str">
        <f>IF(A588&lt;&gt;"",Activités!I598,"")</f>
        <v/>
      </c>
      <c r="G588" s="26" t="str">
        <f>IF(A588&lt;&gt;"",IF(Activités!O598&lt;&gt;"",Activités!O598,""),"")</f>
        <v/>
      </c>
      <c r="H588" s="26" t="str">
        <f>IF(A588&lt;&gt;"",IF(Activités!Z598=TRUE,INDEX(codeperskat,MATCH(Activités!P598,libperskat,0)),IF(Activités!P598&lt;&gt;"",Activités!P598,"")),"")</f>
        <v/>
      </c>
      <c r="I588" s="26" t="str">
        <f>IF(A588&lt;&gt;"",IF(Activités!AA598=TRUE,INDEX(codeaav,MATCH(Activités!Q598,libaav,0)),IF(Activités!Q598&lt;&gt;"",Activités!Q598,"")),"")</f>
        <v/>
      </c>
      <c r="J588" s="26" t="str">
        <f>IF(A588&lt;&gt;"",IF(Activités!AB598=TRUE,INDEX(codedipqual,MATCH(Activités!R598,libdipqual,0)),IF(Activités!R598&lt;&gt;"",Activités!R598,"")),"")</f>
        <v/>
      </c>
      <c r="K588" s="26" t="str">
        <f>IF(A588&lt;&gt;"",IF(Activités!AC598=TRUE,INDEX(libcatidinst,MATCH(Activités!S598,libinst,0)),""),"")</f>
        <v/>
      </c>
      <c r="L588" s="26" t="str">
        <f>IF(A588&lt;&gt;"",IF(Activités!AC598=TRUE,INDEX(codeinst,MATCH(Activités!S598,libinst,0)),IF(Activités!S598&lt;&gt;"",Activités!S598,"")),"")</f>
        <v/>
      </c>
      <c r="M588" s="26" t="str">
        <f>IF(A588&lt;&gt;"",IF(Activités!T598&lt;&gt;"",Activités!T598,""),"")</f>
        <v/>
      </c>
      <c r="N588" s="26" t="str">
        <f>IF(A588&lt;&gt;"",IF(Activités!U598&lt;&gt;"",Activités!U598,""),"")</f>
        <v/>
      </c>
      <c r="O588" s="26" t="str">
        <f>IF(OR(A588="",ISBLANK(Activités!V598)),"",IF(NOT(ISNA(Activités!V598)),INDEX(codeschartkla,MATCH(Activités!V598,libschartkla,0)),Activités!V598))</f>
        <v/>
      </c>
      <c r="P588" s="26" t="str">
        <f>IF(OR(A588="",ISBLANK(Activités!W598)),"",Activités!W598)</f>
        <v/>
      </c>
    </row>
    <row r="589" spans="1:16">
      <c r="A589" s="26" t="str">
        <f>IF(Activités!$A599&lt;&gt;"",IF(Activités!C599&lt;&gt;"",IF(Activités!C599="LOC.ID",CONCATENATE("LOC.",Activités!AM$12),Activités!C599),""),"")</f>
        <v/>
      </c>
      <c r="B589" s="51" t="str">
        <f>IF(A589&lt;&gt;"",Activités!J599,"")</f>
        <v/>
      </c>
      <c r="C589" s="26" t="str">
        <f>IF(A589&lt;&gt;"",IF(Activités!E599=TRUE,INDEX(codesex,MATCH(Activités!D599,libsex,0)),Activités!D599),"")</f>
        <v/>
      </c>
      <c r="D589" s="116" t="str">
        <f>IF(A589&lt;&gt;"",Activités!F599,"")</f>
        <v/>
      </c>
      <c r="E589" s="26" t="str">
        <f>IF(A589&lt;&gt;"",IF(Activités!H599=TRUE,INDEX(codenat,MATCH(Activités!G599,libnat,0)),Activités!G599),"")</f>
        <v/>
      </c>
      <c r="F589" s="26" t="str">
        <f>IF(A589&lt;&gt;"",Activités!I599,"")</f>
        <v/>
      </c>
      <c r="G589" s="26" t="str">
        <f>IF(A589&lt;&gt;"",IF(Activités!O599&lt;&gt;"",Activités!O599,""),"")</f>
        <v/>
      </c>
      <c r="H589" s="26" t="str">
        <f>IF(A589&lt;&gt;"",IF(Activités!Z599=TRUE,INDEX(codeperskat,MATCH(Activités!P599,libperskat,0)),IF(Activités!P599&lt;&gt;"",Activités!P599,"")),"")</f>
        <v/>
      </c>
      <c r="I589" s="26" t="str">
        <f>IF(A589&lt;&gt;"",IF(Activités!AA599=TRUE,INDEX(codeaav,MATCH(Activités!Q599,libaav,0)),IF(Activités!Q599&lt;&gt;"",Activités!Q599,"")),"")</f>
        <v/>
      </c>
      <c r="J589" s="26" t="str">
        <f>IF(A589&lt;&gt;"",IF(Activités!AB599=TRUE,INDEX(codedipqual,MATCH(Activités!R599,libdipqual,0)),IF(Activités!R599&lt;&gt;"",Activités!R599,"")),"")</f>
        <v/>
      </c>
      <c r="K589" s="26" t="str">
        <f>IF(A589&lt;&gt;"",IF(Activités!AC599=TRUE,INDEX(libcatidinst,MATCH(Activités!S599,libinst,0)),""),"")</f>
        <v/>
      </c>
      <c r="L589" s="26" t="str">
        <f>IF(A589&lt;&gt;"",IF(Activités!AC599=TRUE,INDEX(codeinst,MATCH(Activités!S599,libinst,0)),IF(Activités!S599&lt;&gt;"",Activités!S599,"")),"")</f>
        <v/>
      </c>
      <c r="M589" s="26" t="str">
        <f>IF(A589&lt;&gt;"",IF(Activités!T599&lt;&gt;"",Activités!T599,""),"")</f>
        <v/>
      </c>
      <c r="N589" s="26" t="str">
        <f>IF(A589&lt;&gt;"",IF(Activités!U599&lt;&gt;"",Activités!U599,""),"")</f>
        <v/>
      </c>
      <c r="O589" s="26" t="str">
        <f>IF(OR(A589="",ISBLANK(Activités!V599)),"",IF(NOT(ISNA(Activités!V599)),INDEX(codeschartkla,MATCH(Activités!V599,libschartkla,0)),Activités!V599))</f>
        <v/>
      </c>
      <c r="P589" s="26" t="str">
        <f>IF(OR(A589="",ISBLANK(Activités!W599)),"",Activités!W599)</f>
        <v/>
      </c>
    </row>
    <row r="590" spans="1:16">
      <c r="A590" s="26" t="str">
        <f>IF(Activités!$A600&lt;&gt;"",IF(Activités!C600&lt;&gt;"",IF(Activités!C600="LOC.ID",CONCATENATE("LOC.",Activités!AM$12),Activités!C600),""),"")</f>
        <v/>
      </c>
      <c r="B590" s="51" t="str">
        <f>IF(A590&lt;&gt;"",Activités!J600,"")</f>
        <v/>
      </c>
      <c r="C590" s="26" t="str">
        <f>IF(A590&lt;&gt;"",IF(Activités!E600=TRUE,INDEX(codesex,MATCH(Activités!D600,libsex,0)),Activités!D600),"")</f>
        <v/>
      </c>
      <c r="D590" s="116" t="str">
        <f>IF(A590&lt;&gt;"",Activités!F600,"")</f>
        <v/>
      </c>
      <c r="E590" s="26" t="str">
        <f>IF(A590&lt;&gt;"",IF(Activités!H600=TRUE,INDEX(codenat,MATCH(Activités!G600,libnat,0)),Activités!G600),"")</f>
        <v/>
      </c>
      <c r="F590" s="26" t="str">
        <f>IF(A590&lt;&gt;"",Activités!I600,"")</f>
        <v/>
      </c>
      <c r="G590" s="26" t="str">
        <f>IF(A590&lt;&gt;"",IF(Activités!O600&lt;&gt;"",Activités!O600,""),"")</f>
        <v/>
      </c>
      <c r="H590" s="26" t="str">
        <f>IF(A590&lt;&gt;"",IF(Activités!Z600=TRUE,INDEX(codeperskat,MATCH(Activités!P600,libperskat,0)),IF(Activités!P600&lt;&gt;"",Activités!P600,"")),"")</f>
        <v/>
      </c>
      <c r="I590" s="26" t="str">
        <f>IF(A590&lt;&gt;"",IF(Activités!AA600=TRUE,INDEX(codeaav,MATCH(Activités!Q600,libaav,0)),IF(Activités!Q600&lt;&gt;"",Activités!Q600,"")),"")</f>
        <v/>
      </c>
      <c r="J590" s="26" t="str">
        <f>IF(A590&lt;&gt;"",IF(Activités!AB600=TRUE,INDEX(codedipqual,MATCH(Activités!R600,libdipqual,0)),IF(Activités!R600&lt;&gt;"",Activités!R600,"")),"")</f>
        <v/>
      </c>
      <c r="K590" s="26" t="str">
        <f>IF(A590&lt;&gt;"",IF(Activités!AC600=TRUE,INDEX(libcatidinst,MATCH(Activités!S600,libinst,0)),""),"")</f>
        <v/>
      </c>
      <c r="L590" s="26" t="str">
        <f>IF(A590&lt;&gt;"",IF(Activités!AC600=TRUE,INDEX(codeinst,MATCH(Activités!S600,libinst,0)),IF(Activités!S600&lt;&gt;"",Activités!S600,"")),"")</f>
        <v/>
      </c>
      <c r="M590" s="26" t="str">
        <f>IF(A590&lt;&gt;"",IF(Activités!T600&lt;&gt;"",Activités!T600,""),"")</f>
        <v/>
      </c>
      <c r="N590" s="26" t="str">
        <f>IF(A590&lt;&gt;"",IF(Activités!U600&lt;&gt;"",Activités!U600,""),"")</f>
        <v/>
      </c>
      <c r="O590" s="26" t="str">
        <f>IF(OR(A590="",ISBLANK(Activités!V600)),"",IF(NOT(ISNA(Activités!V600)),INDEX(codeschartkla,MATCH(Activités!V600,libschartkla,0)),Activités!V600))</f>
        <v/>
      </c>
      <c r="P590" s="26" t="str">
        <f>IF(OR(A590="",ISBLANK(Activités!W600)),"",Activités!W600)</f>
        <v/>
      </c>
    </row>
    <row r="591" spans="1:16">
      <c r="A591" s="26" t="str">
        <f>IF(Activités!$A601&lt;&gt;"",IF(Activités!C601&lt;&gt;"",IF(Activités!C601="LOC.ID",CONCATENATE("LOC.",Activités!AM$12),Activités!C601),""),"")</f>
        <v/>
      </c>
      <c r="B591" s="51" t="str">
        <f>IF(A591&lt;&gt;"",Activités!J601,"")</f>
        <v/>
      </c>
      <c r="C591" s="26" t="str">
        <f>IF(A591&lt;&gt;"",IF(Activités!E601=TRUE,INDEX(codesex,MATCH(Activités!D601,libsex,0)),Activités!D601),"")</f>
        <v/>
      </c>
      <c r="D591" s="116" t="str">
        <f>IF(A591&lt;&gt;"",Activités!F601,"")</f>
        <v/>
      </c>
      <c r="E591" s="26" t="str">
        <f>IF(A591&lt;&gt;"",IF(Activités!H601=TRUE,INDEX(codenat,MATCH(Activités!G601,libnat,0)),Activités!G601),"")</f>
        <v/>
      </c>
      <c r="F591" s="26" t="str">
        <f>IF(A591&lt;&gt;"",Activités!I601,"")</f>
        <v/>
      </c>
      <c r="G591" s="26" t="str">
        <f>IF(A591&lt;&gt;"",IF(Activités!O601&lt;&gt;"",Activités!O601,""),"")</f>
        <v/>
      </c>
      <c r="H591" s="26" t="str">
        <f>IF(A591&lt;&gt;"",IF(Activités!Z601=TRUE,INDEX(codeperskat,MATCH(Activités!P601,libperskat,0)),IF(Activités!P601&lt;&gt;"",Activités!P601,"")),"")</f>
        <v/>
      </c>
      <c r="I591" s="26" t="str">
        <f>IF(A591&lt;&gt;"",IF(Activités!AA601=TRUE,INDEX(codeaav,MATCH(Activités!Q601,libaav,0)),IF(Activités!Q601&lt;&gt;"",Activités!Q601,"")),"")</f>
        <v/>
      </c>
      <c r="J591" s="26" t="str">
        <f>IF(A591&lt;&gt;"",IF(Activités!AB601=TRUE,INDEX(codedipqual,MATCH(Activités!R601,libdipqual,0)),IF(Activités!R601&lt;&gt;"",Activités!R601,"")),"")</f>
        <v/>
      </c>
      <c r="K591" s="26" t="str">
        <f>IF(A591&lt;&gt;"",IF(Activités!AC601=TRUE,INDEX(libcatidinst,MATCH(Activités!S601,libinst,0)),""),"")</f>
        <v/>
      </c>
      <c r="L591" s="26" t="str">
        <f>IF(A591&lt;&gt;"",IF(Activités!AC601=TRUE,INDEX(codeinst,MATCH(Activités!S601,libinst,0)),IF(Activités!S601&lt;&gt;"",Activités!S601,"")),"")</f>
        <v/>
      </c>
      <c r="M591" s="26" t="str">
        <f>IF(A591&lt;&gt;"",IF(Activités!T601&lt;&gt;"",Activités!T601,""),"")</f>
        <v/>
      </c>
      <c r="N591" s="26" t="str">
        <f>IF(A591&lt;&gt;"",IF(Activités!U601&lt;&gt;"",Activités!U601,""),"")</f>
        <v/>
      </c>
      <c r="O591" s="26" t="str">
        <f>IF(OR(A591="",ISBLANK(Activités!V601)),"",IF(NOT(ISNA(Activités!V601)),INDEX(codeschartkla,MATCH(Activités!V601,libschartkla,0)),Activités!V601))</f>
        <v/>
      </c>
      <c r="P591" s="26" t="str">
        <f>IF(OR(A591="",ISBLANK(Activités!W601)),"",Activités!W601)</f>
        <v/>
      </c>
    </row>
    <row r="592" spans="1:16">
      <c r="A592" s="26" t="str">
        <f>IF(Activités!$A602&lt;&gt;"",IF(Activités!C602&lt;&gt;"",IF(Activités!C602="LOC.ID",CONCATENATE("LOC.",Activités!AM$12),Activités!C602),""),"")</f>
        <v/>
      </c>
      <c r="B592" s="51" t="str">
        <f>IF(A592&lt;&gt;"",Activités!J602,"")</f>
        <v/>
      </c>
      <c r="C592" s="26" t="str">
        <f>IF(A592&lt;&gt;"",IF(Activités!E602=TRUE,INDEX(codesex,MATCH(Activités!D602,libsex,0)),Activités!D602),"")</f>
        <v/>
      </c>
      <c r="D592" s="116" t="str">
        <f>IF(A592&lt;&gt;"",Activités!F602,"")</f>
        <v/>
      </c>
      <c r="E592" s="26" t="str">
        <f>IF(A592&lt;&gt;"",IF(Activités!H602=TRUE,INDEX(codenat,MATCH(Activités!G602,libnat,0)),Activités!G602),"")</f>
        <v/>
      </c>
      <c r="F592" s="26" t="str">
        <f>IF(A592&lt;&gt;"",Activités!I602,"")</f>
        <v/>
      </c>
      <c r="G592" s="26" t="str">
        <f>IF(A592&lt;&gt;"",IF(Activités!O602&lt;&gt;"",Activités!O602,""),"")</f>
        <v/>
      </c>
      <c r="H592" s="26" t="str">
        <f>IF(A592&lt;&gt;"",IF(Activités!Z602=TRUE,INDEX(codeperskat,MATCH(Activités!P602,libperskat,0)),IF(Activités!P602&lt;&gt;"",Activités!P602,"")),"")</f>
        <v/>
      </c>
      <c r="I592" s="26" t="str">
        <f>IF(A592&lt;&gt;"",IF(Activités!AA602=TRUE,INDEX(codeaav,MATCH(Activités!Q602,libaav,0)),IF(Activités!Q602&lt;&gt;"",Activités!Q602,"")),"")</f>
        <v/>
      </c>
      <c r="J592" s="26" t="str">
        <f>IF(A592&lt;&gt;"",IF(Activités!AB602=TRUE,INDEX(codedipqual,MATCH(Activités!R602,libdipqual,0)),IF(Activités!R602&lt;&gt;"",Activités!R602,"")),"")</f>
        <v/>
      </c>
      <c r="K592" s="26" t="str">
        <f>IF(A592&lt;&gt;"",IF(Activités!AC602=TRUE,INDEX(libcatidinst,MATCH(Activités!S602,libinst,0)),""),"")</f>
        <v/>
      </c>
      <c r="L592" s="26" t="str">
        <f>IF(A592&lt;&gt;"",IF(Activités!AC602=TRUE,INDEX(codeinst,MATCH(Activités!S602,libinst,0)),IF(Activités!S602&lt;&gt;"",Activités!S602,"")),"")</f>
        <v/>
      </c>
      <c r="M592" s="26" t="str">
        <f>IF(A592&lt;&gt;"",IF(Activités!T602&lt;&gt;"",Activités!T602,""),"")</f>
        <v/>
      </c>
      <c r="N592" s="26" t="str">
        <f>IF(A592&lt;&gt;"",IF(Activités!U602&lt;&gt;"",Activités!U602,""),"")</f>
        <v/>
      </c>
      <c r="O592" s="26" t="str">
        <f>IF(OR(A592="",ISBLANK(Activités!V602)),"",IF(NOT(ISNA(Activités!V602)),INDEX(codeschartkla,MATCH(Activités!V602,libschartkla,0)),Activités!V602))</f>
        <v/>
      </c>
      <c r="P592" s="26" t="str">
        <f>IF(OR(A592="",ISBLANK(Activités!W602)),"",Activités!W602)</f>
        <v/>
      </c>
    </row>
    <row r="593" spans="1:16">
      <c r="A593" s="26" t="str">
        <f>IF(Activités!$A603&lt;&gt;"",IF(Activités!C603&lt;&gt;"",IF(Activités!C603="LOC.ID",CONCATENATE("LOC.",Activités!AM$12),Activités!C603),""),"")</f>
        <v/>
      </c>
      <c r="B593" s="51" t="str">
        <f>IF(A593&lt;&gt;"",Activités!J603,"")</f>
        <v/>
      </c>
      <c r="C593" s="26" t="str">
        <f>IF(A593&lt;&gt;"",IF(Activités!E603=TRUE,INDEX(codesex,MATCH(Activités!D603,libsex,0)),Activités!D603),"")</f>
        <v/>
      </c>
      <c r="D593" s="116" t="str">
        <f>IF(A593&lt;&gt;"",Activités!F603,"")</f>
        <v/>
      </c>
      <c r="E593" s="26" t="str">
        <f>IF(A593&lt;&gt;"",IF(Activités!H603=TRUE,INDEX(codenat,MATCH(Activités!G603,libnat,0)),Activités!G603),"")</f>
        <v/>
      </c>
      <c r="F593" s="26" t="str">
        <f>IF(A593&lt;&gt;"",Activités!I603,"")</f>
        <v/>
      </c>
      <c r="G593" s="26" t="str">
        <f>IF(A593&lt;&gt;"",IF(Activités!O603&lt;&gt;"",Activités!O603,""),"")</f>
        <v/>
      </c>
      <c r="H593" s="26" t="str">
        <f>IF(A593&lt;&gt;"",IF(Activités!Z603=TRUE,INDEX(codeperskat,MATCH(Activités!P603,libperskat,0)),IF(Activités!P603&lt;&gt;"",Activités!P603,"")),"")</f>
        <v/>
      </c>
      <c r="I593" s="26" t="str">
        <f>IF(A593&lt;&gt;"",IF(Activités!AA603=TRUE,INDEX(codeaav,MATCH(Activités!Q603,libaav,0)),IF(Activités!Q603&lt;&gt;"",Activités!Q603,"")),"")</f>
        <v/>
      </c>
      <c r="J593" s="26" t="str">
        <f>IF(A593&lt;&gt;"",IF(Activités!AB603=TRUE,INDEX(codedipqual,MATCH(Activités!R603,libdipqual,0)),IF(Activités!R603&lt;&gt;"",Activités!R603,"")),"")</f>
        <v/>
      </c>
      <c r="K593" s="26" t="str">
        <f>IF(A593&lt;&gt;"",IF(Activités!AC603=TRUE,INDEX(libcatidinst,MATCH(Activités!S603,libinst,0)),""),"")</f>
        <v/>
      </c>
      <c r="L593" s="26" t="str">
        <f>IF(A593&lt;&gt;"",IF(Activités!AC603=TRUE,INDEX(codeinst,MATCH(Activités!S603,libinst,0)),IF(Activités!S603&lt;&gt;"",Activités!S603,"")),"")</f>
        <v/>
      </c>
      <c r="M593" s="26" t="str">
        <f>IF(A593&lt;&gt;"",IF(Activités!T603&lt;&gt;"",Activités!T603,""),"")</f>
        <v/>
      </c>
      <c r="N593" s="26" t="str">
        <f>IF(A593&lt;&gt;"",IF(Activités!U603&lt;&gt;"",Activités!U603,""),"")</f>
        <v/>
      </c>
      <c r="O593" s="26" t="str">
        <f>IF(OR(A593="",ISBLANK(Activités!V603)),"",IF(NOT(ISNA(Activités!V603)),INDEX(codeschartkla,MATCH(Activités!V603,libschartkla,0)),Activités!V603))</f>
        <v/>
      </c>
      <c r="P593" s="26" t="str">
        <f>IF(OR(A593="",ISBLANK(Activités!W603)),"",Activités!W603)</f>
        <v/>
      </c>
    </row>
    <row r="594" spans="1:16">
      <c r="A594" s="26" t="str">
        <f>IF(Activités!$A604&lt;&gt;"",IF(Activités!C604&lt;&gt;"",IF(Activités!C604="LOC.ID",CONCATENATE("LOC.",Activités!AM$12),Activités!C604),""),"")</f>
        <v/>
      </c>
      <c r="B594" s="51" t="str">
        <f>IF(A594&lt;&gt;"",Activités!J604,"")</f>
        <v/>
      </c>
      <c r="C594" s="26" t="str">
        <f>IF(A594&lt;&gt;"",IF(Activités!E604=TRUE,INDEX(codesex,MATCH(Activités!D604,libsex,0)),Activités!D604),"")</f>
        <v/>
      </c>
      <c r="D594" s="116" t="str">
        <f>IF(A594&lt;&gt;"",Activités!F604,"")</f>
        <v/>
      </c>
      <c r="E594" s="26" t="str">
        <f>IF(A594&lt;&gt;"",IF(Activités!H604=TRUE,INDEX(codenat,MATCH(Activités!G604,libnat,0)),Activités!G604),"")</f>
        <v/>
      </c>
      <c r="F594" s="26" t="str">
        <f>IF(A594&lt;&gt;"",Activités!I604,"")</f>
        <v/>
      </c>
      <c r="G594" s="26" t="str">
        <f>IF(A594&lt;&gt;"",IF(Activités!O604&lt;&gt;"",Activités!O604,""),"")</f>
        <v/>
      </c>
      <c r="H594" s="26" t="str">
        <f>IF(A594&lt;&gt;"",IF(Activités!Z604=TRUE,INDEX(codeperskat,MATCH(Activités!P604,libperskat,0)),IF(Activités!P604&lt;&gt;"",Activités!P604,"")),"")</f>
        <v/>
      </c>
      <c r="I594" s="26" t="str">
        <f>IF(A594&lt;&gt;"",IF(Activités!AA604=TRUE,INDEX(codeaav,MATCH(Activités!Q604,libaav,0)),IF(Activités!Q604&lt;&gt;"",Activités!Q604,"")),"")</f>
        <v/>
      </c>
      <c r="J594" s="26" t="str">
        <f>IF(A594&lt;&gt;"",IF(Activités!AB604=TRUE,INDEX(codedipqual,MATCH(Activités!R604,libdipqual,0)),IF(Activités!R604&lt;&gt;"",Activités!R604,"")),"")</f>
        <v/>
      </c>
      <c r="K594" s="26" t="str">
        <f>IF(A594&lt;&gt;"",IF(Activités!AC604=TRUE,INDEX(libcatidinst,MATCH(Activités!S604,libinst,0)),""),"")</f>
        <v/>
      </c>
      <c r="L594" s="26" t="str">
        <f>IF(A594&lt;&gt;"",IF(Activités!AC604=TRUE,INDEX(codeinst,MATCH(Activités!S604,libinst,0)),IF(Activités!S604&lt;&gt;"",Activités!S604,"")),"")</f>
        <v/>
      </c>
      <c r="M594" s="26" t="str">
        <f>IF(A594&lt;&gt;"",IF(Activités!T604&lt;&gt;"",Activités!T604,""),"")</f>
        <v/>
      </c>
      <c r="N594" s="26" t="str">
        <f>IF(A594&lt;&gt;"",IF(Activités!U604&lt;&gt;"",Activités!U604,""),"")</f>
        <v/>
      </c>
      <c r="O594" s="26" t="str">
        <f>IF(OR(A594="",ISBLANK(Activités!V604)),"",IF(NOT(ISNA(Activités!V604)),INDEX(codeschartkla,MATCH(Activités!V604,libschartkla,0)),Activités!V604))</f>
        <v/>
      </c>
      <c r="P594" s="26" t="str">
        <f>IF(OR(A594="",ISBLANK(Activités!W604)),"",Activités!W604)</f>
        <v/>
      </c>
    </row>
    <row r="595" spans="1:16">
      <c r="A595" s="26" t="str">
        <f>IF(Activités!$A605&lt;&gt;"",IF(Activités!C605&lt;&gt;"",IF(Activités!C605="LOC.ID",CONCATENATE("LOC.",Activités!AM$12),Activités!C605),""),"")</f>
        <v/>
      </c>
      <c r="B595" s="51" t="str">
        <f>IF(A595&lt;&gt;"",Activités!J605,"")</f>
        <v/>
      </c>
      <c r="C595" s="26" t="str">
        <f>IF(A595&lt;&gt;"",IF(Activités!E605=TRUE,INDEX(codesex,MATCH(Activités!D605,libsex,0)),Activités!D605),"")</f>
        <v/>
      </c>
      <c r="D595" s="116" t="str">
        <f>IF(A595&lt;&gt;"",Activités!F605,"")</f>
        <v/>
      </c>
      <c r="E595" s="26" t="str">
        <f>IF(A595&lt;&gt;"",IF(Activités!H605=TRUE,INDEX(codenat,MATCH(Activités!G605,libnat,0)),Activités!G605),"")</f>
        <v/>
      </c>
      <c r="F595" s="26" t="str">
        <f>IF(A595&lt;&gt;"",Activités!I605,"")</f>
        <v/>
      </c>
      <c r="G595" s="26" t="str">
        <f>IF(A595&lt;&gt;"",IF(Activités!O605&lt;&gt;"",Activités!O605,""),"")</f>
        <v/>
      </c>
      <c r="H595" s="26" t="str">
        <f>IF(A595&lt;&gt;"",IF(Activités!Z605=TRUE,INDEX(codeperskat,MATCH(Activités!P605,libperskat,0)),IF(Activités!P605&lt;&gt;"",Activités!P605,"")),"")</f>
        <v/>
      </c>
      <c r="I595" s="26" t="str">
        <f>IF(A595&lt;&gt;"",IF(Activités!AA605=TRUE,INDEX(codeaav,MATCH(Activités!Q605,libaav,0)),IF(Activités!Q605&lt;&gt;"",Activités!Q605,"")),"")</f>
        <v/>
      </c>
      <c r="J595" s="26" t="str">
        <f>IF(A595&lt;&gt;"",IF(Activités!AB605=TRUE,INDEX(codedipqual,MATCH(Activités!R605,libdipqual,0)),IF(Activités!R605&lt;&gt;"",Activités!R605,"")),"")</f>
        <v/>
      </c>
      <c r="K595" s="26" t="str">
        <f>IF(A595&lt;&gt;"",IF(Activités!AC605=TRUE,INDEX(libcatidinst,MATCH(Activités!S605,libinst,0)),""),"")</f>
        <v/>
      </c>
      <c r="L595" s="26" t="str">
        <f>IF(A595&lt;&gt;"",IF(Activités!AC605=TRUE,INDEX(codeinst,MATCH(Activités!S605,libinst,0)),IF(Activités!S605&lt;&gt;"",Activités!S605,"")),"")</f>
        <v/>
      </c>
      <c r="M595" s="26" t="str">
        <f>IF(A595&lt;&gt;"",IF(Activités!T605&lt;&gt;"",Activités!T605,""),"")</f>
        <v/>
      </c>
      <c r="N595" s="26" t="str">
        <f>IF(A595&lt;&gt;"",IF(Activités!U605&lt;&gt;"",Activités!U605,""),"")</f>
        <v/>
      </c>
      <c r="O595" s="26" t="str">
        <f>IF(OR(A595="",ISBLANK(Activités!V605)),"",IF(NOT(ISNA(Activités!V605)),INDEX(codeschartkla,MATCH(Activités!V605,libschartkla,0)),Activités!V605))</f>
        <v/>
      </c>
      <c r="P595" s="26" t="str">
        <f>IF(OR(A595="",ISBLANK(Activités!W605)),"",Activités!W605)</f>
        <v/>
      </c>
    </row>
    <row r="596" spans="1:16">
      <c r="A596" s="26" t="str">
        <f>IF(Activités!$A606&lt;&gt;"",IF(Activités!C606&lt;&gt;"",IF(Activités!C606="LOC.ID",CONCATENATE("LOC.",Activités!AM$12),Activités!C606),""),"")</f>
        <v/>
      </c>
      <c r="B596" s="51" t="str">
        <f>IF(A596&lt;&gt;"",Activités!J606,"")</f>
        <v/>
      </c>
      <c r="C596" s="26" t="str">
        <f>IF(A596&lt;&gt;"",IF(Activités!E606=TRUE,INDEX(codesex,MATCH(Activités!D606,libsex,0)),Activités!D606),"")</f>
        <v/>
      </c>
      <c r="D596" s="116" t="str">
        <f>IF(A596&lt;&gt;"",Activités!F606,"")</f>
        <v/>
      </c>
      <c r="E596" s="26" t="str">
        <f>IF(A596&lt;&gt;"",IF(Activités!H606=TRUE,INDEX(codenat,MATCH(Activités!G606,libnat,0)),Activités!G606),"")</f>
        <v/>
      </c>
      <c r="F596" s="26" t="str">
        <f>IF(A596&lt;&gt;"",Activités!I606,"")</f>
        <v/>
      </c>
      <c r="G596" s="26" t="str">
        <f>IF(A596&lt;&gt;"",IF(Activités!O606&lt;&gt;"",Activités!O606,""),"")</f>
        <v/>
      </c>
      <c r="H596" s="26" t="str">
        <f>IF(A596&lt;&gt;"",IF(Activités!Z606=TRUE,INDEX(codeperskat,MATCH(Activités!P606,libperskat,0)),IF(Activités!P606&lt;&gt;"",Activités!P606,"")),"")</f>
        <v/>
      </c>
      <c r="I596" s="26" t="str">
        <f>IF(A596&lt;&gt;"",IF(Activités!AA606=TRUE,INDEX(codeaav,MATCH(Activités!Q606,libaav,0)),IF(Activités!Q606&lt;&gt;"",Activités!Q606,"")),"")</f>
        <v/>
      </c>
      <c r="J596" s="26" t="str">
        <f>IF(A596&lt;&gt;"",IF(Activités!AB606=TRUE,INDEX(codedipqual,MATCH(Activités!R606,libdipqual,0)),IF(Activités!R606&lt;&gt;"",Activités!R606,"")),"")</f>
        <v/>
      </c>
      <c r="K596" s="26" t="str">
        <f>IF(A596&lt;&gt;"",IF(Activités!AC606=TRUE,INDEX(libcatidinst,MATCH(Activités!S606,libinst,0)),""),"")</f>
        <v/>
      </c>
      <c r="L596" s="26" t="str">
        <f>IF(A596&lt;&gt;"",IF(Activités!AC606=TRUE,INDEX(codeinst,MATCH(Activités!S606,libinst,0)),IF(Activités!S606&lt;&gt;"",Activités!S606,"")),"")</f>
        <v/>
      </c>
      <c r="M596" s="26" t="str">
        <f>IF(A596&lt;&gt;"",IF(Activités!T606&lt;&gt;"",Activités!T606,""),"")</f>
        <v/>
      </c>
      <c r="N596" s="26" t="str">
        <f>IF(A596&lt;&gt;"",IF(Activités!U606&lt;&gt;"",Activités!U606,""),"")</f>
        <v/>
      </c>
      <c r="O596" s="26" t="str">
        <f>IF(OR(A596="",ISBLANK(Activités!V606)),"",IF(NOT(ISNA(Activités!V606)),INDEX(codeschartkla,MATCH(Activités!V606,libschartkla,0)),Activités!V606))</f>
        <v/>
      </c>
      <c r="P596" s="26" t="str">
        <f>IF(OR(A596="",ISBLANK(Activités!W606)),"",Activités!W606)</f>
        <v/>
      </c>
    </row>
    <row r="597" spans="1:16">
      <c r="A597" s="26" t="str">
        <f>IF(Activités!$A607&lt;&gt;"",IF(Activités!C607&lt;&gt;"",IF(Activités!C607="LOC.ID",CONCATENATE("LOC.",Activités!AM$12),Activités!C607),""),"")</f>
        <v/>
      </c>
      <c r="B597" s="51" t="str">
        <f>IF(A597&lt;&gt;"",Activités!J607,"")</f>
        <v/>
      </c>
      <c r="C597" s="26" t="str">
        <f>IF(A597&lt;&gt;"",IF(Activités!E607=TRUE,INDEX(codesex,MATCH(Activités!D607,libsex,0)),Activités!D607),"")</f>
        <v/>
      </c>
      <c r="D597" s="116" t="str">
        <f>IF(A597&lt;&gt;"",Activités!F607,"")</f>
        <v/>
      </c>
      <c r="E597" s="26" t="str">
        <f>IF(A597&lt;&gt;"",IF(Activités!H607=TRUE,INDEX(codenat,MATCH(Activités!G607,libnat,0)),Activités!G607),"")</f>
        <v/>
      </c>
      <c r="F597" s="26" t="str">
        <f>IF(A597&lt;&gt;"",Activités!I607,"")</f>
        <v/>
      </c>
      <c r="G597" s="26" t="str">
        <f>IF(A597&lt;&gt;"",IF(Activités!O607&lt;&gt;"",Activités!O607,""),"")</f>
        <v/>
      </c>
      <c r="H597" s="26" t="str">
        <f>IF(A597&lt;&gt;"",IF(Activités!Z607=TRUE,INDEX(codeperskat,MATCH(Activités!P607,libperskat,0)),IF(Activités!P607&lt;&gt;"",Activités!P607,"")),"")</f>
        <v/>
      </c>
      <c r="I597" s="26" t="str">
        <f>IF(A597&lt;&gt;"",IF(Activités!AA607=TRUE,INDEX(codeaav,MATCH(Activités!Q607,libaav,0)),IF(Activités!Q607&lt;&gt;"",Activités!Q607,"")),"")</f>
        <v/>
      </c>
      <c r="J597" s="26" t="str">
        <f>IF(A597&lt;&gt;"",IF(Activités!AB607=TRUE,INDEX(codedipqual,MATCH(Activités!R607,libdipqual,0)),IF(Activités!R607&lt;&gt;"",Activités!R607,"")),"")</f>
        <v/>
      </c>
      <c r="K597" s="26" t="str">
        <f>IF(A597&lt;&gt;"",IF(Activités!AC607=TRUE,INDEX(libcatidinst,MATCH(Activités!S607,libinst,0)),""),"")</f>
        <v/>
      </c>
      <c r="L597" s="26" t="str">
        <f>IF(A597&lt;&gt;"",IF(Activités!AC607=TRUE,INDEX(codeinst,MATCH(Activités!S607,libinst,0)),IF(Activités!S607&lt;&gt;"",Activités!S607,"")),"")</f>
        <v/>
      </c>
      <c r="M597" s="26" t="str">
        <f>IF(A597&lt;&gt;"",IF(Activités!T607&lt;&gt;"",Activités!T607,""),"")</f>
        <v/>
      </c>
      <c r="N597" s="26" t="str">
        <f>IF(A597&lt;&gt;"",IF(Activités!U607&lt;&gt;"",Activités!U607,""),"")</f>
        <v/>
      </c>
      <c r="O597" s="26" t="str">
        <f>IF(OR(A597="",ISBLANK(Activités!V607)),"",IF(NOT(ISNA(Activités!V607)),INDEX(codeschartkla,MATCH(Activités!V607,libschartkla,0)),Activités!V607))</f>
        <v/>
      </c>
      <c r="P597" s="26" t="str">
        <f>IF(OR(A597="",ISBLANK(Activités!W607)),"",Activités!W607)</f>
        <v/>
      </c>
    </row>
    <row r="598" spans="1:16">
      <c r="A598" s="26" t="str">
        <f>IF(Activités!$A608&lt;&gt;"",IF(Activités!C608&lt;&gt;"",IF(Activités!C608="LOC.ID",CONCATENATE("LOC.",Activités!AM$12),Activités!C608),""),"")</f>
        <v/>
      </c>
      <c r="B598" s="51" t="str">
        <f>IF(A598&lt;&gt;"",Activités!J608,"")</f>
        <v/>
      </c>
      <c r="C598" s="26" t="str">
        <f>IF(A598&lt;&gt;"",IF(Activités!E608=TRUE,INDEX(codesex,MATCH(Activités!D608,libsex,0)),Activités!D608),"")</f>
        <v/>
      </c>
      <c r="D598" s="116" t="str">
        <f>IF(A598&lt;&gt;"",Activités!F608,"")</f>
        <v/>
      </c>
      <c r="E598" s="26" t="str">
        <f>IF(A598&lt;&gt;"",IF(Activités!H608=TRUE,INDEX(codenat,MATCH(Activités!G608,libnat,0)),Activités!G608),"")</f>
        <v/>
      </c>
      <c r="F598" s="26" t="str">
        <f>IF(A598&lt;&gt;"",Activités!I608,"")</f>
        <v/>
      </c>
      <c r="G598" s="26" t="str">
        <f>IF(A598&lt;&gt;"",IF(Activités!O608&lt;&gt;"",Activités!O608,""),"")</f>
        <v/>
      </c>
      <c r="H598" s="26" t="str">
        <f>IF(A598&lt;&gt;"",IF(Activités!Z608=TRUE,INDEX(codeperskat,MATCH(Activités!P608,libperskat,0)),IF(Activités!P608&lt;&gt;"",Activités!P608,"")),"")</f>
        <v/>
      </c>
      <c r="I598" s="26" t="str">
        <f>IF(A598&lt;&gt;"",IF(Activités!AA608=TRUE,INDEX(codeaav,MATCH(Activités!Q608,libaav,0)),IF(Activités!Q608&lt;&gt;"",Activités!Q608,"")),"")</f>
        <v/>
      </c>
      <c r="J598" s="26" t="str">
        <f>IF(A598&lt;&gt;"",IF(Activités!AB608=TRUE,INDEX(codedipqual,MATCH(Activités!R608,libdipqual,0)),IF(Activités!R608&lt;&gt;"",Activités!R608,"")),"")</f>
        <v/>
      </c>
      <c r="K598" s="26" t="str">
        <f>IF(A598&lt;&gt;"",IF(Activités!AC608=TRUE,INDEX(libcatidinst,MATCH(Activités!S608,libinst,0)),""),"")</f>
        <v/>
      </c>
      <c r="L598" s="26" t="str">
        <f>IF(A598&lt;&gt;"",IF(Activités!AC608=TRUE,INDEX(codeinst,MATCH(Activités!S608,libinst,0)),IF(Activités!S608&lt;&gt;"",Activités!S608,"")),"")</f>
        <v/>
      </c>
      <c r="M598" s="26" t="str">
        <f>IF(A598&lt;&gt;"",IF(Activités!T608&lt;&gt;"",Activités!T608,""),"")</f>
        <v/>
      </c>
      <c r="N598" s="26" t="str">
        <f>IF(A598&lt;&gt;"",IF(Activités!U608&lt;&gt;"",Activités!U608,""),"")</f>
        <v/>
      </c>
      <c r="O598" s="26" t="str">
        <f>IF(OR(A598="",ISBLANK(Activités!V608)),"",IF(NOT(ISNA(Activités!V608)),INDEX(codeschartkla,MATCH(Activités!V608,libschartkla,0)),Activités!V608))</f>
        <v/>
      </c>
      <c r="P598" s="26" t="str">
        <f>IF(OR(A598="",ISBLANK(Activités!W608)),"",Activités!W608)</f>
        <v/>
      </c>
    </row>
    <row r="599" spans="1:16">
      <c r="A599" s="26" t="str">
        <f>IF(Activités!$A609&lt;&gt;"",IF(Activités!C609&lt;&gt;"",IF(Activités!C609="LOC.ID",CONCATENATE("LOC.",Activités!AM$12),Activités!C609),""),"")</f>
        <v/>
      </c>
      <c r="B599" s="51" t="str">
        <f>IF(A599&lt;&gt;"",Activités!J609,"")</f>
        <v/>
      </c>
      <c r="C599" s="26" t="str">
        <f>IF(A599&lt;&gt;"",IF(Activités!E609=TRUE,INDEX(codesex,MATCH(Activités!D609,libsex,0)),Activités!D609),"")</f>
        <v/>
      </c>
      <c r="D599" s="116" t="str">
        <f>IF(A599&lt;&gt;"",Activités!F609,"")</f>
        <v/>
      </c>
      <c r="E599" s="26" t="str">
        <f>IF(A599&lt;&gt;"",IF(Activités!H609=TRUE,INDEX(codenat,MATCH(Activités!G609,libnat,0)),Activités!G609),"")</f>
        <v/>
      </c>
      <c r="F599" s="26" t="str">
        <f>IF(A599&lt;&gt;"",Activités!I609,"")</f>
        <v/>
      </c>
      <c r="G599" s="26" t="str">
        <f>IF(A599&lt;&gt;"",IF(Activités!O609&lt;&gt;"",Activités!O609,""),"")</f>
        <v/>
      </c>
      <c r="H599" s="26" t="str">
        <f>IF(A599&lt;&gt;"",IF(Activités!Z609=TRUE,INDEX(codeperskat,MATCH(Activités!P609,libperskat,0)),IF(Activités!P609&lt;&gt;"",Activités!P609,"")),"")</f>
        <v/>
      </c>
      <c r="I599" s="26" t="str">
        <f>IF(A599&lt;&gt;"",IF(Activités!AA609=TRUE,INDEX(codeaav,MATCH(Activités!Q609,libaav,0)),IF(Activités!Q609&lt;&gt;"",Activités!Q609,"")),"")</f>
        <v/>
      </c>
      <c r="J599" s="26" t="str">
        <f>IF(A599&lt;&gt;"",IF(Activités!AB609=TRUE,INDEX(codedipqual,MATCH(Activités!R609,libdipqual,0)),IF(Activités!R609&lt;&gt;"",Activités!R609,"")),"")</f>
        <v/>
      </c>
      <c r="K599" s="26" t="str">
        <f>IF(A599&lt;&gt;"",IF(Activités!AC609=TRUE,INDEX(libcatidinst,MATCH(Activités!S609,libinst,0)),""),"")</f>
        <v/>
      </c>
      <c r="L599" s="26" t="str">
        <f>IF(A599&lt;&gt;"",IF(Activités!AC609=TRUE,INDEX(codeinst,MATCH(Activités!S609,libinst,0)),IF(Activités!S609&lt;&gt;"",Activités!S609,"")),"")</f>
        <v/>
      </c>
      <c r="M599" s="26" t="str">
        <f>IF(A599&lt;&gt;"",IF(Activités!T609&lt;&gt;"",Activités!T609,""),"")</f>
        <v/>
      </c>
      <c r="N599" s="26" t="str">
        <f>IF(A599&lt;&gt;"",IF(Activités!U609&lt;&gt;"",Activités!U609,""),"")</f>
        <v/>
      </c>
      <c r="O599" s="26" t="str">
        <f>IF(OR(A599="",ISBLANK(Activités!V609)),"",IF(NOT(ISNA(Activités!V609)),INDEX(codeschartkla,MATCH(Activités!V609,libschartkla,0)),Activités!V609))</f>
        <v/>
      </c>
      <c r="P599" s="26" t="str">
        <f>IF(OR(A599="",ISBLANK(Activités!W609)),"",Activités!W609)</f>
        <v/>
      </c>
    </row>
    <row r="600" spans="1:16">
      <c r="A600" s="26" t="str">
        <f>IF(Activités!$A610&lt;&gt;"",IF(Activités!C610&lt;&gt;"",IF(Activités!C610="LOC.ID",CONCATENATE("LOC.",Activités!AM$12),Activités!C610),""),"")</f>
        <v/>
      </c>
      <c r="B600" s="51" t="str">
        <f>IF(A600&lt;&gt;"",Activités!J610,"")</f>
        <v/>
      </c>
      <c r="C600" s="26" t="str">
        <f>IF(A600&lt;&gt;"",IF(Activités!E610=TRUE,INDEX(codesex,MATCH(Activités!D610,libsex,0)),Activités!D610),"")</f>
        <v/>
      </c>
      <c r="D600" s="116" t="str">
        <f>IF(A600&lt;&gt;"",Activités!F610,"")</f>
        <v/>
      </c>
      <c r="E600" s="26" t="str">
        <f>IF(A600&lt;&gt;"",IF(Activités!H610=TRUE,INDEX(codenat,MATCH(Activités!G610,libnat,0)),Activités!G610),"")</f>
        <v/>
      </c>
      <c r="F600" s="26" t="str">
        <f>IF(A600&lt;&gt;"",Activités!I610,"")</f>
        <v/>
      </c>
      <c r="G600" s="26" t="str">
        <f>IF(A600&lt;&gt;"",IF(Activités!O610&lt;&gt;"",Activités!O610,""),"")</f>
        <v/>
      </c>
      <c r="H600" s="26" t="str">
        <f>IF(A600&lt;&gt;"",IF(Activités!Z610=TRUE,INDEX(codeperskat,MATCH(Activités!P610,libperskat,0)),IF(Activités!P610&lt;&gt;"",Activités!P610,"")),"")</f>
        <v/>
      </c>
      <c r="I600" s="26" t="str">
        <f>IF(A600&lt;&gt;"",IF(Activités!AA610=TRUE,INDEX(codeaav,MATCH(Activités!Q610,libaav,0)),IF(Activités!Q610&lt;&gt;"",Activités!Q610,"")),"")</f>
        <v/>
      </c>
      <c r="J600" s="26" t="str">
        <f>IF(A600&lt;&gt;"",IF(Activités!AB610=TRUE,INDEX(codedipqual,MATCH(Activités!R610,libdipqual,0)),IF(Activités!R610&lt;&gt;"",Activités!R610,"")),"")</f>
        <v/>
      </c>
      <c r="K600" s="26" t="str">
        <f>IF(A600&lt;&gt;"",IF(Activités!AC610=TRUE,INDEX(libcatidinst,MATCH(Activités!S610,libinst,0)),""),"")</f>
        <v/>
      </c>
      <c r="L600" s="26" t="str">
        <f>IF(A600&lt;&gt;"",IF(Activités!AC610=TRUE,INDEX(codeinst,MATCH(Activités!S610,libinst,0)),IF(Activités!S610&lt;&gt;"",Activités!S610,"")),"")</f>
        <v/>
      </c>
      <c r="M600" s="26" t="str">
        <f>IF(A600&lt;&gt;"",IF(Activités!T610&lt;&gt;"",Activités!T610,""),"")</f>
        <v/>
      </c>
      <c r="N600" s="26" t="str">
        <f>IF(A600&lt;&gt;"",IF(Activités!U610&lt;&gt;"",Activités!U610,""),"")</f>
        <v/>
      </c>
      <c r="O600" s="26" t="str">
        <f>IF(OR(A600="",ISBLANK(Activités!V610)),"",IF(NOT(ISNA(Activités!V610)),INDEX(codeschartkla,MATCH(Activités!V610,libschartkla,0)),Activités!V610))</f>
        <v/>
      </c>
      <c r="P600" s="26" t="str">
        <f>IF(OR(A600="",ISBLANK(Activités!W610)),"",Activités!W610)</f>
        <v/>
      </c>
    </row>
    <row r="601" spans="1:16">
      <c r="A601" s="26" t="str">
        <f>IF(Activités!$A611&lt;&gt;"",IF(Activités!C611&lt;&gt;"",IF(Activités!C611="LOC.ID",CONCATENATE("LOC.",Activités!AM$12),Activités!C611),""),"")</f>
        <v/>
      </c>
      <c r="B601" s="51" t="str">
        <f>IF(A601&lt;&gt;"",Activités!J611,"")</f>
        <v/>
      </c>
      <c r="C601" s="26" t="str">
        <f>IF(A601&lt;&gt;"",IF(Activités!E611=TRUE,INDEX(codesex,MATCH(Activités!D611,libsex,0)),Activités!D611),"")</f>
        <v/>
      </c>
      <c r="D601" s="116" t="str">
        <f>IF(A601&lt;&gt;"",Activités!F611,"")</f>
        <v/>
      </c>
      <c r="E601" s="26" t="str">
        <f>IF(A601&lt;&gt;"",IF(Activités!H611=TRUE,INDEX(codenat,MATCH(Activités!G611,libnat,0)),Activités!G611),"")</f>
        <v/>
      </c>
      <c r="F601" s="26" t="str">
        <f>IF(A601&lt;&gt;"",Activités!I611,"")</f>
        <v/>
      </c>
      <c r="G601" s="26" t="str">
        <f>IF(A601&lt;&gt;"",IF(Activités!O611&lt;&gt;"",Activités!O611,""),"")</f>
        <v/>
      </c>
      <c r="H601" s="26" t="str">
        <f>IF(A601&lt;&gt;"",IF(Activités!Z611=TRUE,INDEX(codeperskat,MATCH(Activités!P611,libperskat,0)),IF(Activités!P611&lt;&gt;"",Activités!P611,"")),"")</f>
        <v/>
      </c>
      <c r="I601" s="26" t="str">
        <f>IF(A601&lt;&gt;"",IF(Activités!AA611=TRUE,INDEX(codeaav,MATCH(Activités!Q611,libaav,0)),IF(Activités!Q611&lt;&gt;"",Activités!Q611,"")),"")</f>
        <v/>
      </c>
      <c r="J601" s="26" t="str">
        <f>IF(A601&lt;&gt;"",IF(Activités!AB611=TRUE,INDEX(codedipqual,MATCH(Activités!R611,libdipqual,0)),IF(Activités!R611&lt;&gt;"",Activités!R611,"")),"")</f>
        <v/>
      </c>
      <c r="K601" s="26" t="str">
        <f>IF(A601&lt;&gt;"",IF(Activités!AC611=TRUE,INDEX(libcatidinst,MATCH(Activités!S611,libinst,0)),""),"")</f>
        <v/>
      </c>
      <c r="L601" s="26" t="str">
        <f>IF(A601&lt;&gt;"",IF(Activités!AC611=TRUE,INDEX(codeinst,MATCH(Activités!S611,libinst,0)),IF(Activités!S611&lt;&gt;"",Activités!S611,"")),"")</f>
        <v/>
      </c>
      <c r="M601" s="26" t="str">
        <f>IF(A601&lt;&gt;"",IF(Activités!T611&lt;&gt;"",Activités!T611,""),"")</f>
        <v/>
      </c>
      <c r="N601" s="26" t="str">
        <f>IF(A601&lt;&gt;"",IF(Activités!U611&lt;&gt;"",Activités!U611,""),"")</f>
        <v/>
      </c>
      <c r="O601" s="26" t="str">
        <f>IF(OR(A601="",ISBLANK(Activités!V611)),"",IF(NOT(ISNA(Activités!V611)),INDEX(codeschartkla,MATCH(Activités!V611,libschartkla,0)),Activités!V611))</f>
        <v/>
      </c>
      <c r="P601" s="26" t="str">
        <f>IF(OR(A601="",ISBLANK(Activités!W611)),"",Activités!W611)</f>
        <v/>
      </c>
    </row>
  </sheetData>
  <sheetProtection algorithmName="SHA-512" hashValue="GxeC/BSDNWnQaX/o9B+1NiEvx4NaMLSgv/ahNhfBNDfCzCRqPT/q2hvFVJ8A5+P/MQxQArgRRLzsdBvKjHlbHQ==" saltValue="SXxK66yFHy68pt7Y9dRmKw==" spinCount="100000" sheet="1" objects="1" scenarios="1"/>
  <phoneticPr fontId="2" type="noConversion"/>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indexed="42"/>
  </sheetPr>
  <dimension ref="A1:C32"/>
  <sheetViews>
    <sheetView showGridLines="0" showRowColHeaders="0" workbookViewId="0">
      <pane ySplit="3" topLeftCell="A4" activePane="bottomLeft" state="frozen"/>
      <selection pane="bottomLeft"/>
    </sheetView>
  </sheetViews>
  <sheetFormatPr baseColWidth="10" defaultColWidth="11.453125" defaultRowHeight="12.5"/>
  <cols>
    <col min="1" max="1" width="6.453125" style="46" customWidth="1"/>
    <col min="2" max="2" width="17.81640625" style="46" customWidth="1"/>
    <col min="3" max="3" width="4.54296875" style="46" customWidth="1"/>
    <col min="4" max="16384" width="11.453125" style="46"/>
  </cols>
  <sheetData>
    <row r="1" spans="1:3" ht="13">
      <c r="A1" s="13" t="s">
        <v>110</v>
      </c>
      <c r="B1" s="13"/>
    </row>
    <row r="2" spans="1:3" ht="13">
      <c r="A2" s="13"/>
      <c r="B2" s="13"/>
    </row>
    <row r="3" spans="1:3" ht="13.5" thickBot="1">
      <c r="A3" s="15" t="s">
        <v>4</v>
      </c>
      <c r="B3" s="16" t="s">
        <v>111</v>
      </c>
      <c r="C3" s="142"/>
    </row>
    <row r="4" spans="1:3">
      <c r="A4" s="17">
        <f>IF(ISBLANK(Nomen.complète!A4),"-",Nomen.complète!A4)</f>
        <v>1</v>
      </c>
      <c r="B4" s="18" t="str">
        <f>IF(ISBLANK(Nomen.complète!B4),"-",Nomen.complète!B4)</f>
        <v>Zürich</v>
      </c>
      <c r="C4" s="18" t="str">
        <f>IF(ISBLANK(Nomen.complète!C4),"-",Nomen.complète!C4)</f>
        <v>ZH</v>
      </c>
    </row>
    <row r="5" spans="1:3">
      <c r="A5" s="17">
        <f>IF(ISBLANK(Nomen.complète!A5),"-",Nomen.complète!A5)</f>
        <v>2</v>
      </c>
      <c r="B5" s="18" t="str">
        <f>IF(ISBLANK(Nomen.complète!B5),"-",Nomen.complète!B5)</f>
        <v>Berne</v>
      </c>
      <c r="C5" s="18" t="str">
        <f>IF(ISBLANK(Nomen.complète!C5),"-",Nomen.complète!C5)</f>
        <v>BE</v>
      </c>
    </row>
    <row r="6" spans="1:3">
      <c r="A6" s="17">
        <f>IF(ISBLANK(Nomen.complète!A6),"-",Nomen.complète!A6)</f>
        <v>3</v>
      </c>
      <c r="B6" s="18" t="str">
        <f>IF(ISBLANK(Nomen.complète!B6),"-",Nomen.complète!B6)</f>
        <v>Lucerne</v>
      </c>
      <c r="C6" s="18" t="str">
        <f>IF(ISBLANK(Nomen.complète!C6),"-",Nomen.complète!C6)</f>
        <v>LU</v>
      </c>
    </row>
    <row r="7" spans="1:3">
      <c r="A7" s="17">
        <f>IF(ISBLANK(Nomen.complète!A7),"-",Nomen.complète!A7)</f>
        <v>4</v>
      </c>
      <c r="B7" s="18" t="str">
        <f>IF(ISBLANK(Nomen.complète!B7),"-",Nomen.complète!B7)</f>
        <v>Uri</v>
      </c>
      <c r="C7" s="18" t="str">
        <f>IF(ISBLANK(Nomen.complète!C7),"-",Nomen.complète!C7)</f>
        <v>UR</v>
      </c>
    </row>
    <row r="8" spans="1:3">
      <c r="A8" s="17">
        <f>IF(ISBLANK(Nomen.complète!A8),"-",Nomen.complète!A8)</f>
        <v>5</v>
      </c>
      <c r="B8" s="18" t="str">
        <f>IF(ISBLANK(Nomen.complète!B8),"-",Nomen.complète!B8)</f>
        <v>Schwytz</v>
      </c>
      <c r="C8" s="18" t="str">
        <f>IF(ISBLANK(Nomen.complète!C8),"-",Nomen.complète!C8)</f>
        <v>SZ</v>
      </c>
    </row>
    <row r="9" spans="1:3">
      <c r="A9" s="17">
        <f>IF(ISBLANK(Nomen.complète!A9),"-",Nomen.complète!A9)</f>
        <v>6</v>
      </c>
      <c r="B9" s="18" t="str">
        <f>IF(ISBLANK(Nomen.complète!B9),"-",Nomen.complète!B9)</f>
        <v>Obwald</v>
      </c>
      <c r="C9" s="18" t="str">
        <f>IF(ISBLANK(Nomen.complète!C9),"-",Nomen.complète!C9)</f>
        <v>OW</v>
      </c>
    </row>
    <row r="10" spans="1:3">
      <c r="A10" s="17">
        <f>IF(ISBLANK(Nomen.complète!A10),"-",Nomen.complète!A10)</f>
        <v>7</v>
      </c>
      <c r="B10" s="18" t="str">
        <f>IF(ISBLANK(Nomen.complète!B10),"-",Nomen.complète!B10)</f>
        <v>Nidwald</v>
      </c>
      <c r="C10" s="18" t="str">
        <f>IF(ISBLANK(Nomen.complète!C10),"-",Nomen.complète!C10)</f>
        <v>NW</v>
      </c>
    </row>
    <row r="11" spans="1:3">
      <c r="A11" s="17">
        <f>IF(ISBLANK(Nomen.complète!A11),"-",Nomen.complète!A11)</f>
        <v>8</v>
      </c>
      <c r="B11" s="18" t="str">
        <f>IF(ISBLANK(Nomen.complète!B11),"-",Nomen.complète!B11)</f>
        <v>Glaris</v>
      </c>
      <c r="C11" s="18" t="str">
        <f>IF(ISBLANK(Nomen.complète!C11),"-",Nomen.complète!C11)</f>
        <v>GL</v>
      </c>
    </row>
    <row r="12" spans="1:3">
      <c r="A12" s="17">
        <f>IF(ISBLANK(Nomen.complète!A12),"-",Nomen.complète!A12)</f>
        <v>9</v>
      </c>
      <c r="B12" s="18" t="str">
        <f>IF(ISBLANK(Nomen.complète!B12),"-",Nomen.complète!B12)</f>
        <v>Zoug</v>
      </c>
      <c r="C12" s="18" t="str">
        <f>IF(ISBLANK(Nomen.complète!C12),"-",Nomen.complète!C12)</f>
        <v>ZG</v>
      </c>
    </row>
    <row r="13" spans="1:3">
      <c r="A13" s="17">
        <f>IF(ISBLANK(Nomen.complète!A13),"-",Nomen.complète!A13)</f>
        <v>10</v>
      </c>
      <c r="B13" s="18" t="str">
        <f>IF(ISBLANK(Nomen.complète!B13),"-",Nomen.complète!B13)</f>
        <v>Fribourg</v>
      </c>
      <c r="C13" s="18" t="str">
        <f>IF(ISBLANK(Nomen.complète!C13),"-",Nomen.complète!C13)</f>
        <v>FR</v>
      </c>
    </row>
    <row r="14" spans="1:3">
      <c r="A14" s="17">
        <f>IF(ISBLANK(Nomen.complète!A14),"-",Nomen.complète!A14)</f>
        <v>11</v>
      </c>
      <c r="B14" s="18" t="str">
        <f>IF(ISBLANK(Nomen.complète!B14),"-",Nomen.complète!B14)</f>
        <v>Soleure</v>
      </c>
      <c r="C14" s="18" t="str">
        <f>IF(ISBLANK(Nomen.complète!C14),"-",Nomen.complète!C14)</f>
        <v>SO</v>
      </c>
    </row>
    <row r="15" spans="1:3">
      <c r="A15" s="17">
        <f>IF(ISBLANK(Nomen.complète!A15),"-",Nomen.complète!A15)</f>
        <v>12</v>
      </c>
      <c r="B15" s="18" t="str">
        <f>IF(ISBLANK(Nomen.complète!B15),"-",Nomen.complète!B15)</f>
        <v>Bâle-Ville</v>
      </c>
      <c r="C15" s="18" t="str">
        <f>IF(ISBLANK(Nomen.complète!C15),"-",Nomen.complète!C15)</f>
        <v>BS</v>
      </c>
    </row>
    <row r="16" spans="1:3">
      <c r="A16" s="17">
        <f>IF(ISBLANK(Nomen.complète!A16),"-",Nomen.complète!A16)</f>
        <v>13</v>
      </c>
      <c r="B16" s="18" t="str">
        <f>IF(ISBLANK(Nomen.complète!B16),"-",Nomen.complète!B16)</f>
        <v>Bâle-Campagne</v>
      </c>
      <c r="C16" s="18" t="str">
        <f>IF(ISBLANK(Nomen.complète!C16),"-",Nomen.complète!C16)</f>
        <v>BL</v>
      </c>
    </row>
    <row r="17" spans="1:3">
      <c r="A17" s="17">
        <f>IF(ISBLANK(Nomen.complète!A17),"-",Nomen.complète!A17)</f>
        <v>14</v>
      </c>
      <c r="B17" s="18" t="str">
        <f>IF(ISBLANK(Nomen.complète!B17),"-",Nomen.complète!B17)</f>
        <v>Schaffhouse</v>
      </c>
      <c r="C17" s="18" t="str">
        <f>IF(ISBLANK(Nomen.complète!C17),"-",Nomen.complète!C17)</f>
        <v>SH</v>
      </c>
    </row>
    <row r="18" spans="1:3">
      <c r="A18" s="17">
        <f>IF(ISBLANK(Nomen.complète!A18),"-",Nomen.complète!A18)</f>
        <v>15</v>
      </c>
      <c r="B18" s="18" t="str">
        <f>IF(ISBLANK(Nomen.complète!B18),"-",Nomen.complète!B18)</f>
        <v>Appenzell Rh.-Ext.</v>
      </c>
      <c r="C18" s="18" t="str">
        <f>IF(ISBLANK(Nomen.complète!C18),"-",Nomen.complète!C18)</f>
        <v>AR</v>
      </c>
    </row>
    <row r="19" spans="1:3">
      <c r="A19" s="17">
        <f>IF(ISBLANK(Nomen.complète!A19),"-",Nomen.complète!A19)</f>
        <v>16</v>
      </c>
      <c r="B19" s="18" t="str">
        <f>IF(ISBLANK(Nomen.complète!B19),"-",Nomen.complète!B19)</f>
        <v>Appenzell Rh.-Int.</v>
      </c>
      <c r="C19" s="18" t="str">
        <f>IF(ISBLANK(Nomen.complète!C19),"-",Nomen.complète!C19)</f>
        <v>AI</v>
      </c>
    </row>
    <row r="20" spans="1:3">
      <c r="A20" s="17">
        <f>IF(ISBLANK(Nomen.complète!A20),"-",Nomen.complète!A20)</f>
        <v>17</v>
      </c>
      <c r="B20" s="18" t="str">
        <f>IF(ISBLANK(Nomen.complète!B20),"-",Nomen.complète!B20)</f>
        <v>Saint-Gall</v>
      </c>
      <c r="C20" s="18" t="str">
        <f>IF(ISBLANK(Nomen.complète!C20),"-",Nomen.complète!C20)</f>
        <v>SG</v>
      </c>
    </row>
    <row r="21" spans="1:3">
      <c r="A21" s="17">
        <f>IF(ISBLANK(Nomen.complète!A21),"-",Nomen.complète!A21)</f>
        <v>18</v>
      </c>
      <c r="B21" s="18" t="str">
        <f>IF(ISBLANK(Nomen.complète!B21),"-",Nomen.complète!B21)</f>
        <v>Grisons</v>
      </c>
      <c r="C21" s="18" t="str">
        <f>IF(ISBLANK(Nomen.complète!C21),"-",Nomen.complète!C21)</f>
        <v>GR</v>
      </c>
    </row>
    <row r="22" spans="1:3">
      <c r="A22" s="17">
        <f>IF(ISBLANK(Nomen.complète!A22),"-",Nomen.complète!A22)</f>
        <v>19</v>
      </c>
      <c r="B22" s="18" t="str">
        <f>IF(ISBLANK(Nomen.complète!B22),"-",Nomen.complète!B22)</f>
        <v>Argovie</v>
      </c>
      <c r="C22" s="18" t="str">
        <f>IF(ISBLANK(Nomen.complète!C22),"-",Nomen.complète!C22)</f>
        <v>AG</v>
      </c>
    </row>
    <row r="23" spans="1:3">
      <c r="A23" s="17">
        <f>IF(ISBLANK(Nomen.complète!A23),"-",Nomen.complète!A23)</f>
        <v>20</v>
      </c>
      <c r="B23" s="18" t="str">
        <f>IF(ISBLANK(Nomen.complète!B23),"-",Nomen.complète!B23)</f>
        <v>Thurgovie</v>
      </c>
      <c r="C23" s="18" t="str">
        <f>IF(ISBLANK(Nomen.complète!C23),"-",Nomen.complète!C23)</f>
        <v>TG</v>
      </c>
    </row>
    <row r="24" spans="1:3">
      <c r="A24" s="17">
        <f>IF(ISBLANK(Nomen.complète!A24),"-",Nomen.complète!A24)</f>
        <v>21</v>
      </c>
      <c r="B24" s="18" t="str">
        <f>IF(ISBLANK(Nomen.complète!B24),"-",Nomen.complète!B24)</f>
        <v>Tessin</v>
      </c>
      <c r="C24" s="18" t="str">
        <f>IF(ISBLANK(Nomen.complète!C24),"-",Nomen.complète!C24)</f>
        <v>TI</v>
      </c>
    </row>
    <row r="25" spans="1:3">
      <c r="A25" s="17">
        <f>IF(ISBLANK(Nomen.complète!A25),"-",Nomen.complète!A25)</f>
        <v>22</v>
      </c>
      <c r="B25" s="18" t="str">
        <f>IF(ISBLANK(Nomen.complète!B25),"-",Nomen.complète!B25)</f>
        <v>Vaud</v>
      </c>
      <c r="C25" s="18" t="str">
        <f>IF(ISBLANK(Nomen.complète!C25),"-",Nomen.complète!C25)</f>
        <v>VD</v>
      </c>
    </row>
    <row r="26" spans="1:3">
      <c r="A26" s="17">
        <f>IF(ISBLANK(Nomen.complète!A26),"-",Nomen.complète!A26)</f>
        <v>23</v>
      </c>
      <c r="B26" s="18" t="str">
        <f>IF(ISBLANK(Nomen.complète!B26),"-",Nomen.complète!B26)</f>
        <v>Valais</v>
      </c>
      <c r="C26" s="18" t="str">
        <f>IF(ISBLANK(Nomen.complète!C26),"-",Nomen.complète!C26)</f>
        <v>VS</v>
      </c>
    </row>
    <row r="27" spans="1:3">
      <c r="A27" s="17">
        <f>IF(ISBLANK(Nomen.complète!A27),"-",Nomen.complète!A27)</f>
        <v>24</v>
      </c>
      <c r="B27" s="18" t="str">
        <f>IF(ISBLANK(Nomen.complète!B27),"-",Nomen.complète!B27)</f>
        <v>Neuchâtel</v>
      </c>
      <c r="C27" s="18" t="str">
        <f>IF(ISBLANK(Nomen.complète!C27),"-",Nomen.complète!C27)</f>
        <v>NE</v>
      </c>
    </row>
    <row r="28" spans="1:3">
      <c r="A28" s="17">
        <f>IF(ISBLANK(Nomen.complète!A28),"-",Nomen.complète!A28)</f>
        <v>25</v>
      </c>
      <c r="B28" s="18" t="str">
        <f>IF(ISBLANK(Nomen.complète!B28),"-",Nomen.complète!B28)</f>
        <v>Genève</v>
      </c>
      <c r="C28" s="18" t="str">
        <f>IF(ISBLANK(Nomen.complète!C28),"-",Nomen.complète!C28)</f>
        <v>GE</v>
      </c>
    </row>
    <row r="29" spans="1:3">
      <c r="A29" s="17">
        <f>IF(ISBLANK(Nomen.complète!A29),"-",Nomen.complète!A29)</f>
        <v>26</v>
      </c>
      <c r="B29" s="18" t="str">
        <f>IF(ISBLANK(Nomen.complète!B29),"-",Nomen.complète!B29)</f>
        <v>Jura</v>
      </c>
      <c r="C29" s="18" t="str">
        <f>IF(ISBLANK(Nomen.complète!C29),"-",Nomen.complète!C29)</f>
        <v>JU</v>
      </c>
    </row>
    <row r="30" spans="1:3">
      <c r="A30" s="17">
        <f>IF(ISBLANK(Nomen.complète!A30),"-",Nomen.complète!A30)</f>
        <v>27</v>
      </c>
      <c r="B30" s="18" t="str">
        <f>IF(ISBLANK(Nomen.complète!B30),"-",Nomen.complète!B30)</f>
        <v>Liechstenstein</v>
      </c>
      <c r="C30" s="18" t="str">
        <f>IF(ISBLANK(Nomen.complète!C30),"-",Nomen.complète!C30)</f>
        <v>L</v>
      </c>
    </row>
    <row r="31" spans="1:3">
      <c r="A31" s="17" t="str">
        <f>IF(ISBLANK(Nomen.complète!A31),"-",Nomen.complète!A31)</f>
        <v>-</v>
      </c>
      <c r="B31" s="18" t="str">
        <f>IF(ISBLANK(Nomen.complète!B31),"-",Nomen.complète!B31)</f>
        <v>-</v>
      </c>
      <c r="C31" s="18" t="str">
        <f>IF(ISBLANK(Nomen.complète!C31),"-",Nomen.complète!C31)</f>
        <v>-</v>
      </c>
    </row>
    <row r="32" spans="1:3">
      <c r="A32" s="17" t="str">
        <f>IF(ISBLANK(Nomen.complète!A32),"-",Nomen.complète!A32)</f>
        <v>-</v>
      </c>
      <c r="B32" s="18" t="str">
        <f>IF(ISBLANK(Nomen.complète!B32),"-",Nomen.complète!B32)</f>
        <v>-</v>
      </c>
      <c r="C32" s="18" t="str">
        <f>IF(ISBLANK(Nomen.complète!C32),"-",Nomen.complète!C32)</f>
        <v>-</v>
      </c>
    </row>
  </sheetData>
  <sheetProtection sheet="1" objects="1" scenarios="1"/>
  <phoneticPr fontId="2" type="noConversion"/>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indexed="42"/>
  </sheetPr>
  <dimension ref="A1:B20"/>
  <sheetViews>
    <sheetView showGridLines="0" showRowColHeaders="0" workbookViewId="0">
      <pane ySplit="3" topLeftCell="A4" activePane="bottomLeft" state="frozen"/>
      <selection pane="bottomLeft"/>
    </sheetView>
  </sheetViews>
  <sheetFormatPr baseColWidth="10" defaultColWidth="11.453125" defaultRowHeight="12.5"/>
  <cols>
    <col min="1" max="1" width="11" style="46" customWidth="1"/>
    <col min="2" max="2" width="64.453125" style="46" customWidth="1"/>
    <col min="3" max="16384" width="11.453125" style="46"/>
  </cols>
  <sheetData>
    <row r="1" spans="1:2" ht="13">
      <c r="A1" s="13" t="s">
        <v>114</v>
      </c>
      <c r="B1" s="13"/>
    </row>
    <row r="2" spans="1:2" ht="13">
      <c r="A2" s="13"/>
      <c r="B2" s="13"/>
    </row>
    <row r="3" spans="1:2" ht="13.5" thickBot="1">
      <c r="A3" s="19" t="s">
        <v>4</v>
      </c>
      <c r="B3" s="16" t="s">
        <v>115</v>
      </c>
    </row>
    <row r="4" spans="1:2">
      <c r="A4" s="20" t="str">
        <f>IF(ISBLANK(Nomen.complète!D4),"-",SUBSTITUTE(Nomen.complète!D4,"#kt#",INDEX(libktabb,Livraison!$F$11)))</f>
        <v>CH.AHV</v>
      </c>
      <c r="B4" s="18" t="str">
        <f>IF(ISBLANK(Nomen.complète!E4),"-",Nomen.complète!E4)</f>
        <v>Nouveau Numéro AVS</v>
      </c>
    </row>
    <row r="5" spans="1:2">
      <c r="A5" s="20" t="str">
        <f>IF(ISBLANK(Nomen.complète!D5),"-",SUBSTITUTE(Nomen.complète!D5,"#kt#",INDEX(libktabb,Livraison!$F$11)))</f>
        <v>CT.BE</v>
      </c>
      <c r="B5" s="18" t="str">
        <f>IF(ISBLANK(Nomen.complète!E5),"-",Nomen.complète!E5)</f>
        <v>Matricule cantonal variable d'année en année</v>
      </c>
    </row>
    <row r="6" spans="1:2">
      <c r="A6" s="20" t="str">
        <f>IF(ISBLANK(Nomen.complète!D6),"-",SUBSTITUTE(Nomen.complète!D6,"#kt#",INDEX(libktabb,Livraison!$F$11)))</f>
        <v>LOC.ID</v>
      </c>
      <c r="B6" s="18" t="str">
        <f>IF(ISBLANK(Nomen.complète!E6),"-",Nomen.complète!E6)</f>
        <v>Identificateur local</v>
      </c>
    </row>
    <row r="7" spans="1:2">
      <c r="A7" s="20" t="str">
        <f>IF(ISBLANK(Nomen.complète!D7),"-",SUBSTITUTE(Nomen.complète!D7,"#kt#",INDEX(libktabb,Livraison!$F$11)))</f>
        <v>-</v>
      </c>
      <c r="B7" s="18" t="str">
        <f>IF(ISBLANK(Nomen.complète!E7),"-",Nomen.complète!E7)</f>
        <v>-</v>
      </c>
    </row>
    <row r="8" spans="1:2">
      <c r="A8" s="20" t="str">
        <f>IF(ISBLANK(Nomen.complète!D8),"-",SUBSTITUTE(Nomen.complète!D8,"#kt#",INDEX(libktabb,Livraison!$F$11)))</f>
        <v>-</v>
      </c>
      <c r="B8" s="18" t="str">
        <f>IF(ISBLANK(Nomen.complète!E8),"-",Nomen.complète!E8)</f>
        <v>-</v>
      </c>
    </row>
    <row r="9" spans="1:2">
      <c r="A9" s="20" t="str">
        <f>IF(ISBLANK(Nomen.complète!D9),"-",SUBSTITUTE(Nomen.complète!D9,"#kt#",INDEX(libktabb,Livraison!$F$11)))</f>
        <v>-</v>
      </c>
      <c r="B9" s="18" t="str">
        <f>IF(ISBLANK(Nomen.complète!E9),"-",Nomen.complète!E9)</f>
        <v>-</v>
      </c>
    </row>
    <row r="10" spans="1:2">
      <c r="A10" s="20" t="str">
        <f>IF(ISBLANK(Nomen.complète!D10),"-",SUBSTITUTE(Nomen.complète!D10,"#kt#",INDEX(libktabb,Livraison!$F$11)))</f>
        <v>-</v>
      </c>
      <c r="B10" s="18" t="str">
        <f>IF(ISBLANK(Nomen.complète!E10),"-",Nomen.complète!E10)</f>
        <v>-</v>
      </c>
    </row>
    <row r="11" spans="1:2">
      <c r="A11" s="20" t="str">
        <f>IF(ISBLANK(Nomen.complète!D11),"-",SUBSTITUTE(Nomen.complète!D11,"#kt#",INDEX(libktabb,Livraison!$F$11)))</f>
        <v>-</v>
      </c>
      <c r="B11" s="18" t="str">
        <f>IF(ISBLANK(Nomen.complète!E11),"-",Nomen.complète!E11)</f>
        <v>-</v>
      </c>
    </row>
    <row r="12" spans="1:2">
      <c r="A12" s="20" t="str">
        <f>IF(ISBLANK(Nomen.complète!D12),"-",SUBSTITUTE(Nomen.complète!D12,"#kt#",INDEX(libktabb,Livraison!$F$11)))</f>
        <v>-</v>
      </c>
      <c r="B12" s="18" t="str">
        <f>IF(ISBLANK(Nomen.complète!E12),"-",Nomen.complète!E12)</f>
        <v>-</v>
      </c>
    </row>
    <row r="13" spans="1:2">
      <c r="A13" s="20" t="str">
        <f>IF(ISBLANK(Nomen.complète!D13),"-",SUBSTITUTE(Nomen.complète!D13,"#kt#",INDEX(libktabb,Livraison!$F$11)))</f>
        <v>-</v>
      </c>
      <c r="B13" s="18" t="str">
        <f>IF(ISBLANK(Nomen.complète!E13),"-",Nomen.complète!E13)</f>
        <v>-</v>
      </c>
    </row>
    <row r="14" spans="1:2">
      <c r="A14" s="20" t="str">
        <f>IF(ISBLANK(Nomen.complète!D14),"-",SUBSTITUTE(Nomen.complète!D14,"#kt#",INDEX(libktabb,Livraison!$F$11)))</f>
        <v>-</v>
      </c>
      <c r="B14" s="18" t="str">
        <f>IF(ISBLANK(Nomen.complète!E14),"-",Nomen.complète!E14)</f>
        <v>-</v>
      </c>
    </row>
    <row r="15" spans="1:2">
      <c r="A15" s="20" t="str">
        <f>IF(ISBLANK(Nomen.complète!D15),"-",SUBSTITUTE(Nomen.complète!D15,"#kt#",INDEX(libktabb,Livraison!$F$11)))</f>
        <v>-</v>
      </c>
      <c r="B15" s="18" t="str">
        <f>IF(ISBLANK(Nomen.complète!E15),"-",Nomen.complète!E15)</f>
        <v>-</v>
      </c>
    </row>
    <row r="16" spans="1:2">
      <c r="A16" s="20" t="str">
        <f>IF(ISBLANK(Nomen.complète!D16),"-",SUBSTITUTE(Nomen.complète!D16,"#kt#",INDEX(libktabb,Livraison!$F$11)))</f>
        <v>-</v>
      </c>
      <c r="B16" s="18" t="str">
        <f>IF(ISBLANK(Nomen.complète!E16),"-",Nomen.complète!E16)</f>
        <v>-</v>
      </c>
    </row>
    <row r="17" spans="1:2">
      <c r="A17" s="20" t="str">
        <f>IF(ISBLANK(Nomen.complète!D17),"-",SUBSTITUTE(Nomen.complète!D17,"#kt#",INDEX(libktabb,Livraison!$F$11)))</f>
        <v>-</v>
      </c>
      <c r="B17" s="18" t="str">
        <f>IF(ISBLANK(Nomen.complète!E17),"-",Nomen.complète!E17)</f>
        <v>-</v>
      </c>
    </row>
    <row r="18" spans="1:2">
      <c r="A18" s="20" t="str">
        <f>IF(ISBLANK(Nomen.complète!D18),"-",SUBSTITUTE(Nomen.complète!D18,"#kt#",INDEX(libktabb,Livraison!$F$11)))</f>
        <v>-</v>
      </c>
      <c r="B18" s="18" t="str">
        <f>IF(ISBLANK(Nomen.complète!E18),"-",Nomen.complète!E18)</f>
        <v>-</v>
      </c>
    </row>
    <row r="19" spans="1:2">
      <c r="A19" s="20" t="str">
        <f>IF(ISBLANK(Nomen.complète!D19),"-",SUBSTITUTE(Nomen.complète!D19,"#kt#",INDEX(libktabb,Livraison!$F$11)))</f>
        <v>-</v>
      </c>
      <c r="B19" s="18" t="str">
        <f>IF(ISBLANK(Nomen.complète!E19),"-",Nomen.complète!E19)</f>
        <v>-</v>
      </c>
    </row>
    <row r="20" spans="1:2">
      <c r="A20" s="20" t="str">
        <f>IF(ISBLANK(Nomen.complète!D20),"-",SUBSTITUTE(Nomen.complète!D20,"#kt#",INDEX(libktabb,Livraison!$F$11)))</f>
        <v>-</v>
      </c>
      <c r="B20" s="18" t="str">
        <f>IF(ISBLANK(Nomen.complète!E20),"-",Nomen.complète!E20)</f>
        <v>-</v>
      </c>
    </row>
  </sheetData>
  <sheetProtection sheet="1" objects="1" scenarios="1"/>
  <phoneticPr fontId="10"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indexed="42"/>
  </sheetPr>
  <dimension ref="A1:B5"/>
  <sheetViews>
    <sheetView showGridLines="0" showRowColHeaders="0" workbookViewId="0">
      <pane ySplit="3" topLeftCell="A4" activePane="bottomLeft" state="frozen"/>
      <selection pane="bottomLeft"/>
    </sheetView>
  </sheetViews>
  <sheetFormatPr baseColWidth="10" defaultColWidth="11.453125" defaultRowHeight="12.5"/>
  <cols>
    <col min="1" max="1" width="6.453125" style="46" customWidth="1"/>
    <col min="2" max="2" width="64.453125" style="46" customWidth="1"/>
    <col min="3" max="16384" width="11.453125" style="46"/>
  </cols>
  <sheetData>
    <row r="1" spans="1:2" ht="13">
      <c r="A1" s="13" t="s">
        <v>112</v>
      </c>
      <c r="B1" s="13"/>
    </row>
    <row r="2" spans="1:2" ht="13">
      <c r="A2" s="13"/>
      <c r="B2" s="13"/>
    </row>
    <row r="3" spans="1:2" ht="13.5" thickBot="1">
      <c r="A3" s="15" t="s">
        <v>4</v>
      </c>
      <c r="B3" s="16" t="s">
        <v>113</v>
      </c>
    </row>
    <row r="4" spans="1:2">
      <c r="A4" s="17">
        <f>IF(ISBLANK(Nomen.complète!F4),"-",Nomen.complète!F4)</f>
        <v>1</v>
      </c>
      <c r="B4" s="18" t="str">
        <f>IF(ISBLANK(Nomen.complète!G4),"-",Nomen.complète!G4)</f>
        <v>M</v>
      </c>
    </row>
    <row r="5" spans="1:2">
      <c r="A5" s="17">
        <f>IF(ISBLANK(Nomen.complète!F5),"-",Nomen.complète!F5)</f>
        <v>2</v>
      </c>
      <c r="B5" s="18" t="str">
        <f>IF(ISBLANK(Nomen.complète!G5),"-",Nomen.complète!G5)</f>
        <v>F</v>
      </c>
    </row>
  </sheetData>
  <sheetProtection sheet="1" objects="1" scenarios="1"/>
  <phoneticPr fontId="1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indexed="42"/>
  </sheetPr>
  <dimension ref="A1:B319"/>
  <sheetViews>
    <sheetView showGridLines="0" showRowColHeaders="0" workbookViewId="0">
      <pane ySplit="3" topLeftCell="A4" activePane="bottomLeft" state="frozen"/>
      <selection pane="bottomLeft"/>
    </sheetView>
  </sheetViews>
  <sheetFormatPr baseColWidth="10" defaultColWidth="11.453125" defaultRowHeight="12.5"/>
  <cols>
    <col min="1" max="1" width="6.453125" style="46" customWidth="1"/>
    <col min="2" max="2" width="41.54296875" style="46" customWidth="1"/>
    <col min="3" max="16384" width="11.453125" style="46"/>
  </cols>
  <sheetData>
    <row r="1" spans="1:2" ht="13">
      <c r="A1" s="13" t="s">
        <v>118</v>
      </c>
      <c r="B1" s="13"/>
    </row>
    <row r="2" spans="1:2" ht="13">
      <c r="A2" s="13"/>
      <c r="B2" s="13"/>
    </row>
    <row r="3" spans="1:2" ht="13.5" thickBot="1">
      <c r="A3" s="15" t="s">
        <v>4</v>
      </c>
      <c r="B3" s="16" t="s">
        <v>119</v>
      </c>
    </row>
    <row r="4" spans="1:2">
      <c r="A4" s="17">
        <f>IF(ISBLANK(Nomen.complète!J4),"-",Nomen.complète!J4)</f>
        <v>8100</v>
      </c>
      <c r="B4" s="18" t="str">
        <f>IF(ISBLANK(Nomen.complète!K4),"-",Nomen.complète!K4)</f>
        <v>Suisse</v>
      </c>
    </row>
    <row r="5" spans="1:2">
      <c r="A5" s="17">
        <f>IF(ISBLANK(Nomen.complète!J5),"-",Nomen.complète!J5)</f>
        <v>8501</v>
      </c>
      <c r="B5" s="18" t="str">
        <f>IF(ISBLANK(Nomen.complète!K5),"-",Nomen.complète!K5)</f>
        <v>Afghanistan</v>
      </c>
    </row>
    <row r="6" spans="1:2">
      <c r="A6" s="17">
        <f>IF(ISBLANK(Nomen.complète!J6),"-",Nomen.complète!J6)</f>
        <v>8349</v>
      </c>
      <c r="B6" s="18" t="str">
        <f>IF(ISBLANK(Nomen.complète!K6),"-",Nomen.complète!K6)</f>
        <v>Afrique du Sud</v>
      </c>
    </row>
    <row r="7" spans="1:2">
      <c r="A7" s="17">
        <f>IF(ISBLANK(Nomen.complète!J7),"-",Nomen.complète!J7)</f>
        <v>8201</v>
      </c>
      <c r="B7" s="18" t="str">
        <f>IF(ISBLANK(Nomen.complète!K7),"-",Nomen.complète!K7)</f>
        <v>Albanie</v>
      </c>
    </row>
    <row r="8" spans="1:2">
      <c r="A8" s="17">
        <f>IF(ISBLANK(Nomen.complète!J8),"-",Nomen.complète!J8)</f>
        <v>8304</v>
      </c>
      <c r="B8" s="18" t="str">
        <f>IF(ISBLANK(Nomen.complète!K8),"-",Nomen.complète!K8)</f>
        <v>Algérie</v>
      </c>
    </row>
    <row r="9" spans="1:2">
      <c r="A9" s="17">
        <f>IF(ISBLANK(Nomen.complète!J9),"-",Nomen.complète!J9)</f>
        <v>8207</v>
      </c>
      <c r="B9" s="18" t="str">
        <f>IF(ISBLANK(Nomen.complète!K9),"-",Nomen.complète!K9)</f>
        <v>Allemagne</v>
      </c>
    </row>
    <row r="10" spans="1:2">
      <c r="A10" s="17">
        <f>IF(ISBLANK(Nomen.complète!J10),"-",Nomen.complète!J10)</f>
        <v>8202</v>
      </c>
      <c r="B10" s="18" t="str">
        <f>IF(ISBLANK(Nomen.complète!K10),"-",Nomen.complète!K10)</f>
        <v>Andorre</v>
      </c>
    </row>
    <row r="11" spans="1:2">
      <c r="A11" s="17">
        <f>IF(ISBLANK(Nomen.complète!J11),"-",Nomen.complète!J11)</f>
        <v>8305</v>
      </c>
      <c r="B11" s="18" t="str">
        <f>IF(ISBLANK(Nomen.complète!K11),"-",Nomen.complète!K11)</f>
        <v>Angola</v>
      </c>
    </row>
    <row r="12" spans="1:2">
      <c r="A12" s="17">
        <f>IF(ISBLANK(Nomen.complète!J12),"-",Nomen.complète!J12)</f>
        <v>8442</v>
      </c>
      <c r="B12" s="18" t="str">
        <f>IF(ISBLANK(Nomen.complète!K12),"-",Nomen.complète!K12)</f>
        <v>Antigua-et-Barbuda</v>
      </c>
    </row>
    <row r="13" spans="1:2">
      <c r="A13" s="17">
        <f>IF(ISBLANK(Nomen.complète!J13),"-",Nomen.complète!J13)</f>
        <v>8535</v>
      </c>
      <c r="B13" s="18" t="str">
        <f>IF(ISBLANK(Nomen.complète!K13),"-",Nomen.complète!K13)</f>
        <v>Arabie saoudite</v>
      </c>
    </row>
    <row r="14" spans="1:2">
      <c r="A14" s="17">
        <f>IF(ISBLANK(Nomen.complète!J14),"-",Nomen.complète!J14)</f>
        <v>8401</v>
      </c>
      <c r="B14" s="18" t="str">
        <f>IF(ISBLANK(Nomen.complète!K14),"-",Nomen.complète!K14)</f>
        <v>Argentine</v>
      </c>
    </row>
    <row r="15" spans="1:2">
      <c r="A15" s="17">
        <f>IF(ISBLANK(Nomen.complète!J15),"-",Nomen.complète!J15)</f>
        <v>8560</v>
      </c>
      <c r="B15" s="18" t="str">
        <f>IF(ISBLANK(Nomen.complète!K15),"-",Nomen.complète!K15)</f>
        <v>Arménie</v>
      </c>
    </row>
    <row r="16" spans="1:2">
      <c r="A16" s="17">
        <f>IF(ISBLANK(Nomen.complète!J16),"-",Nomen.complète!J16)</f>
        <v>8601</v>
      </c>
      <c r="B16" s="18" t="str">
        <f>IF(ISBLANK(Nomen.complète!K16),"-",Nomen.complète!K16)</f>
        <v>Australie</v>
      </c>
    </row>
    <row r="17" spans="1:2">
      <c r="A17" s="17">
        <f>IF(ISBLANK(Nomen.complète!J17),"-",Nomen.complète!J17)</f>
        <v>8229</v>
      </c>
      <c r="B17" s="18" t="str">
        <f>IF(ISBLANK(Nomen.complète!K17),"-",Nomen.complète!K17)</f>
        <v>Autriche</v>
      </c>
    </row>
    <row r="18" spans="1:2">
      <c r="A18" s="17">
        <f>IF(ISBLANK(Nomen.complète!J18),"-",Nomen.complète!J18)</f>
        <v>8561</v>
      </c>
      <c r="B18" s="18" t="str">
        <f>IF(ISBLANK(Nomen.complète!K18),"-",Nomen.complète!K18)</f>
        <v>Azerbaïdjan</v>
      </c>
    </row>
    <row r="19" spans="1:2">
      <c r="A19" s="17">
        <f>IF(ISBLANK(Nomen.complète!J19),"-",Nomen.complète!J19)</f>
        <v>8402</v>
      </c>
      <c r="B19" s="18" t="str">
        <f>IF(ISBLANK(Nomen.complète!K19),"-",Nomen.complète!K19)</f>
        <v>Bahamas</v>
      </c>
    </row>
    <row r="20" spans="1:2">
      <c r="A20" s="17">
        <f>IF(ISBLANK(Nomen.complète!J20),"-",Nomen.complète!J20)</f>
        <v>8502</v>
      </c>
      <c r="B20" s="18" t="str">
        <f>IF(ISBLANK(Nomen.complète!K20),"-",Nomen.complète!K20)</f>
        <v>Bahreïn</v>
      </c>
    </row>
    <row r="21" spans="1:2">
      <c r="A21" s="17">
        <f>IF(ISBLANK(Nomen.complète!J21),"-",Nomen.complète!J21)</f>
        <v>8546</v>
      </c>
      <c r="B21" s="18" t="str">
        <f>IF(ISBLANK(Nomen.complète!K21),"-",Nomen.complète!K21)</f>
        <v>Bangladesh</v>
      </c>
    </row>
    <row r="22" spans="1:2">
      <c r="A22" s="17">
        <f>IF(ISBLANK(Nomen.complète!J22),"-",Nomen.complète!J22)</f>
        <v>8403</v>
      </c>
      <c r="B22" s="18" t="str">
        <f>IF(ISBLANK(Nomen.complète!K22),"-",Nomen.complète!K22)</f>
        <v>Barbade</v>
      </c>
    </row>
    <row r="23" spans="1:2">
      <c r="A23" s="17">
        <f>IF(ISBLANK(Nomen.complète!J23),"-",Nomen.complète!J23)</f>
        <v>8266</v>
      </c>
      <c r="B23" s="18" t="str">
        <f>IF(ISBLANK(Nomen.complète!K23),"-",Nomen.complète!K23)</f>
        <v>Bélarus</v>
      </c>
    </row>
    <row r="24" spans="1:2">
      <c r="A24" s="17">
        <f>IF(ISBLANK(Nomen.complète!J24),"-",Nomen.complète!J24)</f>
        <v>8204</v>
      </c>
      <c r="B24" s="18" t="str">
        <f>IF(ISBLANK(Nomen.complète!K24),"-",Nomen.complète!K24)</f>
        <v>Belgique</v>
      </c>
    </row>
    <row r="25" spans="1:2">
      <c r="A25" s="17">
        <f>IF(ISBLANK(Nomen.complète!J25),"-",Nomen.complète!J25)</f>
        <v>8419</v>
      </c>
      <c r="B25" s="18" t="str">
        <f>IF(ISBLANK(Nomen.complète!K25),"-",Nomen.complète!K25)</f>
        <v>Belize</v>
      </c>
    </row>
    <row r="26" spans="1:2">
      <c r="A26" s="17">
        <f>IF(ISBLANK(Nomen.complète!J26),"-",Nomen.complète!J26)</f>
        <v>8309</v>
      </c>
      <c r="B26" s="18" t="str">
        <f>IF(ISBLANK(Nomen.complète!K26),"-",Nomen.complète!K26)</f>
        <v>Bénin</v>
      </c>
    </row>
    <row r="27" spans="1:2">
      <c r="A27" s="17">
        <f>IF(ISBLANK(Nomen.complète!J27),"-",Nomen.complète!J27)</f>
        <v>8503</v>
      </c>
      <c r="B27" s="18" t="str">
        <f>IF(ISBLANK(Nomen.complète!K27),"-",Nomen.complète!K27)</f>
        <v>Bhoutan</v>
      </c>
    </row>
    <row r="28" spans="1:2">
      <c r="A28" s="17">
        <f>IF(ISBLANK(Nomen.complète!J28),"-",Nomen.complète!J28)</f>
        <v>8405</v>
      </c>
      <c r="B28" s="18" t="str">
        <f>IF(ISBLANK(Nomen.complète!K28),"-",Nomen.complète!K28)</f>
        <v>Bolivie</v>
      </c>
    </row>
    <row r="29" spans="1:2">
      <c r="A29" s="17">
        <f>IF(ISBLANK(Nomen.complète!J29),"-",Nomen.complète!J29)</f>
        <v>8252</v>
      </c>
      <c r="B29" s="18" t="str">
        <f>IF(ISBLANK(Nomen.complète!K29),"-",Nomen.complète!K29)</f>
        <v>Bosnie et Herzégovine</v>
      </c>
    </row>
    <row r="30" spans="1:2">
      <c r="A30" s="17">
        <f>IF(ISBLANK(Nomen.complète!J30),"-",Nomen.complète!J30)</f>
        <v>8307</v>
      </c>
      <c r="B30" s="18" t="str">
        <f>IF(ISBLANK(Nomen.complète!K30),"-",Nomen.complète!K30)</f>
        <v>Botswana</v>
      </c>
    </row>
    <row r="31" spans="1:2">
      <c r="A31" s="17">
        <f>IF(ISBLANK(Nomen.complète!J31),"-",Nomen.complète!J31)</f>
        <v>8406</v>
      </c>
      <c r="B31" s="18" t="str">
        <f>IF(ISBLANK(Nomen.complète!K31),"-",Nomen.complète!K31)</f>
        <v>Brésil</v>
      </c>
    </row>
    <row r="32" spans="1:2">
      <c r="A32" s="17">
        <f>IF(ISBLANK(Nomen.complète!J32),"-",Nomen.complète!J32)</f>
        <v>8504</v>
      </c>
      <c r="B32" s="18" t="str">
        <f>IF(ISBLANK(Nomen.complète!K32),"-",Nomen.complète!K32)</f>
        <v>Brunéi Darussalam</v>
      </c>
    </row>
    <row r="33" spans="1:2">
      <c r="A33" s="17">
        <f>IF(ISBLANK(Nomen.complète!J33),"-",Nomen.complète!J33)</f>
        <v>8205</v>
      </c>
      <c r="B33" s="18" t="str">
        <f>IF(ISBLANK(Nomen.complète!K33),"-",Nomen.complète!K33)</f>
        <v>Bulgarie</v>
      </c>
    </row>
    <row r="34" spans="1:2">
      <c r="A34" s="17">
        <f>IF(ISBLANK(Nomen.complète!J34),"-",Nomen.complète!J34)</f>
        <v>8337</v>
      </c>
      <c r="B34" s="18" t="str">
        <f>IF(ISBLANK(Nomen.complète!K34),"-",Nomen.complète!K34)</f>
        <v>Burkina Faso</v>
      </c>
    </row>
    <row r="35" spans="1:2">
      <c r="A35" s="17">
        <f>IF(ISBLANK(Nomen.complète!J35),"-",Nomen.complète!J35)</f>
        <v>8308</v>
      </c>
      <c r="B35" s="18" t="str">
        <f>IF(ISBLANK(Nomen.complète!K35),"-",Nomen.complète!K35)</f>
        <v>Burundi</v>
      </c>
    </row>
    <row r="36" spans="1:2">
      <c r="A36" s="17">
        <f>IF(ISBLANK(Nomen.complète!J36),"-",Nomen.complète!J36)</f>
        <v>8319</v>
      </c>
      <c r="B36" s="18" t="str">
        <f>IF(ISBLANK(Nomen.complète!K36),"-",Nomen.complète!K36)</f>
        <v>Cabo Verde</v>
      </c>
    </row>
    <row r="37" spans="1:2">
      <c r="A37" s="17">
        <f>IF(ISBLANK(Nomen.complète!J37),"-",Nomen.complète!J37)</f>
        <v>8518</v>
      </c>
      <c r="B37" s="18" t="str">
        <f>IF(ISBLANK(Nomen.complète!K37),"-",Nomen.complète!K37)</f>
        <v>Cambodge</v>
      </c>
    </row>
    <row r="38" spans="1:2">
      <c r="A38" s="17">
        <f>IF(ISBLANK(Nomen.complète!J38),"-",Nomen.complète!J38)</f>
        <v>8317</v>
      </c>
      <c r="B38" s="18" t="str">
        <f>IF(ISBLANK(Nomen.complète!K38),"-",Nomen.complète!K38)</f>
        <v>Cameroun</v>
      </c>
    </row>
    <row r="39" spans="1:2">
      <c r="A39" s="17">
        <f>IF(ISBLANK(Nomen.complète!J39),"-",Nomen.complète!J39)</f>
        <v>8423</v>
      </c>
      <c r="B39" s="18" t="str">
        <f>IF(ISBLANK(Nomen.complète!K39),"-",Nomen.complète!K39)</f>
        <v>Canada</v>
      </c>
    </row>
    <row r="40" spans="1:2">
      <c r="A40" s="17">
        <f>IF(ISBLANK(Nomen.complète!J40),"-",Nomen.complète!J40)</f>
        <v>8407</v>
      </c>
      <c r="B40" s="18" t="str">
        <f>IF(ISBLANK(Nomen.complète!K40),"-",Nomen.complète!K40)</f>
        <v>Chili</v>
      </c>
    </row>
    <row r="41" spans="1:2">
      <c r="A41" s="17">
        <f>IF(ISBLANK(Nomen.complète!J41),"-",Nomen.complète!J41)</f>
        <v>8508</v>
      </c>
      <c r="B41" s="18" t="str">
        <f>IF(ISBLANK(Nomen.complète!K41),"-",Nomen.complète!K41)</f>
        <v>Chine</v>
      </c>
    </row>
    <row r="42" spans="1:2">
      <c r="A42" s="17">
        <f>IF(ISBLANK(Nomen.complète!J42),"-",Nomen.complète!J42)</f>
        <v>8242</v>
      </c>
      <c r="B42" s="18" t="str">
        <f>IF(ISBLANK(Nomen.complète!K42),"-",Nomen.complète!K42)</f>
        <v>Chypre</v>
      </c>
    </row>
    <row r="43" spans="1:2">
      <c r="A43" s="17">
        <f>IF(ISBLANK(Nomen.complète!J43),"-",Nomen.complète!J43)</f>
        <v>8241</v>
      </c>
      <c r="B43" s="18" t="str">
        <f>IF(ISBLANK(Nomen.complète!K43),"-",Nomen.complète!K43)</f>
        <v>Cité du Vatican</v>
      </c>
    </row>
    <row r="44" spans="1:2">
      <c r="A44" s="17">
        <f>IF(ISBLANK(Nomen.complète!J44),"-",Nomen.complète!J44)</f>
        <v>8424</v>
      </c>
      <c r="B44" s="18" t="str">
        <f>IF(ISBLANK(Nomen.complète!K44),"-",Nomen.complète!K44)</f>
        <v>Colombie</v>
      </c>
    </row>
    <row r="45" spans="1:2">
      <c r="A45" s="17">
        <f>IF(ISBLANK(Nomen.complète!J45),"-",Nomen.complète!J45)</f>
        <v>8321</v>
      </c>
      <c r="B45" s="18" t="str">
        <f>IF(ISBLANK(Nomen.complète!K45),"-",Nomen.complète!K45)</f>
        <v>Comores</v>
      </c>
    </row>
    <row r="46" spans="1:2">
      <c r="A46" s="17">
        <f>IF(ISBLANK(Nomen.complète!J46),"-",Nomen.complète!J46)</f>
        <v>8322</v>
      </c>
      <c r="B46" s="18" t="str">
        <f>IF(ISBLANK(Nomen.complète!K46),"-",Nomen.complète!K46)</f>
        <v>Congo (Brazzaville)</v>
      </c>
    </row>
    <row r="47" spans="1:2">
      <c r="A47" s="17">
        <f>IF(ISBLANK(Nomen.complète!J47),"-",Nomen.complète!J47)</f>
        <v>8323</v>
      </c>
      <c r="B47" s="18" t="str">
        <f>IF(ISBLANK(Nomen.complète!K47),"-",Nomen.complète!K47)</f>
        <v>Congo (Kinshasa)</v>
      </c>
    </row>
    <row r="48" spans="1:2">
      <c r="A48" s="17">
        <f>IF(ISBLANK(Nomen.complète!J48),"-",Nomen.complète!J48)</f>
        <v>8530</v>
      </c>
      <c r="B48" s="18" t="str">
        <f>IF(ISBLANK(Nomen.complète!K48),"-",Nomen.complète!K48)</f>
        <v>Corée (Nord)</v>
      </c>
    </row>
    <row r="49" spans="1:2">
      <c r="A49" s="17">
        <f>IF(ISBLANK(Nomen.complète!J49),"-",Nomen.complète!J49)</f>
        <v>8539</v>
      </c>
      <c r="B49" s="18" t="str">
        <f>IF(ISBLANK(Nomen.complète!K49),"-",Nomen.complète!K49)</f>
        <v>Corée (Sud)</v>
      </c>
    </row>
    <row r="50" spans="1:2">
      <c r="A50" s="17">
        <f>IF(ISBLANK(Nomen.complète!J50),"-",Nomen.complète!J50)</f>
        <v>8408</v>
      </c>
      <c r="B50" s="18" t="str">
        <f>IF(ISBLANK(Nomen.complète!K50),"-",Nomen.complète!K50)</f>
        <v>Costa Rica</v>
      </c>
    </row>
    <row r="51" spans="1:2">
      <c r="A51" s="17">
        <f>IF(ISBLANK(Nomen.complète!J51),"-",Nomen.complète!J51)</f>
        <v>8310</v>
      </c>
      <c r="B51" s="18" t="str">
        <f>IF(ISBLANK(Nomen.complète!K51),"-",Nomen.complète!K51)</f>
        <v>Côte d'Ivoire</v>
      </c>
    </row>
    <row r="52" spans="1:2">
      <c r="A52" s="17">
        <f>IF(ISBLANK(Nomen.complète!J52),"-",Nomen.complète!J52)</f>
        <v>8250</v>
      </c>
      <c r="B52" s="18" t="str">
        <f>IF(ISBLANK(Nomen.complète!K52),"-",Nomen.complète!K52)</f>
        <v>Croatie</v>
      </c>
    </row>
    <row r="53" spans="1:2">
      <c r="A53" s="17">
        <f>IF(ISBLANK(Nomen.complète!J53),"-",Nomen.complète!J53)</f>
        <v>8425</v>
      </c>
      <c r="B53" s="18" t="str">
        <f>IF(ISBLANK(Nomen.complète!K53),"-",Nomen.complète!K53)</f>
        <v>Cuba</v>
      </c>
    </row>
    <row r="54" spans="1:2">
      <c r="A54" s="17">
        <f>IF(ISBLANK(Nomen.complète!J54),"-",Nomen.complète!J54)</f>
        <v>8206</v>
      </c>
      <c r="B54" s="18" t="str">
        <f>IF(ISBLANK(Nomen.complète!K54),"-",Nomen.complète!K54)</f>
        <v>Danemark</v>
      </c>
    </row>
    <row r="55" spans="1:2">
      <c r="A55" s="17">
        <f>IF(ISBLANK(Nomen.complète!J55),"-",Nomen.complète!J55)</f>
        <v>8303</v>
      </c>
      <c r="B55" s="18" t="str">
        <f>IF(ISBLANK(Nomen.complète!K55),"-",Nomen.complète!K55)</f>
        <v>Djibouti</v>
      </c>
    </row>
    <row r="56" spans="1:2">
      <c r="A56" s="17">
        <f>IF(ISBLANK(Nomen.complète!J56),"-",Nomen.complète!J56)</f>
        <v>8440</v>
      </c>
      <c r="B56" s="18" t="str">
        <f>IF(ISBLANK(Nomen.complète!K56),"-",Nomen.complète!K56)</f>
        <v>Dominique</v>
      </c>
    </row>
    <row r="57" spans="1:2">
      <c r="A57" s="17">
        <f>IF(ISBLANK(Nomen.complète!J57),"-",Nomen.complète!J57)</f>
        <v>8359</v>
      </c>
      <c r="B57" s="18" t="str">
        <f>IF(ISBLANK(Nomen.complète!K57),"-",Nomen.complète!K57)</f>
        <v>Égypte</v>
      </c>
    </row>
    <row r="58" spans="1:2">
      <c r="A58" s="17">
        <f>IF(ISBLANK(Nomen.complète!J58),"-",Nomen.complète!J58)</f>
        <v>8411</v>
      </c>
      <c r="B58" s="18" t="str">
        <f>IF(ISBLANK(Nomen.complète!K58),"-",Nomen.complète!K58)</f>
        <v>El Salvador</v>
      </c>
    </row>
    <row r="59" spans="1:2">
      <c r="A59" s="17">
        <f>IF(ISBLANK(Nomen.complète!J59),"-",Nomen.complète!J59)</f>
        <v>8532</v>
      </c>
      <c r="B59" s="18" t="str">
        <f>IF(ISBLANK(Nomen.complète!K59),"-",Nomen.complète!K59)</f>
        <v>Emirats arabes unis</v>
      </c>
    </row>
    <row r="60" spans="1:2">
      <c r="A60" s="17">
        <f>IF(ISBLANK(Nomen.complète!J60),"-",Nomen.complète!J60)</f>
        <v>8410</v>
      </c>
      <c r="B60" s="18" t="str">
        <f>IF(ISBLANK(Nomen.complète!K60),"-",Nomen.complète!K60)</f>
        <v>Équateur</v>
      </c>
    </row>
    <row r="61" spans="1:2">
      <c r="A61" s="17">
        <f>IF(ISBLANK(Nomen.complète!J61),"-",Nomen.complète!J61)</f>
        <v>8362</v>
      </c>
      <c r="B61" s="18" t="str">
        <f>IF(ISBLANK(Nomen.complète!K61),"-",Nomen.complète!K61)</f>
        <v>Érythrée</v>
      </c>
    </row>
    <row r="62" spans="1:2">
      <c r="A62" s="17">
        <f>IF(ISBLANK(Nomen.complète!J62),"-",Nomen.complète!J62)</f>
        <v>8236</v>
      </c>
      <c r="B62" s="18" t="str">
        <f>IF(ISBLANK(Nomen.complète!K62),"-",Nomen.complète!K62)</f>
        <v>Espagne</v>
      </c>
    </row>
    <row r="63" spans="1:2">
      <c r="A63" s="17">
        <f>IF(ISBLANK(Nomen.complète!J63),"-",Nomen.complète!J63)</f>
        <v>8260</v>
      </c>
      <c r="B63" s="18" t="str">
        <f>IF(ISBLANK(Nomen.complète!K63),"-",Nomen.complète!K63)</f>
        <v>Estonie</v>
      </c>
    </row>
    <row r="64" spans="1:2">
      <c r="A64" s="17">
        <f>IF(ISBLANK(Nomen.complète!J64),"-",Nomen.complète!J64)</f>
        <v>8352</v>
      </c>
      <c r="B64" s="18" t="str">
        <f>IF(ISBLANK(Nomen.complète!K64),"-",Nomen.complète!K64)</f>
        <v>Eswatini</v>
      </c>
    </row>
    <row r="65" spans="1:2">
      <c r="A65" s="17">
        <f>IF(ISBLANK(Nomen.complète!J65),"-",Nomen.complète!J65)</f>
        <v>8439</v>
      </c>
      <c r="B65" s="18" t="str">
        <f>IF(ISBLANK(Nomen.complète!K65),"-",Nomen.complète!K65)</f>
        <v>États-Unis</v>
      </c>
    </row>
    <row r="66" spans="1:2">
      <c r="A66" s="17">
        <f>IF(ISBLANK(Nomen.complète!J66),"-",Nomen.complète!J66)</f>
        <v>8302</v>
      </c>
      <c r="B66" s="18" t="str">
        <f>IF(ISBLANK(Nomen.complète!K66),"-",Nomen.complète!K66)</f>
        <v>Éthiopie</v>
      </c>
    </row>
    <row r="67" spans="1:2">
      <c r="A67" s="17">
        <f>IF(ISBLANK(Nomen.complète!J67),"-",Nomen.complète!J67)</f>
        <v>8602</v>
      </c>
      <c r="B67" s="18" t="str">
        <f>IF(ISBLANK(Nomen.complète!K67),"-",Nomen.complète!K67)</f>
        <v>Fidji</v>
      </c>
    </row>
    <row r="68" spans="1:2">
      <c r="A68" s="17">
        <f>IF(ISBLANK(Nomen.complète!J68),"-",Nomen.complète!J68)</f>
        <v>8211</v>
      </c>
      <c r="B68" s="18" t="str">
        <f>IF(ISBLANK(Nomen.complète!K68),"-",Nomen.complète!K68)</f>
        <v>Finlande</v>
      </c>
    </row>
    <row r="69" spans="1:2">
      <c r="A69" s="17">
        <f>IF(ISBLANK(Nomen.complète!J69),"-",Nomen.complète!J69)</f>
        <v>8212</v>
      </c>
      <c r="B69" s="18" t="str">
        <f>IF(ISBLANK(Nomen.complète!K69),"-",Nomen.complète!K69)</f>
        <v>France</v>
      </c>
    </row>
    <row r="70" spans="1:2">
      <c r="A70" s="17">
        <f>IF(ISBLANK(Nomen.complète!J70),"-",Nomen.complète!J70)</f>
        <v>8311</v>
      </c>
      <c r="B70" s="18" t="str">
        <f>IF(ISBLANK(Nomen.complète!K70),"-",Nomen.complète!K70)</f>
        <v>Gabon</v>
      </c>
    </row>
    <row r="71" spans="1:2">
      <c r="A71" s="17">
        <f>IF(ISBLANK(Nomen.complète!J71),"-",Nomen.complète!J71)</f>
        <v>8312</v>
      </c>
      <c r="B71" s="18" t="str">
        <f>IF(ISBLANK(Nomen.complète!K71),"-",Nomen.complète!K71)</f>
        <v>Gambie</v>
      </c>
    </row>
    <row r="72" spans="1:2">
      <c r="A72" s="17">
        <f>IF(ISBLANK(Nomen.complète!J72),"-",Nomen.complète!J72)</f>
        <v>8562</v>
      </c>
      <c r="B72" s="18" t="str">
        <f>IF(ISBLANK(Nomen.complète!K72),"-",Nomen.complète!K72)</f>
        <v>Géorgie</v>
      </c>
    </row>
    <row r="73" spans="1:2">
      <c r="A73" s="17">
        <f>IF(ISBLANK(Nomen.complète!J73),"-",Nomen.complète!J73)</f>
        <v>8313</v>
      </c>
      <c r="B73" s="18" t="str">
        <f>IF(ISBLANK(Nomen.complète!K73),"-",Nomen.complète!K73)</f>
        <v>Ghana</v>
      </c>
    </row>
    <row r="74" spans="1:2">
      <c r="A74" s="17">
        <f>IF(ISBLANK(Nomen.complète!J74),"-",Nomen.complète!J74)</f>
        <v>8214</v>
      </c>
      <c r="B74" s="18" t="str">
        <f>IF(ISBLANK(Nomen.complète!K74),"-",Nomen.complète!K74)</f>
        <v>Grèce</v>
      </c>
    </row>
    <row r="75" spans="1:2">
      <c r="A75" s="17">
        <f>IF(ISBLANK(Nomen.complète!J75),"-",Nomen.complète!J75)</f>
        <v>8441</v>
      </c>
      <c r="B75" s="18" t="str">
        <f>IF(ISBLANK(Nomen.complète!K75),"-",Nomen.complète!K75)</f>
        <v>Grenade</v>
      </c>
    </row>
    <row r="76" spans="1:2">
      <c r="A76" s="17">
        <f>IF(ISBLANK(Nomen.complète!J76),"-",Nomen.complète!J76)</f>
        <v>8415</v>
      </c>
      <c r="B76" s="18" t="str">
        <f>IF(ISBLANK(Nomen.complète!K76),"-",Nomen.complète!K76)</f>
        <v>Guatemala</v>
      </c>
    </row>
    <row r="77" spans="1:2">
      <c r="A77" s="17">
        <f>IF(ISBLANK(Nomen.complète!J77),"-",Nomen.complète!J77)</f>
        <v>8315</v>
      </c>
      <c r="B77" s="18" t="str">
        <f>IF(ISBLANK(Nomen.complète!K77),"-",Nomen.complète!K77)</f>
        <v>Guinée</v>
      </c>
    </row>
    <row r="78" spans="1:2">
      <c r="A78" s="17">
        <f>IF(ISBLANK(Nomen.complète!J78),"-",Nomen.complète!J78)</f>
        <v>8301</v>
      </c>
      <c r="B78" s="18" t="str">
        <f>IF(ISBLANK(Nomen.complète!K78),"-",Nomen.complète!K78)</f>
        <v>Guinée équatoriale</v>
      </c>
    </row>
    <row r="79" spans="1:2">
      <c r="A79" s="17">
        <f>IF(ISBLANK(Nomen.complète!J79),"-",Nomen.complète!J79)</f>
        <v>8314</v>
      </c>
      <c r="B79" s="18" t="str">
        <f>IF(ISBLANK(Nomen.complète!K79),"-",Nomen.complète!K79)</f>
        <v>Guinée-Bissau</v>
      </c>
    </row>
    <row r="80" spans="1:2">
      <c r="A80" s="17">
        <f>IF(ISBLANK(Nomen.complète!J80),"-",Nomen.complète!J80)</f>
        <v>8417</v>
      </c>
      <c r="B80" s="18" t="str">
        <f>IF(ISBLANK(Nomen.complète!K80),"-",Nomen.complète!K80)</f>
        <v>Guyana</v>
      </c>
    </row>
    <row r="81" spans="1:2">
      <c r="A81" s="17">
        <f>IF(ISBLANK(Nomen.complète!J81),"-",Nomen.complète!J81)</f>
        <v>8418</v>
      </c>
      <c r="B81" s="18" t="str">
        <f>IF(ISBLANK(Nomen.complète!K81),"-",Nomen.complète!K81)</f>
        <v>Haïti</v>
      </c>
    </row>
    <row r="82" spans="1:2">
      <c r="A82" s="17">
        <f>IF(ISBLANK(Nomen.complète!J82),"-",Nomen.complète!J82)</f>
        <v>8420</v>
      </c>
      <c r="B82" s="18" t="str">
        <f>IF(ISBLANK(Nomen.complète!K82),"-",Nomen.complète!K82)</f>
        <v>Honduras</v>
      </c>
    </row>
    <row r="83" spans="1:2">
      <c r="A83" s="17">
        <f>IF(ISBLANK(Nomen.complète!J83),"-",Nomen.complète!J83)</f>
        <v>8240</v>
      </c>
      <c r="B83" s="18" t="str">
        <f>IF(ISBLANK(Nomen.complète!K83),"-",Nomen.complète!K83)</f>
        <v>Hongrie</v>
      </c>
    </row>
    <row r="84" spans="1:2">
      <c r="A84" s="17">
        <f>IF(ISBLANK(Nomen.complète!J84),"-",Nomen.complète!J84)</f>
        <v>8682</v>
      </c>
      <c r="B84" s="18" t="str">
        <f>IF(ISBLANK(Nomen.complète!K84),"-",Nomen.complète!K84)</f>
        <v>Îles Cook</v>
      </c>
    </row>
    <row r="85" spans="1:2">
      <c r="A85" s="17">
        <f>IF(ISBLANK(Nomen.complète!J85),"-",Nomen.complète!J85)</f>
        <v>8617</v>
      </c>
      <c r="B85" s="18" t="str">
        <f>IF(ISBLANK(Nomen.complète!K85),"-",Nomen.complète!K85)</f>
        <v>Îles Marshall</v>
      </c>
    </row>
    <row r="86" spans="1:2">
      <c r="A86" s="17">
        <f>IF(ISBLANK(Nomen.complète!J86),"-",Nomen.complète!J86)</f>
        <v>8614</v>
      </c>
      <c r="B86" s="18" t="str">
        <f>IF(ISBLANK(Nomen.complète!K86),"-",Nomen.complète!K86)</f>
        <v>Îles Salomon</v>
      </c>
    </row>
    <row r="87" spans="1:2">
      <c r="A87" s="17">
        <f>IF(ISBLANK(Nomen.complète!J87),"-",Nomen.complète!J87)</f>
        <v>8510</v>
      </c>
      <c r="B87" s="18" t="str">
        <f>IF(ISBLANK(Nomen.complète!K87),"-",Nomen.complète!K87)</f>
        <v>Inde</v>
      </c>
    </row>
    <row r="88" spans="1:2">
      <c r="A88" s="17">
        <f>IF(ISBLANK(Nomen.complète!J88),"-",Nomen.complète!J88)</f>
        <v>8511</v>
      </c>
      <c r="B88" s="18" t="str">
        <f>IF(ISBLANK(Nomen.complète!K88),"-",Nomen.complète!K88)</f>
        <v>Indonésie</v>
      </c>
    </row>
    <row r="89" spans="1:2">
      <c r="A89" s="17">
        <f>IF(ISBLANK(Nomen.complète!J89),"-",Nomen.complète!J89)</f>
        <v>8512</v>
      </c>
      <c r="B89" s="18" t="str">
        <f>IF(ISBLANK(Nomen.complète!K89),"-",Nomen.complète!K89)</f>
        <v>Irak</v>
      </c>
    </row>
    <row r="90" spans="1:2">
      <c r="A90" s="17">
        <f>IF(ISBLANK(Nomen.complète!J90),"-",Nomen.complète!J90)</f>
        <v>8513</v>
      </c>
      <c r="B90" s="18" t="str">
        <f>IF(ISBLANK(Nomen.complète!K90),"-",Nomen.complète!K90)</f>
        <v>Iran</v>
      </c>
    </row>
    <row r="91" spans="1:2">
      <c r="A91" s="17">
        <f>IF(ISBLANK(Nomen.complète!J91),"-",Nomen.complète!J91)</f>
        <v>8216</v>
      </c>
      <c r="B91" s="18" t="str">
        <f>IF(ISBLANK(Nomen.complète!K91),"-",Nomen.complète!K91)</f>
        <v>Irlande</v>
      </c>
    </row>
    <row r="92" spans="1:2">
      <c r="A92" s="17">
        <f>IF(ISBLANK(Nomen.complète!J92),"-",Nomen.complète!J92)</f>
        <v>8217</v>
      </c>
      <c r="B92" s="18" t="str">
        <f>IF(ISBLANK(Nomen.complète!K92),"-",Nomen.complète!K92)</f>
        <v>Islande</v>
      </c>
    </row>
    <row r="93" spans="1:2">
      <c r="A93" s="17">
        <f>IF(ISBLANK(Nomen.complète!J93),"-",Nomen.complète!J93)</f>
        <v>8514</v>
      </c>
      <c r="B93" s="18" t="str">
        <f>IF(ISBLANK(Nomen.complète!K93),"-",Nomen.complète!K93)</f>
        <v>Israël</v>
      </c>
    </row>
    <row r="94" spans="1:2">
      <c r="A94" s="17">
        <f>IF(ISBLANK(Nomen.complète!J94),"-",Nomen.complète!J94)</f>
        <v>8218</v>
      </c>
      <c r="B94" s="18" t="str">
        <f>IF(ISBLANK(Nomen.complète!K94),"-",Nomen.complète!K94)</f>
        <v>Italie</v>
      </c>
    </row>
    <row r="95" spans="1:2">
      <c r="A95" s="17">
        <f>IF(ISBLANK(Nomen.complète!J95),"-",Nomen.complète!J95)</f>
        <v>8421</v>
      </c>
      <c r="B95" s="18" t="str">
        <f>IF(ISBLANK(Nomen.complète!K95),"-",Nomen.complète!K95)</f>
        <v>Jamaïque</v>
      </c>
    </row>
    <row r="96" spans="1:2">
      <c r="A96" s="17">
        <f>IF(ISBLANK(Nomen.complète!J96),"-",Nomen.complète!J96)</f>
        <v>8515</v>
      </c>
      <c r="B96" s="18" t="str">
        <f>IF(ISBLANK(Nomen.complète!K96),"-",Nomen.complète!K96)</f>
        <v>Japon</v>
      </c>
    </row>
    <row r="97" spans="1:2">
      <c r="A97" s="17">
        <f>IF(ISBLANK(Nomen.complète!J97),"-",Nomen.complète!J97)</f>
        <v>8517</v>
      </c>
      <c r="B97" s="18" t="str">
        <f>IF(ISBLANK(Nomen.complète!K97),"-",Nomen.complète!K97)</f>
        <v>Jordanie</v>
      </c>
    </row>
    <row r="98" spans="1:2">
      <c r="A98" s="17">
        <f>IF(ISBLANK(Nomen.complète!J98),"-",Nomen.complète!J98)</f>
        <v>8563</v>
      </c>
      <c r="B98" s="18" t="str">
        <f>IF(ISBLANK(Nomen.complète!K98),"-",Nomen.complète!K98)</f>
        <v>Kazakhstan</v>
      </c>
    </row>
    <row r="99" spans="1:2">
      <c r="A99" s="17">
        <f>IF(ISBLANK(Nomen.complète!J99),"-",Nomen.complète!J99)</f>
        <v>8320</v>
      </c>
      <c r="B99" s="18" t="str">
        <f>IF(ISBLANK(Nomen.complète!K99),"-",Nomen.complète!K99)</f>
        <v>Kenya</v>
      </c>
    </row>
    <row r="100" spans="1:2">
      <c r="A100" s="17">
        <f>IF(ISBLANK(Nomen.complète!J100),"-",Nomen.complète!J100)</f>
        <v>8564</v>
      </c>
      <c r="B100" s="18" t="str">
        <f>IF(ISBLANK(Nomen.complète!K100),"-",Nomen.complète!K100)</f>
        <v>Kirghizistan</v>
      </c>
    </row>
    <row r="101" spans="1:2">
      <c r="A101" s="17">
        <f>IF(ISBLANK(Nomen.complète!J101),"-",Nomen.complète!J101)</f>
        <v>8616</v>
      </c>
      <c r="B101" s="18" t="str">
        <f>IF(ISBLANK(Nomen.complète!K101),"-",Nomen.complète!K101)</f>
        <v>Kiribati</v>
      </c>
    </row>
    <row r="102" spans="1:2">
      <c r="A102" s="17">
        <f>IF(ISBLANK(Nomen.complète!J102),"-",Nomen.complète!J102)</f>
        <v>8256</v>
      </c>
      <c r="B102" s="18" t="str">
        <f>IF(ISBLANK(Nomen.complète!K102),"-",Nomen.complète!K102)</f>
        <v>Kosovo</v>
      </c>
    </row>
    <row r="103" spans="1:2">
      <c r="A103" s="17">
        <f>IF(ISBLANK(Nomen.complète!J103),"-",Nomen.complète!J103)</f>
        <v>8521</v>
      </c>
      <c r="B103" s="18" t="str">
        <f>IF(ISBLANK(Nomen.complète!K103),"-",Nomen.complète!K103)</f>
        <v>Koweït</v>
      </c>
    </row>
    <row r="104" spans="1:2">
      <c r="A104" s="17">
        <f>IF(ISBLANK(Nomen.complète!J104),"-",Nomen.complète!J104)</f>
        <v>8522</v>
      </c>
      <c r="B104" s="18" t="str">
        <f>IF(ISBLANK(Nomen.complète!K104),"-",Nomen.complète!K104)</f>
        <v>Laos</v>
      </c>
    </row>
    <row r="105" spans="1:2">
      <c r="A105" s="17">
        <f>IF(ISBLANK(Nomen.complète!J105),"-",Nomen.complète!J105)</f>
        <v>8324</v>
      </c>
      <c r="B105" s="18" t="str">
        <f>IF(ISBLANK(Nomen.complète!K105),"-",Nomen.complète!K105)</f>
        <v>Lesotho</v>
      </c>
    </row>
    <row r="106" spans="1:2">
      <c r="A106" s="17">
        <f>IF(ISBLANK(Nomen.complète!J106),"-",Nomen.complète!J106)</f>
        <v>8261</v>
      </c>
      <c r="B106" s="18" t="str">
        <f>IF(ISBLANK(Nomen.complète!K106),"-",Nomen.complète!K106)</f>
        <v>Lettonie</v>
      </c>
    </row>
    <row r="107" spans="1:2">
      <c r="A107" s="17">
        <f>IF(ISBLANK(Nomen.complète!J107),"-",Nomen.complète!J107)</f>
        <v>8523</v>
      </c>
      <c r="B107" s="18" t="str">
        <f>IF(ISBLANK(Nomen.complète!K107),"-",Nomen.complète!K107)</f>
        <v>Liban</v>
      </c>
    </row>
    <row r="108" spans="1:2">
      <c r="A108" s="17">
        <f>IF(ISBLANK(Nomen.complète!J108),"-",Nomen.complète!J108)</f>
        <v>8325</v>
      </c>
      <c r="B108" s="18" t="str">
        <f>IF(ISBLANK(Nomen.complète!K108),"-",Nomen.complète!K108)</f>
        <v>Libéria</v>
      </c>
    </row>
    <row r="109" spans="1:2">
      <c r="A109" s="17">
        <f>IF(ISBLANK(Nomen.complète!J109),"-",Nomen.complète!J109)</f>
        <v>8326</v>
      </c>
      <c r="B109" s="18" t="str">
        <f>IF(ISBLANK(Nomen.complète!K109),"-",Nomen.complète!K109)</f>
        <v>Libye</v>
      </c>
    </row>
    <row r="110" spans="1:2">
      <c r="A110" s="17">
        <f>IF(ISBLANK(Nomen.complète!J110),"-",Nomen.complète!J110)</f>
        <v>8222</v>
      </c>
      <c r="B110" s="18" t="str">
        <f>IF(ISBLANK(Nomen.complète!K110),"-",Nomen.complète!K110)</f>
        <v>Liechtenstein</v>
      </c>
    </row>
    <row r="111" spans="1:2">
      <c r="A111" s="17">
        <f>IF(ISBLANK(Nomen.complète!J111),"-",Nomen.complète!J111)</f>
        <v>8262</v>
      </c>
      <c r="B111" s="18" t="str">
        <f>IF(ISBLANK(Nomen.complète!K111),"-",Nomen.complète!K111)</f>
        <v>Lituanie</v>
      </c>
    </row>
    <row r="112" spans="1:2">
      <c r="A112" s="17">
        <f>IF(ISBLANK(Nomen.complète!J112),"-",Nomen.complète!J112)</f>
        <v>8223</v>
      </c>
      <c r="B112" s="18" t="str">
        <f>IF(ISBLANK(Nomen.complète!K112),"-",Nomen.complète!K112)</f>
        <v>Luxembourg</v>
      </c>
    </row>
    <row r="113" spans="1:2">
      <c r="A113" s="17">
        <f>IF(ISBLANK(Nomen.complète!J113),"-",Nomen.complète!J113)</f>
        <v>8255</v>
      </c>
      <c r="B113" s="18" t="str">
        <f>IF(ISBLANK(Nomen.complète!K113),"-",Nomen.complète!K113)</f>
        <v>Macédoine du Nord</v>
      </c>
    </row>
    <row r="114" spans="1:2">
      <c r="A114" s="17">
        <f>IF(ISBLANK(Nomen.complète!J114),"-",Nomen.complète!J114)</f>
        <v>8327</v>
      </c>
      <c r="B114" s="18" t="str">
        <f>IF(ISBLANK(Nomen.complète!K114),"-",Nomen.complète!K114)</f>
        <v>Madagascar</v>
      </c>
    </row>
    <row r="115" spans="1:2">
      <c r="A115" s="17">
        <f>IF(ISBLANK(Nomen.complète!J115),"-",Nomen.complète!J115)</f>
        <v>8525</v>
      </c>
      <c r="B115" s="18" t="str">
        <f>IF(ISBLANK(Nomen.complète!K115),"-",Nomen.complète!K115)</f>
        <v>Malaisie</v>
      </c>
    </row>
    <row r="116" spans="1:2">
      <c r="A116" s="17">
        <f>IF(ISBLANK(Nomen.complète!J116),"-",Nomen.complète!J116)</f>
        <v>8329</v>
      </c>
      <c r="B116" s="18" t="str">
        <f>IF(ISBLANK(Nomen.complète!K116),"-",Nomen.complète!K116)</f>
        <v>Malawi</v>
      </c>
    </row>
    <row r="117" spans="1:2">
      <c r="A117" s="17">
        <f>IF(ISBLANK(Nomen.complète!J117),"-",Nomen.complète!J117)</f>
        <v>8526</v>
      </c>
      <c r="B117" s="18" t="str">
        <f>IF(ISBLANK(Nomen.complète!K117),"-",Nomen.complète!K117)</f>
        <v>Maldives</v>
      </c>
    </row>
    <row r="118" spans="1:2">
      <c r="A118" s="17">
        <f>IF(ISBLANK(Nomen.complète!J118),"-",Nomen.complète!J118)</f>
        <v>8330</v>
      </c>
      <c r="B118" s="18" t="str">
        <f>IF(ISBLANK(Nomen.complète!K118),"-",Nomen.complète!K118)</f>
        <v>Mali</v>
      </c>
    </row>
    <row r="119" spans="1:2">
      <c r="A119" s="17">
        <f>IF(ISBLANK(Nomen.complète!J119),"-",Nomen.complète!J119)</f>
        <v>8224</v>
      </c>
      <c r="B119" s="18" t="str">
        <f>IF(ISBLANK(Nomen.complète!K119),"-",Nomen.complète!K119)</f>
        <v>Malte</v>
      </c>
    </row>
    <row r="120" spans="1:2">
      <c r="A120" s="17">
        <f>IF(ISBLANK(Nomen.complète!J120),"-",Nomen.complète!J120)</f>
        <v>8331</v>
      </c>
      <c r="B120" s="18" t="str">
        <f>IF(ISBLANK(Nomen.complète!K120),"-",Nomen.complète!K120)</f>
        <v>Maroc</v>
      </c>
    </row>
    <row r="121" spans="1:2">
      <c r="A121" s="17">
        <f>IF(ISBLANK(Nomen.complète!J121),"-",Nomen.complète!J121)</f>
        <v>8333</v>
      </c>
      <c r="B121" s="18" t="str">
        <f>IF(ISBLANK(Nomen.complète!K121),"-",Nomen.complète!K121)</f>
        <v>Maurice</v>
      </c>
    </row>
    <row r="122" spans="1:2">
      <c r="A122" s="17">
        <f>IF(ISBLANK(Nomen.complète!J122),"-",Nomen.complète!J122)</f>
        <v>8332</v>
      </c>
      <c r="B122" s="18" t="str">
        <f>IF(ISBLANK(Nomen.complète!K122),"-",Nomen.complète!K122)</f>
        <v>Mauritanie</v>
      </c>
    </row>
    <row r="123" spans="1:2">
      <c r="A123" s="17">
        <f>IF(ISBLANK(Nomen.complète!J123),"-",Nomen.complète!J123)</f>
        <v>8427</v>
      </c>
      <c r="B123" s="18" t="str">
        <f>IF(ISBLANK(Nomen.complète!K123),"-",Nomen.complète!K123)</f>
        <v>Mexique</v>
      </c>
    </row>
    <row r="124" spans="1:2">
      <c r="A124" s="17">
        <f>IF(ISBLANK(Nomen.complète!J124),"-",Nomen.complète!J124)</f>
        <v>8618</v>
      </c>
      <c r="B124" s="18" t="str">
        <f>IF(ISBLANK(Nomen.complète!K124),"-",Nomen.complète!K124)</f>
        <v>Micronésie</v>
      </c>
    </row>
    <row r="125" spans="1:2">
      <c r="A125" s="17">
        <f>IF(ISBLANK(Nomen.complète!J125),"-",Nomen.complète!J125)</f>
        <v>8263</v>
      </c>
      <c r="B125" s="18" t="str">
        <f>IF(ISBLANK(Nomen.complète!K125),"-",Nomen.complète!K125)</f>
        <v>Moldova</v>
      </c>
    </row>
    <row r="126" spans="1:2">
      <c r="A126" s="17">
        <f>IF(ISBLANK(Nomen.complète!J126),"-",Nomen.complète!J126)</f>
        <v>8226</v>
      </c>
      <c r="B126" s="18" t="str">
        <f>IF(ISBLANK(Nomen.complète!K126),"-",Nomen.complète!K126)</f>
        <v>Monaco</v>
      </c>
    </row>
    <row r="127" spans="1:2">
      <c r="A127" s="17">
        <f>IF(ISBLANK(Nomen.complète!J127),"-",Nomen.complète!J127)</f>
        <v>8528</v>
      </c>
      <c r="B127" s="18" t="str">
        <f>IF(ISBLANK(Nomen.complète!K127),"-",Nomen.complète!K127)</f>
        <v>Mongolie</v>
      </c>
    </row>
    <row r="128" spans="1:2">
      <c r="A128" s="17">
        <f>IF(ISBLANK(Nomen.complète!J128),"-",Nomen.complète!J128)</f>
        <v>8254</v>
      </c>
      <c r="B128" s="18" t="str">
        <f>IF(ISBLANK(Nomen.complète!K128),"-",Nomen.complète!K128)</f>
        <v>Monténégro</v>
      </c>
    </row>
    <row r="129" spans="1:2">
      <c r="A129" s="17">
        <f>IF(ISBLANK(Nomen.complète!J129),"-",Nomen.complète!J129)</f>
        <v>8334</v>
      </c>
      <c r="B129" s="18" t="str">
        <f>IF(ISBLANK(Nomen.complète!K129),"-",Nomen.complète!K129)</f>
        <v>Mozambique</v>
      </c>
    </row>
    <row r="130" spans="1:2">
      <c r="A130" s="17">
        <f>IF(ISBLANK(Nomen.complète!J130),"-",Nomen.complète!J130)</f>
        <v>8505</v>
      </c>
      <c r="B130" s="18" t="str">
        <f>IF(ISBLANK(Nomen.complète!K130),"-",Nomen.complète!K130)</f>
        <v>Myanmar</v>
      </c>
    </row>
    <row r="131" spans="1:2">
      <c r="A131" s="17">
        <f>IF(ISBLANK(Nomen.complète!J131),"-",Nomen.complète!J131)</f>
        <v>8351</v>
      </c>
      <c r="B131" s="18" t="str">
        <f>IF(ISBLANK(Nomen.complète!K131),"-",Nomen.complète!K131)</f>
        <v>Namibie</v>
      </c>
    </row>
    <row r="132" spans="1:2">
      <c r="A132" s="17">
        <f>IF(ISBLANK(Nomen.complète!J132),"-",Nomen.complète!J132)</f>
        <v>8604</v>
      </c>
      <c r="B132" s="18" t="str">
        <f>IF(ISBLANK(Nomen.complète!K132),"-",Nomen.complète!K132)</f>
        <v>Nauru</v>
      </c>
    </row>
    <row r="133" spans="1:2">
      <c r="A133" s="17">
        <f>IF(ISBLANK(Nomen.complète!J133),"-",Nomen.complète!J133)</f>
        <v>8529</v>
      </c>
      <c r="B133" s="18" t="str">
        <f>IF(ISBLANK(Nomen.complète!K133),"-",Nomen.complète!K133)</f>
        <v>Népal</v>
      </c>
    </row>
    <row r="134" spans="1:2">
      <c r="A134" s="17">
        <f>IF(ISBLANK(Nomen.complète!J134),"-",Nomen.complète!J134)</f>
        <v>8429</v>
      </c>
      <c r="B134" s="18" t="str">
        <f>IF(ISBLANK(Nomen.complète!K134),"-",Nomen.complète!K134)</f>
        <v>Nicaragua</v>
      </c>
    </row>
    <row r="135" spans="1:2">
      <c r="A135" s="17">
        <f>IF(ISBLANK(Nomen.complète!J135),"-",Nomen.complète!J135)</f>
        <v>8335</v>
      </c>
      <c r="B135" s="18" t="str">
        <f>IF(ISBLANK(Nomen.complète!K135),"-",Nomen.complète!K135)</f>
        <v>Niger</v>
      </c>
    </row>
    <row r="136" spans="1:2">
      <c r="A136" s="17">
        <f>IF(ISBLANK(Nomen.complète!J136),"-",Nomen.complète!J136)</f>
        <v>8336</v>
      </c>
      <c r="B136" s="18" t="str">
        <f>IF(ISBLANK(Nomen.complète!K136),"-",Nomen.complète!K136)</f>
        <v>Nigéria</v>
      </c>
    </row>
    <row r="137" spans="1:2">
      <c r="A137" s="17">
        <f>IF(ISBLANK(Nomen.complète!J137),"-",Nomen.complète!J137)</f>
        <v>8228</v>
      </c>
      <c r="B137" s="18" t="str">
        <f>IF(ISBLANK(Nomen.complète!K137),"-",Nomen.complète!K137)</f>
        <v>Norvège</v>
      </c>
    </row>
    <row r="138" spans="1:2">
      <c r="A138" s="17">
        <f>IF(ISBLANK(Nomen.complète!J138),"-",Nomen.complète!J138)</f>
        <v>8607</v>
      </c>
      <c r="B138" s="18" t="str">
        <f>IF(ISBLANK(Nomen.complète!K138),"-",Nomen.complète!K138)</f>
        <v>Nouvelle-Zélande</v>
      </c>
    </row>
    <row r="139" spans="1:2">
      <c r="A139" s="17">
        <f>IF(ISBLANK(Nomen.complète!J139),"-",Nomen.complète!J139)</f>
        <v>8527</v>
      </c>
      <c r="B139" s="18" t="str">
        <f>IF(ISBLANK(Nomen.complète!K139),"-",Nomen.complète!K139)</f>
        <v>Oman</v>
      </c>
    </row>
    <row r="140" spans="1:2">
      <c r="A140" s="17">
        <f>IF(ISBLANK(Nomen.complète!J140),"-",Nomen.complète!J140)</f>
        <v>8358</v>
      </c>
      <c r="B140" s="18" t="str">
        <f>IF(ISBLANK(Nomen.complète!K140),"-",Nomen.complète!K140)</f>
        <v>Ouganda</v>
      </c>
    </row>
    <row r="141" spans="1:2">
      <c r="A141" s="17">
        <f>IF(ISBLANK(Nomen.complète!J141),"-",Nomen.complète!J141)</f>
        <v>8567</v>
      </c>
      <c r="B141" s="18" t="str">
        <f>IF(ISBLANK(Nomen.complète!K141),"-",Nomen.complète!K141)</f>
        <v>Ouzbékistan</v>
      </c>
    </row>
    <row r="142" spans="1:2">
      <c r="A142" s="17">
        <f>IF(ISBLANK(Nomen.complète!J142),"-",Nomen.complète!J142)</f>
        <v>8533</v>
      </c>
      <c r="B142" s="18" t="str">
        <f>IF(ISBLANK(Nomen.complète!K142),"-",Nomen.complète!K142)</f>
        <v>Pakistan</v>
      </c>
    </row>
    <row r="143" spans="1:2">
      <c r="A143" s="17">
        <f>IF(ISBLANK(Nomen.complète!J143),"-",Nomen.complète!J143)</f>
        <v>8619</v>
      </c>
      <c r="B143" s="18" t="str">
        <f>IF(ISBLANK(Nomen.complète!K143),"-",Nomen.complète!K143)</f>
        <v>Palaos</v>
      </c>
    </row>
    <row r="144" spans="1:2">
      <c r="A144" s="17">
        <f>IF(ISBLANK(Nomen.complète!J144),"-",Nomen.complète!J144)</f>
        <v>8550</v>
      </c>
      <c r="B144" s="18" t="str">
        <f>IF(ISBLANK(Nomen.complète!K144),"-",Nomen.complète!K144)</f>
        <v>Palestine</v>
      </c>
    </row>
    <row r="145" spans="1:2">
      <c r="A145" s="17">
        <f>IF(ISBLANK(Nomen.complète!J145),"-",Nomen.complète!J145)</f>
        <v>8430</v>
      </c>
      <c r="B145" s="18" t="str">
        <f>IF(ISBLANK(Nomen.complète!K145),"-",Nomen.complète!K145)</f>
        <v>Panama</v>
      </c>
    </row>
    <row r="146" spans="1:2">
      <c r="A146" s="17">
        <f>IF(ISBLANK(Nomen.complète!J146),"-",Nomen.complète!J146)</f>
        <v>8608</v>
      </c>
      <c r="B146" s="18" t="str">
        <f>IF(ISBLANK(Nomen.complète!K146),"-",Nomen.complète!K146)</f>
        <v>Papouasie-Nouvelle-Guinée</v>
      </c>
    </row>
    <row r="147" spans="1:2">
      <c r="A147" s="17">
        <f>IF(ISBLANK(Nomen.complète!J147),"-",Nomen.complète!J147)</f>
        <v>8431</v>
      </c>
      <c r="B147" s="18" t="str">
        <f>IF(ISBLANK(Nomen.complète!K147),"-",Nomen.complète!K147)</f>
        <v>Paraguay</v>
      </c>
    </row>
    <row r="148" spans="1:2">
      <c r="A148" s="17">
        <f>IF(ISBLANK(Nomen.complète!J148),"-",Nomen.complète!J148)</f>
        <v>8227</v>
      </c>
      <c r="B148" s="18" t="str">
        <f>IF(ISBLANK(Nomen.complète!K148),"-",Nomen.complète!K148)</f>
        <v>Pays-Bas</v>
      </c>
    </row>
    <row r="149" spans="1:2">
      <c r="A149" s="17">
        <f>IF(ISBLANK(Nomen.complète!J149),"-",Nomen.complète!J149)</f>
        <v>8432</v>
      </c>
      <c r="B149" s="18" t="str">
        <f>IF(ISBLANK(Nomen.complète!K149),"-",Nomen.complète!K149)</f>
        <v>Pérou</v>
      </c>
    </row>
    <row r="150" spans="1:2">
      <c r="A150" s="17">
        <f>IF(ISBLANK(Nomen.complète!J150),"-",Nomen.complète!J150)</f>
        <v>8534</v>
      </c>
      <c r="B150" s="18" t="str">
        <f>IF(ISBLANK(Nomen.complète!K150),"-",Nomen.complète!K150)</f>
        <v>Philippines</v>
      </c>
    </row>
    <row r="151" spans="1:2">
      <c r="A151" s="17">
        <f>IF(ISBLANK(Nomen.complète!J151),"-",Nomen.complète!J151)</f>
        <v>8230</v>
      </c>
      <c r="B151" s="18" t="str">
        <f>IF(ISBLANK(Nomen.complète!K151),"-",Nomen.complète!K151)</f>
        <v>Pologne</v>
      </c>
    </row>
    <row r="152" spans="1:2">
      <c r="A152" s="17">
        <f>IF(ISBLANK(Nomen.complète!J152),"-",Nomen.complète!J152)</f>
        <v>8231</v>
      </c>
      <c r="B152" s="18" t="str">
        <f>IF(ISBLANK(Nomen.complète!K152),"-",Nomen.complète!K152)</f>
        <v>Portugal</v>
      </c>
    </row>
    <row r="153" spans="1:2">
      <c r="A153" s="17">
        <f>IF(ISBLANK(Nomen.complète!J153),"-",Nomen.complète!J153)</f>
        <v>8519</v>
      </c>
      <c r="B153" s="18" t="str">
        <f>IF(ISBLANK(Nomen.complète!K153),"-",Nomen.complète!K153)</f>
        <v>Qatar</v>
      </c>
    </row>
    <row r="154" spans="1:2">
      <c r="A154" s="17">
        <f>IF(ISBLANK(Nomen.complète!J154),"-",Nomen.complète!J154)</f>
        <v>8360</v>
      </c>
      <c r="B154" s="18" t="str">
        <f>IF(ISBLANK(Nomen.complète!K154),"-",Nomen.complète!K154)</f>
        <v>République centrafricaine</v>
      </c>
    </row>
    <row r="155" spans="1:2">
      <c r="A155" s="17">
        <f>IF(ISBLANK(Nomen.complète!J155),"-",Nomen.complète!J155)</f>
        <v>8409</v>
      </c>
      <c r="B155" s="18" t="str">
        <f>IF(ISBLANK(Nomen.complète!K155),"-",Nomen.complète!K155)</f>
        <v>République dominicaine</v>
      </c>
    </row>
    <row r="156" spans="1:2">
      <c r="A156" s="17">
        <f>IF(ISBLANK(Nomen.complète!J156),"-",Nomen.complète!J156)</f>
        <v>8232</v>
      </c>
      <c r="B156" s="18" t="str">
        <f>IF(ISBLANK(Nomen.complète!K156),"-",Nomen.complète!K156)</f>
        <v>Roumanie</v>
      </c>
    </row>
    <row r="157" spans="1:2">
      <c r="A157" s="17">
        <f>IF(ISBLANK(Nomen.complète!J157),"-",Nomen.complète!J157)</f>
        <v>8215</v>
      </c>
      <c r="B157" s="18" t="str">
        <f>IF(ISBLANK(Nomen.complète!K157),"-",Nomen.complète!K157)</f>
        <v>Royaume-Uni</v>
      </c>
    </row>
    <row r="158" spans="1:2">
      <c r="A158" s="17">
        <f>IF(ISBLANK(Nomen.complète!J158),"-",Nomen.complète!J158)</f>
        <v>8264</v>
      </c>
      <c r="B158" s="18" t="str">
        <f>IF(ISBLANK(Nomen.complète!K158),"-",Nomen.complète!K158)</f>
        <v>Russie</v>
      </c>
    </row>
    <row r="159" spans="1:2">
      <c r="A159" s="17">
        <f>IF(ISBLANK(Nomen.complète!J159),"-",Nomen.complète!J159)</f>
        <v>8341</v>
      </c>
      <c r="B159" s="18" t="str">
        <f>IF(ISBLANK(Nomen.complète!K159),"-",Nomen.complète!K159)</f>
        <v>Rwanda</v>
      </c>
    </row>
    <row r="160" spans="1:2">
      <c r="A160" s="17">
        <f>IF(ISBLANK(Nomen.complète!J160),"-",Nomen.complète!J160)</f>
        <v>8372</v>
      </c>
      <c r="B160" s="18" t="str">
        <f>IF(ISBLANK(Nomen.complète!K160),"-",Nomen.complète!K160)</f>
        <v>Sahara Occidental</v>
      </c>
    </row>
    <row r="161" spans="1:2">
      <c r="A161" s="17">
        <f>IF(ISBLANK(Nomen.complète!J161),"-",Nomen.complète!J161)</f>
        <v>8443</v>
      </c>
      <c r="B161" s="18" t="str">
        <f>IF(ISBLANK(Nomen.complète!K161),"-",Nomen.complète!K161)</f>
        <v>Sainte-Lucie</v>
      </c>
    </row>
    <row r="162" spans="1:2">
      <c r="A162" s="17">
        <f>IF(ISBLANK(Nomen.complète!J162),"-",Nomen.complète!J162)</f>
        <v>8445</v>
      </c>
      <c r="B162" s="18" t="str">
        <f>IF(ISBLANK(Nomen.complète!K162),"-",Nomen.complète!K162)</f>
        <v>Saint-Kitts-et-Nevis</v>
      </c>
    </row>
    <row r="163" spans="1:2">
      <c r="A163" s="17">
        <f>IF(ISBLANK(Nomen.complète!J163),"-",Nomen.complète!J163)</f>
        <v>8233</v>
      </c>
      <c r="B163" s="18" t="str">
        <f>IF(ISBLANK(Nomen.complète!K163),"-",Nomen.complète!K163)</f>
        <v>Saint-Marin</v>
      </c>
    </row>
    <row r="164" spans="1:2">
      <c r="A164" s="17">
        <f>IF(ISBLANK(Nomen.complète!J164),"-",Nomen.complète!J164)</f>
        <v>8444</v>
      </c>
      <c r="B164" s="18" t="str">
        <f>IF(ISBLANK(Nomen.complète!K164),"-",Nomen.complète!K164)</f>
        <v>Saint-Vincent-et-les Grenadines</v>
      </c>
    </row>
    <row r="165" spans="1:2">
      <c r="A165" s="17">
        <f>IF(ISBLANK(Nomen.complète!J165),"-",Nomen.complète!J165)</f>
        <v>8612</v>
      </c>
      <c r="B165" s="18" t="str">
        <f>IF(ISBLANK(Nomen.complète!K165),"-",Nomen.complète!K165)</f>
        <v>Samoa</v>
      </c>
    </row>
    <row r="166" spans="1:2">
      <c r="A166" s="17">
        <f>IF(ISBLANK(Nomen.complète!J166),"-",Nomen.complète!J166)</f>
        <v>8344</v>
      </c>
      <c r="B166" s="18" t="str">
        <f>IF(ISBLANK(Nomen.complète!K166),"-",Nomen.complète!K166)</f>
        <v>Sao Tomé-et-Principe</v>
      </c>
    </row>
    <row r="167" spans="1:2">
      <c r="A167" s="17">
        <f>IF(ISBLANK(Nomen.complète!J167),"-",Nomen.complète!J167)</f>
        <v>8345</v>
      </c>
      <c r="B167" s="18" t="str">
        <f>IF(ISBLANK(Nomen.complète!K167),"-",Nomen.complète!K167)</f>
        <v>Sénégal</v>
      </c>
    </row>
    <row r="168" spans="1:2">
      <c r="A168" s="17">
        <f>IF(ISBLANK(Nomen.complète!J168),"-",Nomen.complète!J168)</f>
        <v>8248</v>
      </c>
      <c r="B168" s="18" t="str">
        <f>IF(ISBLANK(Nomen.complète!K168),"-",Nomen.complète!K168)</f>
        <v>Serbie</v>
      </c>
    </row>
    <row r="169" spans="1:2">
      <c r="A169" s="17">
        <f>IF(ISBLANK(Nomen.complète!J169),"-",Nomen.complète!J169)</f>
        <v>8346</v>
      </c>
      <c r="B169" s="18" t="str">
        <f>IF(ISBLANK(Nomen.complète!K169),"-",Nomen.complète!K169)</f>
        <v>Seychelles</v>
      </c>
    </row>
    <row r="170" spans="1:2">
      <c r="A170" s="17">
        <f>IF(ISBLANK(Nomen.complète!J170),"-",Nomen.complète!J170)</f>
        <v>8347</v>
      </c>
      <c r="B170" s="18" t="str">
        <f>IF(ISBLANK(Nomen.complète!K170),"-",Nomen.complète!K170)</f>
        <v>Sierra Leone</v>
      </c>
    </row>
    <row r="171" spans="1:2">
      <c r="A171" s="17">
        <f>IF(ISBLANK(Nomen.complète!J171),"-",Nomen.complète!J171)</f>
        <v>8537</v>
      </c>
      <c r="B171" s="18" t="str">
        <f>IF(ISBLANK(Nomen.complète!K171),"-",Nomen.complète!K171)</f>
        <v>Singapour</v>
      </c>
    </row>
    <row r="172" spans="1:2">
      <c r="A172" s="17">
        <f>IF(ISBLANK(Nomen.complète!J172),"-",Nomen.complète!J172)</f>
        <v>8243</v>
      </c>
      <c r="B172" s="18" t="str">
        <f>IF(ISBLANK(Nomen.complète!K172),"-",Nomen.complète!K172)</f>
        <v>Slovaquie</v>
      </c>
    </row>
    <row r="173" spans="1:2">
      <c r="A173" s="17">
        <f>IF(ISBLANK(Nomen.complète!J173),"-",Nomen.complète!J173)</f>
        <v>8251</v>
      </c>
      <c r="B173" s="18" t="str">
        <f>IF(ISBLANK(Nomen.complète!K173),"-",Nomen.complète!K173)</f>
        <v>Slovénie</v>
      </c>
    </row>
    <row r="174" spans="1:2">
      <c r="A174" s="17">
        <f>IF(ISBLANK(Nomen.complète!J174),"-",Nomen.complète!J174)</f>
        <v>8348</v>
      </c>
      <c r="B174" s="18" t="str">
        <f>IF(ISBLANK(Nomen.complète!K174),"-",Nomen.complète!K174)</f>
        <v>Somalie</v>
      </c>
    </row>
    <row r="175" spans="1:2">
      <c r="A175" s="17">
        <f>IF(ISBLANK(Nomen.complète!J175),"-",Nomen.complète!J175)</f>
        <v>8350</v>
      </c>
      <c r="B175" s="18" t="str">
        <f>IF(ISBLANK(Nomen.complète!K175),"-",Nomen.complète!K175)</f>
        <v>Soudan</v>
      </c>
    </row>
    <row r="176" spans="1:2">
      <c r="A176" s="17">
        <f>IF(ISBLANK(Nomen.complète!J176),"-",Nomen.complète!J176)</f>
        <v>8363</v>
      </c>
      <c r="B176" s="18" t="str">
        <f>IF(ISBLANK(Nomen.complète!K176),"-",Nomen.complète!K176)</f>
        <v>Soudan du Sud</v>
      </c>
    </row>
    <row r="177" spans="1:2">
      <c r="A177" s="17">
        <f>IF(ISBLANK(Nomen.complète!J177),"-",Nomen.complète!J177)</f>
        <v>8506</v>
      </c>
      <c r="B177" s="18" t="str">
        <f>IF(ISBLANK(Nomen.complète!K177),"-",Nomen.complète!K177)</f>
        <v>Sri Lanka</v>
      </c>
    </row>
    <row r="178" spans="1:2">
      <c r="A178" s="17">
        <f>IF(ISBLANK(Nomen.complète!J178),"-",Nomen.complète!J178)</f>
        <v>8234</v>
      </c>
      <c r="B178" s="18" t="str">
        <f>IF(ISBLANK(Nomen.complète!K178),"-",Nomen.complète!K178)</f>
        <v>Suède</v>
      </c>
    </row>
    <row r="179" spans="1:2">
      <c r="A179" s="17">
        <f>IF(ISBLANK(Nomen.complète!J179),"-",Nomen.complète!J179)</f>
        <v>8435</v>
      </c>
      <c r="B179" s="18" t="str">
        <f>IF(ISBLANK(Nomen.complète!K179),"-",Nomen.complète!K179)</f>
        <v>Suriname</v>
      </c>
    </row>
    <row r="180" spans="1:2">
      <c r="A180" s="17">
        <f>IF(ISBLANK(Nomen.complète!J180),"-",Nomen.complète!J180)</f>
        <v>8541</v>
      </c>
      <c r="B180" s="18" t="str">
        <f>IF(ISBLANK(Nomen.complète!K180),"-",Nomen.complète!K180)</f>
        <v>Syrie</v>
      </c>
    </row>
    <row r="181" spans="1:2">
      <c r="A181" s="17">
        <f>IF(ISBLANK(Nomen.complète!J181),"-",Nomen.complète!J181)</f>
        <v>8565</v>
      </c>
      <c r="B181" s="18" t="str">
        <f>IF(ISBLANK(Nomen.complète!K181),"-",Nomen.complète!K181)</f>
        <v>Tadjikistan</v>
      </c>
    </row>
    <row r="182" spans="1:2">
      <c r="A182" s="17">
        <f>IF(ISBLANK(Nomen.complète!J182),"-",Nomen.complète!J182)</f>
        <v>8507</v>
      </c>
      <c r="B182" s="18" t="str">
        <f>IF(ISBLANK(Nomen.complète!K182),"-",Nomen.complète!K182)</f>
        <v>Taïwan (Taipei chinois)</v>
      </c>
    </row>
    <row r="183" spans="1:2">
      <c r="A183" s="17">
        <f>IF(ISBLANK(Nomen.complète!J183),"-",Nomen.complète!J183)</f>
        <v>8353</v>
      </c>
      <c r="B183" s="18" t="str">
        <f>IF(ISBLANK(Nomen.complète!K183),"-",Nomen.complète!K183)</f>
        <v>Tanzanie</v>
      </c>
    </row>
    <row r="184" spans="1:2">
      <c r="A184" s="17">
        <f>IF(ISBLANK(Nomen.complète!J184),"-",Nomen.complète!J184)</f>
        <v>8356</v>
      </c>
      <c r="B184" s="18" t="str">
        <f>IF(ISBLANK(Nomen.complète!K184),"-",Nomen.complète!K184)</f>
        <v>Tchad</v>
      </c>
    </row>
    <row r="185" spans="1:2">
      <c r="A185" s="17">
        <f>IF(ISBLANK(Nomen.complète!J185),"-",Nomen.complète!J185)</f>
        <v>8244</v>
      </c>
      <c r="B185" s="18" t="str">
        <f>IF(ISBLANK(Nomen.complète!K185),"-",Nomen.complète!K185)</f>
        <v>Tchéquie</v>
      </c>
    </row>
    <row r="186" spans="1:2">
      <c r="A186" s="17">
        <f>IF(ISBLANK(Nomen.complète!J186),"-",Nomen.complète!J186)</f>
        <v>8542</v>
      </c>
      <c r="B186" s="18" t="str">
        <f>IF(ISBLANK(Nomen.complète!K186),"-",Nomen.complète!K186)</f>
        <v>Thaïlande</v>
      </c>
    </row>
    <row r="187" spans="1:2">
      <c r="A187" s="17">
        <f>IF(ISBLANK(Nomen.complète!J187),"-",Nomen.complète!J187)</f>
        <v>8547</v>
      </c>
      <c r="B187" s="18" t="str">
        <f>IF(ISBLANK(Nomen.complète!K187),"-",Nomen.complète!K187)</f>
        <v>Timor-Leste</v>
      </c>
    </row>
    <row r="188" spans="1:2">
      <c r="A188" s="17">
        <f>IF(ISBLANK(Nomen.complète!J188),"-",Nomen.complète!J188)</f>
        <v>8354</v>
      </c>
      <c r="B188" s="18" t="str">
        <f>IF(ISBLANK(Nomen.complète!K188),"-",Nomen.complète!K188)</f>
        <v>Togo</v>
      </c>
    </row>
    <row r="189" spans="1:2">
      <c r="A189" s="17">
        <f>IF(ISBLANK(Nomen.complète!J189),"-",Nomen.complète!J189)</f>
        <v>8610</v>
      </c>
      <c r="B189" s="18" t="str">
        <f>IF(ISBLANK(Nomen.complète!K189),"-",Nomen.complète!K189)</f>
        <v>Tonga</v>
      </c>
    </row>
    <row r="190" spans="1:2">
      <c r="A190" s="17">
        <f>IF(ISBLANK(Nomen.complète!J190),"-",Nomen.complète!J190)</f>
        <v>8436</v>
      </c>
      <c r="B190" s="18" t="str">
        <f>IF(ISBLANK(Nomen.complète!K190),"-",Nomen.complète!K190)</f>
        <v>Trinité-et-Tobago</v>
      </c>
    </row>
    <row r="191" spans="1:2">
      <c r="A191" s="17">
        <f>IF(ISBLANK(Nomen.complète!J191),"-",Nomen.complète!J191)</f>
        <v>8357</v>
      </c>
      <c r="B191" s="18" t="str">
        <f>IF(ISBLANK(Nomen.complète!K191),"-",Nomen.complète!K191)</f>
        <v>Tunisie</v>
      </c>
    </row>
    <row r="192" spans="1:2">
      <c r="A192" s="17">
        <f>IF(ISBLANK(Nomen.complète!J192),"-",Nomen.complète!J192)</f>
        <v>8566</v>
      </c>
      <c r="B192" s="18" t="str">
        <f>IF(ISBLANK(Nomen.complète!K192),"-",Nomen.complète!K192)</f>
        <v>Turkménistan</v>
      </c>
    </row>
    <row r="193" spans="1:2">
      <c r="A193" s="17">
        <f>IF(ISBLANK(Nomen.complète!J193),"-",Nomen.complète!J193)</f>
        <v>8239</v>
      </c>
      <c r="B193" s="18" t="str">
        <f>IF(ISBLANK(Nomen.complète!K193),"-",Nomen.complète!K193)</f>
        <v>Türkiye</v>
      </c>
    </row>
    <row r="194" spans="1:2">
      <c r="A194" s="17">
        <f>IF(ISBLANK(Nomen.complète!J194),"-",Nomen.complète!J194)</f>
        <v>8615</v>
      </c>
      <c r="B194" s="18" t="str">
        <f>IF(ISBLANK(Nomen.complète!K194),"-",Nomen.complète!K194)</f>
        <v>Tuvalu</v>
      </c>
    </row>
    <row r="195" spans="1:2">
      <c r="A195" s="17">
        <f>IF(ISBLANK(Nomen.complète!J195),"-",Nomen.complète!J195)</f>
        <v>8265</v>
      </c>
      <c r="B195" s="18" t="str">
        <f>IF(ISBLANK(Nomen.complète!K195),"-",Nomen.complète!K195)</f>
        <v>Ukraine</v>
      </c>
    </row>
    <row r="196" spans="1:2">
      <c r="A196" s="17">
        <f>IF(ISBLANK(Nomen.complète!J196),"-",Nomen.complète!J196)</f>
        <v>8437</v>
      </c>
      <c r="B196" s="18" t="str">
        <f>IF(ISBLANK(Nomen.complète!K196),"-",Nomen.complète!K196)</f>
        <v>Uruguay</v>
      </c>
    </row>
    <row r="197" spans="1:2">
      <c r="A197" s="17">
        <f>IF(ISBLANK(Nomen.complète!J197),"-",Nomen.complète!J197)</f>
        <v>8605</v>
      </c>
      <c r="B197" s="18" t="str">
        <f>IF(ISBLANK(Nomen.complète!K197),"-",Nomen.complète!K197)</f>
        <v>Vanuatu</v>
      </c>
    </row>
    <row r="198" spans="1:2">
      <c r="A198" s="17">
        <f>IF(ISBLANK(Nomen.complète!J198),"-",Nomen.complète!J198)</f>
        <v>8438</v>
      </c>
      <c r="B198" s="18" t="str">
        <f>IF(ISBLANK(Nomen.complète!K198),"-",Nomen.complète!K198)</f>
        <v>Venezuela</v>
      </c>
    </row>
    <row r="199" spans="1:2">
      <c r="A199" s="17">
        <f>IF(ISBLANK(Nomen.complète!J199),"-",Nomen.complète!J199)</f>
        <v>8545</v>
      </c>
      <c r="B199" s="18" t="str">
        <f>IF(ISBLANK(Nomen.complète!K199),"-",Nomen.complète!K199)</f>
        <v>Vietnam</v>
      </c>
    </row>
    <row r="200" spans="1:2">
      <c r="A200" s="17">
        <f>IF(ISBLANK(Nomen.complète!J200),"-",Nomen.complète!J200)</f>
        <v>8516</v>
      </c>
      <c r="B200" s="18" t="str">
        <f>IF(ISBLANK(Nomen.complète!K200),"-",Nomen.complète!K200)</f>
        <v>Yémen</v>
      </c>
    </row>
    <row r="201" spans="1:2">
      <c r="A201" s="17">
        <f>IF(ISBLANK(Nomen.complète!J201),"-",Nomen.complète!J201)</f>
        <v>8343</v>
      </c>
      <c r="B201" s="18" t="str">
        <f>IF(ISBLANK(Nomen.complète!K201),"-",Nomen.complète!K201)</f>
        <v>Zambie</v>
      </c>
    </row>
    <row r="202" spans="1:2">
      <c r="A202" s="17">
        <f>IF(ISBLANK(Nomen.complète!J202),"-",Nomen.complète!J202)</f>
        <v>8340</v>
      </c>
      <c r="B202" s="18" t="str">
        <f>IF(ISBLANK(Nomen.complète!K202),"-",Nomen.complète!K202)</f>
        <v>Zimbabwe</v>
      </c>
    </row>
    <row r="203" spans="1:2">
      <c r="A203" s="17">
        <f>IF(ISBLANK(Nomen.complète!J203),"-",Nomen.complète!J203)</f>
        <v>8998</v>
      </c>
      <c r="B203" s="18" t="str">
        <f>IF(ISBLANK(Nomen.complète!K203),"-",Nomen.complète!K203)</f>
        <v>Apatride</v>
      </c>
    </row>
    <row r="204" spans="1:2">
      <c r="A204" s="17">
        <f>IF(ISBLANK(Nomen.complète!J204),"-",Nomen.complète!J204)</f>
        <v>8999</v>
      </c>
      <c r="B204" s="18" t="str">
        <f>IF(ISBLANK(Nomen.complète!K204),"-",Nomen.complète!K204)</f>
        <v>Etat inconnu ou non indiqué</v>
      </c>
    </row>
    <row r="205" spans="1:2">
      <c r="A205" s="17" t="str">
        <f>IF(ISBLANK(Nomen.complète!J205),"-",Nomen.complète!J205)</f>
        <v>-</v>
      </c>
      <c r="B205" s="18" t="str">
        <f>IF(ISBLANK(Nomen.complète!K205),"-",Nomen.complète!K205)</f>
        <v>-</v>
      </c>
    </row>
    <row r="206" spans="1:2">
      <c r="A206" s="17" t="str">
        <f>IF(ISBLANK(Nomen.complète!J206),"-",Nomen.complète!J206)</f>
        <v>-</v>
      </c>
      <c r="B206" s="18" t="str">
        <f>IF(ISBLANK(Nomen.complète!K206),"-",Nomen.complète!K206)</f>
        <v>-</v>
      </c>
    </row>
    <row r="207" spans="1:2">
      <c r="A207" s="17" t="str">
        <f>IF(ISBLANK(Nomen.complète!J207),"-",Nomen.complète!J207)</f>
        <v>-</v>
      </c>
      <c r="B207" s="18" t="str">
        <f>IF(ISBLANK(Nomen.complète!K207),"-",Nomen.complète!K207)</f>
        <v>-</v>
      </c>
    </row>
    <row r="208" spans="1:2">
      <c r="A208" s="17" t="str">
        <f>IF(ISBLANK(Nomen.complète!J208),"-",Nomen.complète!J208)</f>
        <v>-</v>
      </c>
      <c r="B208" s="18" t="str">
        <f>IF(ISBLANK(Nomen.complète!K208),"-",Nomen.complète!K208)</f>
        <v>-</v>
      </c>
    </row>
    <row r="209" spans="1:2">
      <c r="A209" s="17" t="str">
        <f>IF(ISBLANK(Nomen.complète!J209),"-",Nomen.complète!J209)</f>
        <v>-</v>
      </c>
      <c r="B209" s="18" t="str">
        <f>IF(ISBLANK(Nomen.complète!K209),"-",Nomen.complète!K209)</f>
        <v>-</v>
      </c>
    </row>
    <row r="210" spans="1:2">
      <c r="A210" s="17" t="str">
        <f>IF(ISBLANK(Nomen.complète!J210),"-",Nomen.complète!J210)</f>
        <v>-</v>
      </c>
      <c r="B210" s="18" t="str">
        <f>IF(ISBLANK(Nomen.complète!K210),"-",Nomen.complète!K210)</f>
        <v>-</v>
      </c>
    </row>
    <row r="211" spans="1:2">
      <c r="A211" s="17" t="str">
        <f>IF(ISBLANK(Nomen.complète!J211),"-",Nomen.complète!J211)</f>
        <v>-</v>
      </c>
      <c r="B211" s="18" t="str">
        <f>IF(ISBLANK(Nomen.complète!K211),"-",Nomen.complète!K211)</f>
        <v>-</v>
      </c>
    </row>
    <row r="212" spans="1:2">
      <c r="A212" s="17" t="str">
        <f>IF(ISBLANK(Nomen.complète!J212),"-",Nomen.complète!J212)</f>
        <v>-</v>
      </c>
      <c r="B212" s="18" t="str">
        <f>IF(ISBLANK(Nomen.complète!K212),"-",Nomen.complète!K212)</f>
        <v>-</v>
      </c>
    </row>
    <row r="213" spans="1:2">
      <c r="A213" s="17" t="str">
        <f>IF(ISBLANK(Nomen.complète!J213),"-",Nomen.complète!J213)</f>
        <v>-</v>
      </c>
      <c r="B213" s="18" t="str">
        <f>IF(ISBLANK(Nomen.complète!K213),"-",Nomen.complète!K213)</f>
        <v>-</v>
      </c>
    </row>
    <row r="214" spans="1:2">
      <c r="A214" s="17" t="str">
        <f>IF(ISBLANK(Nomen.complète!J214),"-",Nomen.complète!J214)</f>
        <v>-</v>
      </c>
      <c r="B214" s="18" t="str">
        <f>IF(ISBLANK(Nomen.complète!K214),"-",Nomen.complète!K214)</f>
        <v>-</v>
      </c>
    </row>
    <row r="215" spans="1:2">
      <c r="A215" s="17" t="str">
        <f>IF(ISBLANK(Nomen.complète!J215),"-",Nomen.complète!J215)</f>
        <v>-</v>
      </c>
      <c r="B215" s="18" t="str">
        <f>IF(ISBLANK(Nomen.complète!K215),"-",Nomen.complète!K215)</f>
        <v>-</v>
      </c>
    </row>
    <row r="216" spans="1:2">
      <c r="A216" s="17" t="str">
        <f>IF(ISBLANK(Nomen.complète!J216),"-",Nomen.complète!J216)</f>
        <v>-</v>
      </c>
      <c r="B216" s="18" t="str">
        <f>IF(ISBLANK(Nomen.complète!K216),"-",Nomen.complète!K216)</f>
        <v>-</v>
      </c>
    </row>
    <row r="217" spans="1:2">
      <c r="A217" s="17" t="str">
        <f>IF(ISBLANK(Nomen.complète!J217),"-",Nomen.complète!J217)</f>
        <v>-</v>
      </c>
      <c r="B217" s="18" t="str">
        <f>IF(ISBLANK(Nomen.complète!K217),"-",Nomen.complète!K217)</f>
        <v>-</v>
      </c>
    </row>
    <row r="218" spans="1:2">
      <c r="A218" s="17" t="str">
        <f>IF(ISBLANK(Nomen.complète!J218),"-",Nomen.complète!J218)</f>
        <v>-</v>
      </c>
      <c r="B218" s="18" t="str">
        <f>IF(ISBLANK(Nomen.complète!K218),"-",Nomen.complète!K218)</f>
        <v>-</v>
      </c>
    </row>
    <row r="219" spans="1:2">
      <c r="A219" s="17" t="str">
        <f>IF(ISBLANK(Nomen.complète!J219),"-",Nomen.complète!J219)</f>
        <v>-</v>
      </c>
      <c r="B219" s="18" t="str">
        <f>IF(ISBLANK(Nomen.complète!K219),"-",Nomen.complète!K219)</f>
        <v>-</v>
      </c>
    </row>
    <row r="220" spans="1:2">
      <c r="A220" s="17" t="str">
        <f>IF(ISBLANK(Nomen.complète!J220),"-",Nomen.complète!J220)</f>
        <v>-</v>
      </c>
      <c r="B220" s="18" t="str">
        <f>IF(ISBLANK(Nomen.complète!K220),"-",Nomen.complète!K220)</f>
        <v>-</v>
      </c>
    </row>
    <row r="221" spans="1:2">
      <c r="A221" s="17" t="str">
        <f>IF(ISBLANK(Nomen.complète!J221),"-",Nomen.complète!J221)</f>
        <v>-</v>
      </c>
      <c r="B221" s="18" t="str">
        <f>IF(ISBLANK(Nomen.complète!K221),"-",Nomen.complète!K221)</f>
        <v>-</v>
      </c>
    </row>
    <row r="222" spans="1:2">
      <c r="A222" s="17" t="str">
        <f>IF(ISBLANK(Nomen.complète!J222),"-",Nomen.complète!J222)</f>
        <v>-</v>
      </c>
      <c r="B222" s="18" t="str">
        <f>IF(ISBLANK(Nomen.complète!K222),"-",Nomen.complète!K222)</f>
        <v>-</v>
      </c>
    </row>
    <row r="223" spans="1:2">
      <c r="A223" s="17" t="str">
        <f>IF(ISBLANK(Nomen.complète!J223),"-",Nomen.complète!J223)</f>
        <v>-</v>
      </c>
      <c r="B223" s="18" t="str">
        <f>IF(ISBLANK(Nomen.complète!K223),"-",Nomen.complète!K223)</f>
        <v>-</v>
      </c>
    </row>
    <row r="224" spans="1:2">
      <c r="A224" s="17" t="str">
        <f>IF(ISBLANK(Nomen.complète!J224),"-",Nomen.complète!J224)</f>
        <v>-</v>
      </c>
      <c r="B224" s="18" t="str">
        <f>IF(ISBLANK(Nomen.complète!K224),"-",Nomen.complète!K224)</f>
        <v>-</v>
      </c>
    </row>
    <row r="225" spans="1:2">
      <c r="A225" s="17" t="str">
        <f>IF(ISBLANK(Nomen.complète!J225),"-",Nomen.complète!J225)</f>
        <v>-</v>
      </c>
      <c r="B225" s="18" t="str">
        <f>IF(ISBLANK(Nomen.complète!K225),"-",Nomen.complète!K225)</f>
        <v>-</v>
      </c>
    </row>
    <row r="226" spans="1:2">
      <c r="A226" s="17" t="str">
        <f>IF(ISBLANK(Nomen.complète!J226),"-",Nomen.complète!J226)</f>
        <v>-</v>
      </c>
      <c r="B226" s="18" t="str">
        <f>IF(ISBLANK(Nomen.complète!K226),"-",Nomen.complète!K226)</f>
        <v>-</v>
      </c>
    </row>
    <row r="227" spans="1:2">
      <c r="A227" s="17" t="str">
        <f>IF(ISBLANK(Nomen.complète!J227),"-",Nomen.complète!J227)</f>
        <v>-</v>
      </c>
      <c r="B227" s="18" t="str">
        <f>IF(ISBLANK(Nomen.complète!K227),"-",Nomen.complète!K227)</f>
        <v>-</v>
      </c>
    </row>
    <row r="228" spans="1:2">
      <c r="A228" s="17" t="str">
        <f>IF(ISBLANK(Nomen.complète!J228),"-",Nomen.complète!J228)</f>
        <v>-</v>
      </c>
      <c r="B228" s="18" t="str">
        <f>IF(ISBLANK(Nomen.complète!K228),"-",Nomen.complète!K228)</f>
        <v>-</v>
      </c>
    </row>
    <row r="229" spans="1:2">
      <c r="A229" s="17" t="str">
        <f>IF(ISBLANK(Nomen.complète!J229),"-",Nomen.complète!J229)</f>
        <v>-</v>
      </c>
      <c r="B229" s="18" t="str">
        <f>IF(ISBLANK(Nomen.complète!K229),"-",Nomen.complète!K229)</f>
        <v>-</v>
      </c>
    </row>
    <row r="230" spans="1:2">
      <c r="A230" s="17" t="str">
        <f>IF(ISBLANK(Nomen.complète!J230),"-",Nomen.complète!J230)</f>
        <v>-</v>
      </c>
      <c r="B230" s="18" t="str">
        <f>IF(ISBLANK(Nomen.complète!K230),"-",Nomen.complète!K230)</f>
        <v>-</v>
      </c>
    </row>
    <row r="231" spans="1:2">
      <c r="A231" s="17" t="str">
        <f>IF(ISBLANK(Nomen.complète!J231),"-",Nomen.complète!J231)</f>
        <v>-</v>
      </c>
      <c r="B231" s="18" t="str">
        <f>IF(ISBLANK(Nomen.complète!K231),"-",Nomen.complète!K231)</f>
        <v>-</v>
      </c>
    </row>
    <row r="232" spans="1:2">
      <c r="A232" s="17" t="str">
        <f>IF(ISBLANK(Nomen.complète!J232),"-",Nomen.complète!J232)</f>
        <v>-</v>
      </c>
      <c r="B232" s="18" t="str">
        <f>IF(ISBLANK(Nomen.complète!K232),"-",Nomen.complète!K232)</f>
        <v>-</v>
      </c>
    </row>
    <row r="233" spans="1:2">
      <c r="A233" s="17" t="str">
        <f>IF(ISBLANK(Nomen.complète!J233),"-",Nomen.complète!J233)</f>
        <v>-</v>
      </c>
      <c r="B233" s="18" t="str">
        <f>IF(ISBLANK(Nomen.complète!K233),"-",Nomen.complète!K233)</f>
        <v>-</v>
      </c>
    </row>
    <row r="234" spans="1:2">
      <c r="A234" s="17" t="str">
        <f>IF(ISBLANK(Nomen.complète!J234),"-",Nomen.complète!J234)</f>
        <v>-</v>
      </c>
      <c r="B234" s="18" t="str">
        <f>IF(ISBLANK(Nomen.complète!K234),"-",Nomen.complète!K234)</f>
        <v>-</v>
      </c>
    </row>
    <row r="235" spans="1:2">
      <c r="A235" s="17" t="str">
        <f>IF(ISBLANK(Nomen.complète!J235),"-",Nomen.complète!J235)</f>
        <v>-</v>
      </c>
      <c r="B235" s="18" t="str">
        <f>IF(ISBLANK(Nomen.complète!K235),"-",Nomen.complète!K235)</f>
        <v>-</v>
      </c>
    </row>
    <row r="236" spans="1:2">
      <c r="A236" s="17" t="str">
        <f>IF(ISBLANK(Nomen.complète!J236),"-",Nomen.complète!J236)</f>
        <v>-</v>
      </c>
      <c r="B236" s="18" t="str">
        <f>IF(ISBLANK(Nomen.complète!K236),"-",Nomen.complète!K236)</f>
        <v>-</v>
      </c>
    </row>
    <row r="237" spans="1:2">
      <c r="A237" s="17" t="str">
        <f>IF(ISBLANK(Nomen.complète!J237),"-",Nomen.complète!J237)</f>
        <v>-</v>
      </c>
      <c r="B237" s="18" t="str">
        <f>IF(ISBLANK(Nomen.complète!K237),"-",Nomen.complète!K237)</f>
        <v>-</v>
      </c>
    </row>
    <row r="238" spans="1:2">
      <c r="A238" s="17" t="str">
        <f>IF(ISBLANK(Nomen.complète!J238),"-",Nomen.complète!J238)</f>
        <v>-</v>
      </c>
      <c r="B238" s="18" t="str">
        <f>IF(ISBLANK(Nomen.complète!K238),"-",Nomen.complète!K238)</f>
        <v>-</v>
      </c>
    </row>
    <row r="239" spans="1:2">
      <c r="A239" s="17" t="str">
        <f>IF(ISBLANK(Nomen.complète!J239),"-",Nomen.complète!J239)</f>
        <v>-</v>
      </c>
      <c r="B239" s="18" t="str">
        <f>IF(ISBLANK(Nomen.complète!K239),"-",Nomen.complète!K239)</f>
        <v>-</v>
      </c>
    </row>
    <row r="240" spans="1:2">
      <c r="A240" s="17" t="str">
        <f>IF(ISBLANK(Nomen.complète!J240),"-",Nomen.complète!J240)</f>
        <v>-</v>
      </c>
      <c r="B240" s="18" t="str">
        <f>IF(ISBLANK(Nomen.complète!K240),"-",Nomen.complète!K240)</f>
        <v>-</v>
      </c>
    </row>
    <row r="241" spans="1:2">
      <c r="A241" s="17" t="str">
        <f>IF(ISBLANK(Nomen.complète!J241),"-",Nomen.complète!J241)</f>
        <v>-</v>
      </c>
      <c r="B241" s="18" t="str">
        <f>IF(ISBLANK(Nomen.complète!K241),"-",Nomen.complète!K241)</f>
        <v>-</v>
      </c>
    </row>
    <row r="242" spans="1:2">
      <c r="A242" s="17" t="str">
        <f>IF(ISBLANK(Nomen.complète!J242),"-",Nomen.complète!J242)</f>
        <v>-</v>
      </c>
      <c r="B242" s="18" t="str">
        <f>IF(ISBLANK(Nomen.complète!K242),"-",Nomen.complète!K242)</f>
        <v>-</v>
      </c>
    </row>
    <row r="243" spans="1:2">
      <c r="A243" s="17" t="str">
        <f>IF(ISBLANK(Nomen.complète!J243),"-",Nomen.complète!J243)</f>
        <v>-</v>
      </c>
      <c r="B243" s="18" t="str">
        <f>IF(ISBLANK(Nomen.complète!K243),"-",Nomen.complète!K243)</f>
        <v>-</v>
      </c>
    </row>
    <row r="244" spans="1:2">
      <c r="A244" s="17" t="str">
        <f>IF(ISBLANK(Nomen.complète!J244),"-",Nomen.complète!J244)</f>
        <v>-</v>
      </c>
      <c r="B244" s="18" t="str">
        <f>IF(ISBLANK(Nomen.complète!K244),"-",Nomen.complète!K244)</f>
        <v>-</v>
      </c>
    </row>
    <row r="245" spans="1:2">
      <c r="A245" s="17" t="str">
        <f>IF(ISBLANK(Nomen.complète!J245),"-",Nomen.complète!J245)</f>
        <v>-</v>
      </c>
      <c r="B245" s="18" t="str">
        <f>IF(ISBLANK(Nomen.complète!K245),"-",Nomen.complète!K245)</f>
        <v>-</v>
      </c>
    </row>
    <row r="246" spans="1:2">
      <c r="A246" s="17" t="str">
        <f>IF(ISBLANK(Nomen.complète!J246),"-",Nomen.complète!J246)</f>
        <v>-</v>
      </c>
      <c r="B246" s="18" t="str">
        <f>IF(ISBLANK(Nomen.complète!K246),"-",Nomen.complète!K246)</f>
        <v>-</v>
      </c>
    </row>
    <row r="247" spans="1:2">
      <c r="A247" s="17" t="str">
        <f>IF(ISBLANK(Nomen.complète!J247),"-",Nomen.complète!J247)</f>
        <v>-</v>
      </c>
      <c r="B247" s="18" t="str">
        <f>IF(ISBLANK(Nomen.complète!K247),"-",Nomen.complète!K247)</f>
        <v>-</v>
      </c>
    </row>
    <row r="248" spans="1:2">
      <c r="A248" s="17" t="str">
        <f>IF(ISBLANK(Nomen.complète!J248),"-",Nomen.complète!J248)</f>
        <v>-</v>
      </c>
      <c r="B248" s="18" t="str">
        <f>IF(ISBLANK(Nomen.complète!K248),"-",Nomen.complète!K248)</f>
        <v>-</v>
      </c>
    </row>
    <row r="249" spans="1:2">
      <c r="A249" s="17" t="str">
        <f>IF(ISBLANK(Nomen.complète!J249),"-",Nomen.complète!J249)</f>
        <v>-</v>
      </c>
      <c r="B249" s="18" t="str">
        <f>IF(ISBLANK(Nomen.complète!K249),"-",Nomen.complète!K249)</f>
        <v>-</v>
      </c>
    </row>
    <row r="250" spans="1:2">
      <c r="A250" s="17" t="str">
        <f>IF(ISBLANK(Nomen.complète!J250),"-",Nomen.complète!J250)</f>
        <v>-</v>
      </c>
      <c r="B250" s="18" t="str">
        <f>IF(ISBLANK(Nomen.complète!K250),"-",Nomen.complète!K250)</f>
        <v>-</v>
      </c>
    </row>
    <row r="251" spans="1:2">
      <c r="A251" s="17" t="str">
        <f>IF(ISBLANK(Nomen.complète!J251),"-",Nomen.complète!J251)</f>
        <v>-</v>
      </c>
      <c r="B251" s="18" t="str">
        <f>IF(ISBLANK(Nomen.complète!K251),"-",Nomen.complète!K251)</f>
        <v>-</v>
      </c>
    </row>
    <row r="252" spans="1:2">
      <c r="A252" s="17" t="str">
        <f>IF(ISBLANK(Nomen.complète!J252),"-",Nomen.complète!J252)</f>
        <v>-</v>
      </c>
      <c r="B252" s="18" t="str">
        <f>IF(ISBLANK(Nomen.complète!K252),"-",Nomen.complète!K252)</f>
        <v>-</v>
      </c>
    </row>
    <row r="253" spans="1:2">
      <c r="A253" s="17" t="str">
        <f>IF(ISBLANK(Nomen.complète!J253),"-",Nomen.complète!J253)</f>
        <v>-</v>
      </c>
      <c r="B253" s="18" t="str">
        <f>IF(ISBLANK(Nomen.complète!K253),"-",Nomen.complète!K253)</f>
        <v>-</v>
      </c>
    </row>
    <row r="254" spans="1:2">
      <c r="A254" s="17" t="str">
        <f>IF(ISBLANK(Nomen.complète!J254),"-",Nomen.complète!J254)</f>
        <v>-</v>
      </c>
      <c r="B254" s="18" t="str">
        <f>IF(ISBLANK(Nomen.complète!K254),"-",Nomen.complète!K254)</f>
        <v>-</v>
      </c>
    </row>
    <row r="255" spans="1:2">
      <c r="A255" s="17" t="str">
        <f>IF(ISBLANK(Nomen.complète!J255),"-",Nomen.complète!J255)</f>
        <v>-</v>
      </c>
      <c r="B255" s="18" t="str">
        <f>IF(ISBLANK(Nomen.complète!K255),"-",Nomen.complète!K255)</f>
        <v>-</v>
      </c>
    </row>
    <row r="256" spans="1:2">
      <c r="A256" s="17" t="str">
        <f>IF(ISBLANK(Nomen.complète!J256),"-",Nomen.complète!J256)</f>
        <v>-</v>
      </c>
      <c r="B256" s="18" t="str">
        <f>IF(ISBLANK(Nomen.complète!K256),"-",Nomen.complète!K256)</f>
        <v>-</v>
      </c>
    </row>
    <row r="257" spans="1:2">
      <c r="A257" s="17" t="str">
        <f>IF(ISBLANK(Nomen.complète!J257),"-",Nomen.complète!J257)</f>
        <v>-</v>
      </c>
      <c r="B257" s="18" t="str">
        <f>IF(ISBLANK(Nomen.complète!K257),"-",Nomen.complète!K257)</f>
        <v>-</v>
      </c>
    </row>
    <row r="258" spans="1:2">
      <c r="A258" s="17" t="str">
        <f>IF(ISBLANK(Nomen.complète!J258),"-",Nomen.complète!J258)</f>
        <v>-</v>
      </c>
      <c r="B258" s="18" t="str">
        <f>IF(ISBLANK(Nomen.complète!K258),"-",Nomen.complète!K258)</f>
        <v>-</v>
      </c>
    </row>
    <row r="259" spans="1:2">
      <c r="A259" s="17" t="str">
        <f>IF(ISBLANK(Nomen.complète!J259),"-",Nomen.complète!J259)</f>
        <v>-</v>
      </c>
      <c r="B259" s="18" t="str">
        <f>IF(ISBLANK(Nomen.complète!K259),"-",Nomen.complète!K259)</f>
        <v>-</v>
      </c>
    </row>
    <row r="260" spans="1:2">
      <c r="A260" s="17" t="str">
        <f>IF(ISBLANK(Nomen.complète!J260),"-",Nomen.complète!J260)</f>
        <v>-</v>
      </c>
      <c r="B260" s="18" t="str">
        <f>IF(ISBLANK(Nomen.complète!K260),"-",Nomen.complète!K260)</f>
        <v>-</v>
      </c>
    </row>
    <row r="261" spans="1:2">
      <c r="A261" s="17" t="str">
        <f>IF(ISBLANK(Nomen.complète!J261),"-",Nomen.complète!J261)</f>
        <v>-</v>
      </c>
      <c r="B261" s="18" t="str">
        <f>IF(ISBLANK(Nomen.complète!K261),"-",Nomen.complète!K261)</f>
        <v>-</v>
      </c>
    </row>
    <row r="262" spans="1:2">
      <c r="A262" s="17" t="str">
        <f>IF(ISBLANK(Nomen.complète!J262),"-",Nomen.complète!J262)</f>
        <v>-</v>
      </c>
      <c r="B262" s="18" t="str">
        <f>IF(ISBLANK(Nomen.complète!K262),"-",Nomen.complète!K262)</f>
        <v>-</v>
      </c>
    </row>
    <row r="263" spans="1:2">
      <c r="A263" s="17" t="str">
        <f>IF(ISBLANK(Nomen.complète!J263),"-",Nomen.complète!J263)</f>
        <v>-</v>
      </c>
      <c r="B263" s="18" t="str">
        <f>IF(ISBLANK(Nomen.complète!K263),"-",Nomen.complète!K263)</f>
        <v>-</v>
      </c>
    </row>
    <row r="264" spans="1:2">
      <c r="A264" s="17" t="str">
        <f>IF(ISBLANK(Nomen.complète!J264),"-",Nomen.complète!J264)</f>
        <v>-</v>
      </c>
      <c r="B264" s="18" t="str">
        <f>IF(ISBLANK(Nomen.complète!K264),"-",Nomen.complète!K264)</f>
        <v>-</v>
      </c>
    </row>
    <row r="265" spans="1:2">
      <c r="A265" s="17" t="str">
        <f>IF(ISBLANK(Nomen.complète!J265),"-",Nomen.complète!J265)</f>
        <v>-</v>
      </c>
      <c r="B265" s="18" t="str">
        <f>IF(ISBLANK(Nomen.complète!K265),"-",Nomen.complète!K265)</f>
        <v>-</v>
      </c>
    </row>
    <row r="266" spans="1:2">
      <c r="A266" s="17" t="str">
        <f>IF(ISBLANK(Nomen.complète!J266),"-",Nomen.complète!J266)</f>
        <v>-</v>
      </c>
      <c r="B266" s="18" t="str">
        <f>IF(ISBLANK(Nomen.complète!K266),"-",Nomen.complète!K266)</f>
        <v>-</v>
      </c>
    </row>
    <row r="267" spans="1:2">
      <c r="A267" s="17" t="str">
        <f>IF(ISBLANK(Nomen.complète!J267),"-",Nomen.complète!J267)</f>
        <v>-</v>
      </c>
      <c r="B267" s="18" t="str">
        <f>IF(ISBLANK(Nomen.complète!K267),"-",Nomen.complète!K267)</f>
        <v>-</v>
      </c>
    </row>
    <row r="268" spans="1:2">
      <c r="A268" s="17" t="str">
        <f>IF(ISBLANK(Nomen.complète!J268),"-",Nomen.complète!J268)</f>
        <v>-</v>
      </c>
      <c r="B268" s="18" t="str">
        <f>IF(ISBLANK(Nomen.complète!K268),"-",Nomen.complète!K268)</f>
        <v>-</v>
      </c>
    </row>
    <row r="269" spans="1:2">
      <c r="A269" s="17" t="str">
        <f>IF(ISBLANK(Nomen.complète!J269),"-",Nomen.complète!J269)</f>
        <v>-</v>
      </c>
      <c r="B269" s="18" t="str">
        <f>IF(ISBLANK(Nomen.complète!K269),"-",Nomen.complète!K269)</f>
        <v>-</v>
      </c>
    </row>
    <row r="270" spans="1:2">
      <c r="A270" s="17" t="str">
        <f>IF(ISBLANK(Nomen.complète!J270),"-",Nomen.complète!J270)</f>
        <v>-</v>
      </c>
      <c r="B270" s="18" t="str">
        <f>IF(ISBLANK(Nomen.complète!K270),"-",Nomen.complète!K270)</f>
        <v>-</v>
      </c>
    </row>
    <row r="271" spans="1:2">
      <c r="A271" s="17" t="str">
        <f>IF(ISBLANK(Nomen.complète!J271),"-",Nomen.complète!J271)</f>
        <v>-</v>
      </c>
      <c r="B271" s="18" t="str">
        <f>IF(ISBLANK(Nomen.complète!K271),"-",Nomen.complète!K271)</f>
        <v>-</v>
      </c>
    </row>
    <row r="272" spans="1:2">
      <c r="A272" s="17" t="str">
        <f>IF(ISBLANK(Nomen.complète!J272),"-",Nomen.complète!J272)</f>
        <v>-</v>
      </c>
      <c r="B272" s="18" t="str">
        <f>IF(ISBLANK(Nomen.complète!K272),"-",Nomen.complète!K272)</f>
        <v>-</v>
      </c>
    </row>
    <row r="273" spans="1:2">
      <c r="A273" s="17" t="str">
        <f>IF(ISBLANK(Nomen.complète!J273),"-",Nomen.complète!J273)</f>
        <v>-</v>
      </c>
      <c r="B273" s="18" t="str">
        <f>IF(ISBLANK(Nomen.complète!K273),"-",Nomen.complète!K273)</f>
        <v>-</v>
      </c>
    </row>
    <row r="274" spans="1:2">
      <c r="A274" s="17" t="str">
        <f>IF(ISBLANK(Nomen.complète!J274),"-",Nomen.complète!J274)</f>
        <v>-</v>
      </c>
      <c r="B274" s="18" t="str">
        <f>IF(ISBLANK(Nomen.complète!K274),"-",Nomen.complète!K274)</f>
        <v>-</v>
      </c>
    </row>
    <row r="275" spans="1:2">
      <c r="A275" s="17" t="str">
        <f>IF(ISBLANK(Nomen.complète!J275),"-",Nomen.complète!J275)</f>
        <v>-</v>
      </c>
      <c r="B275" s="18" t="str">
        <f>IF(ISBLANK(Nomen.complète!K275),"-",Nomen.complète!K275)</f>
        <v>-</v>
      </c>
    </row>
    <row r="276" spans="1:2">
      <c r="A276" s="17" t="str">
        <f>IF(ISBLANK(Nomen.complète!J276),"-",Nomen.complète!J276)</f>
        <v>-</v>
      </c>
      <c r="B276" s="18" t="str">
        <f>IF(ISBLANK(Nomen.complète!K276),"-",Nomen.complète!K276)</f>
        <v>-</v>
      </c>
    </row>
    <row r="277" spans="1:2">
      <c r="A277" s="17" t="str">
        <f>IF(ISBLANK(Nomen.complète!J277),"-",Nomen.complète!J277)</f>
        <v>-</v>
      </c>
      <c r="B277" s="18" t="str">
        <f>IF(ISBLANK(Nomen.complète!K277),"-",Nomen.complète!K277)</f>
        <v>-</v>
      </c>
    </row>
    <row r="278" spans="1:2">
      <c r="A278" s="17" t="str">
        <f>IF(ISBLANK(Nomen.complète!J278),"-",Nomen.complète!J278)</f>
        <v>-</v>
      </c>
      <c r="B278" s="18" t="str">
        <f>IF(ISBLANK(Nomen.complète!K278),"-",Nomen.complète!K278)</f>
        <v>-</v>
      </c>
    </row>
    <row r="279" spans="1:2">
      <c r="A279" s="17" t="str">
        <f>IF(ISBLANK(Nomen.complète!J279),"-",Nomen.complète!J279)</f>
        <v>-</v>
      </c>
      <c r="B279" s="18" t="str">
        <f>IF(ISBLANK(Nomen.complète!K279),"-",Nomen.complète!K279)</f>
        <v>-</v>
      </c>
    </row>
    <row r="280" spans="1:2">
      <c r="A280" s="17" t="str">
        <f>IF(ISBLANK(Nomen.complète!J280),"-",Nomen.complète!J280)</f>
        <v>-</v>
      </c>
      <c r="B280" s="18" t="str">
        <f>IF(ISBLANK(Nomen.complète!K280),"-",Nomen.complète!K280)</f>
        <v>-</v>
      </c>
    </row>
    <row r="281" spans="1:2">
      <c r="A281" s="17" t="str">
        <f>IF(ISBLANK(Nomen.complète!J281),"-",Nomen.complète!J281)</f>
        <v>-</v>
      </c>
      <c r="B281" s="18" t="str">
        <f>IF(ISBLANK(Nomen.complète!K281),"-",Nomen.complète!K281)</f>
        <v>-</v>
      </c>
    </row>
    <row r="282" spans="1:2">
      <c r="A282" s="17" t="str">
        <f>IF(ISBLANK(Nomen.complète!J282),"-",Nomen.complète!J282)</f>
        <v>-</v>
      </c>
      <c r="B282" s="18" t="str">
        <f>IF(ISBLANK(Nomen.complète!K282),"-",Nomen.complète!K282)</f>
        <v>-</v>
      </c>
    </row>
    <row r="283" spans="1:2">
      <c r="A283" s="17" t="str">
        <f>IF(ISBLANK(Nomen.complète!J283),"-",Nomen.complète!J283)</f>
        <v>-</v>
      </c>
      <c r="B283" s="18" t="str">
        <f>IF(ISBLANK(Nomen.complète!K283),"-",Nomen.complète!K283)</f>
        <v>-</v>
      </c>
    </row>
    <row r="284" spans="1:2">
      <c r="A284" s="17" t="str">
        <f>IF(ISBLANK(Nomen.complète!J284),"-",Nomen.complète!J284)</f>
        <v>-</v>
      </c>
      <c r="B284" s="18" t="str">
        <f>IF(ISBLANK(Nomen.complète!K284),"-",Nomen.complète!K284)</f>
        <v>-</v>
      </c>
    </row>
    <row r="285" spans="1:2">
      <c r="A285" s="17" t="str">
        <f>IF(ISBLANK(Nomen.complète!J285),"-",Nomen.complète!J285)</f>
        <v>-</v>
      </c>
      <c r="B285" s="18" t="str">
        <f>IF(ISBLANK(Nomen.complète!K285),"-",Nomen.complète!K285)</f>
        <v>-</v>
      </c>
    </row>
    <row r="286" spans="1:2">
      <c r="A286" s="17" t="str">
        <f>IF(ISBLANK(Nomen.complète!J286),"-",Nomen.complète!J286)</f>
        <v>-</v>
      </c>
      <c r="B286" s="18" t="str">
        <f>IF(ISBLANK(Nomen.complète!K286),"-",Nomen.complète!K286)</f>
        <v>-</v>
      </c>
    </row>
    <row r="287" spans="1:2">
      <c r="A287" s="17" t="str">
        <f>IF(ISBLANK(Nomen.complète!J287),"-",Nomen.complète!J287)</f>
        <v>-</v>
      </c>
      <c r="B287" s="18" t="str">
        <f>IF(ISBLANK(Nomen.complète!K287),"-",Nomen.complète!K287)</f>
        <v>-</v>
      </c>
    </row>
    <row r="288" spans="1:2">
      <c r="A288" s="17" t="str">
        <f>IF(ISBLANK(Nomen.complète!J288),"-",Nomen.complète!J288)</f>
        <v>-</v>
      </c>
      <c r="B288" s="18" t="str">
        <f>IF(ISBLANK(Nomen.complète!K288),"-",Nomen.complète!K288)</f>
        <v>-</v>
      </c>
    </row>
    <row r="289" spans="1:2">
      <c r="A289" s="17" t="str">
        <f>IF(ISBLANK(Nomen.complète!J289),"-",Nomen.complète!J289)</f>
        <v>-</v>
      </c>
      <c r="B289" s="18" t="str">
        <f>IF(ISBLANK(Nomen.complète!K289),"-",Nomen.complète!K289)</f>
        <v>-</v>
      </c>
    </row>
    <row r="290" spans="1:2">
      <c r="A290" s="17" t="str">
        <f>IF(ISBLANK(Nomen.complète!J290),"-",Nomen.complète!J290)</f>
        <v>-</v>
      </c>
      <c r="B290" s="18" t="str">
        <f>IF(ISBLANK(Nomen.complète!K290),"-",Nomen.complète!K290)</f>
        <v>-</v>
      </c>
    </row>
    <row r="291" spans="1:2">
      <c r="A291" s="17" t="str">
        <f>IF(ISBLANK(Nomen.complète!J291),"-",Nomen.complète!J291)</f>
        <v>-</v>
      </c>
      <c r="B291" s="18" t="str">
        <f>IF(ISBLANK(Nomen.complète!K291),"-",Nomen.complète!K291)</f>
        <v>-</v>
      </c>
    </row>
    <row r="292" spans="1:2">
      <c r="A292" s="17" t="str">
        <f>IF(ISBLANK(Nomen.complète!J292),"-",Nomen.complète!J292)</f>
        <v>-</v>
      </c>
      <c r="B292" s="18" t="str">
        <f>IF(ISBLANK(Nomen.complète!K292),"-",Nomen.complète!K292)</f>
        <v>-</v>
      </c>
    </row>
    <row r="293" spans="1:2">
      <c r="A293" s="17" t="str">
        <f>IF(ISBLANK(Nomen.complète!J293),"-",Nomen.complète!J293)</f>
        <v>-</v>
      </c>
      <c r="B293" s="18" t="str">
        <f>IF(ISBLANK(Nomen.complète!K293),"-",Nomen.complète!K293)</f>
        <v>-</v>
      </c>
    </row>
    <row r="294" spans="1:2">
      <c r="A294" s="17" t="str">
        <f>IF(ISBLANK(Nomen.complète!J294),"-",Nomen.complète!J294)</f>
        <v>-</v>
      </c>
      <c r="B294" s="18" t="str">
        <f>IF(ISBLANK(Nomen.complète!K294),"-",Nomen.complète!K294)</f>
        <v>-</v>
      </c>
    </row>
    <row r="295" spans="1:2">
      <c r="A295" s="17" t="str">
        <f>IF(ISBLANK(Nomen.complète!J295),"-",Nomen.complète!J295)</f>
        <v>-</v>
      </c>
      <c r="B295" s="18" t="str">
        <f>IF(ISBLANK(Nomen.complète!K295),"-",Nomen.complète!K295)</f>
        <v>-</v>
      </c>
    </row>
    <row r="296" spans="1:2">
      <c r="A296" s="17" t="str">
        <f>IF(ISBLANK(Nomen.complète!J296),"-",Nomen.complète!J296)</f>
        <v>-</v>
      </c>
      <c r="B296" s="18" t="str">
        <f>IF(ISBLANK(Nomen.complète!K296),"-",Nomen.complète!K296)</f>
        <v>-</v>
      </c>
    </row>
    <row r="297" spans="1:2">
      <c r="A297" s="17" t="str">
        <f>IF(ISBLANK(Nomen.complète!J297),"-",Nomen.complète!J297)</f>
        <v>-</v>
      </c>
      <c r="B297" s="18" t="str">
        <f>IF(ISBLANK(Nomen.complète!K297),"-",Nomen.complète!K297)</f>
        <v>-</v>
      </c>
    </row>
    <row r="298" spans="1:2">
      <c r="A298" s="17" t="str">
        <f>IF(ISBLANK(Nomen.complète!J298),"-",Nomen.complète!J298)</f>
        <v>-</v>
      </c>
      <c r="B298" s="18" t="str">
        <f>IF(ISBLANK(Nomen.complète!K298),"-",Nomen.complète!K298)</f>
        <v>-</v>
      </c>
    </row>
    <row r="299" spans="1:2">
      <c r="A299" s="17" t="str">
        <f>IF(ISBLANK(Nomen.complète!J299),"-",Nomen.complète!J299)</f>
        <v>-</v>
      </c>
      <c r="B299" s="18" t="str">
        <f>IF(ISBLANK(Nomen.complète!K299),"-",Nomen.complète!K299)</f>
        <v>-</v>
      </c>
    </row>
    <row r="300" spans="1:2">
      <c r="A300" s="17" t="str">
        <f>IF(ISBLANK(Nomen.complète!J300),"-",Nomen.complète!J300)</f>
        <v>-</v>
      </c>
      <c r="B300" s="18" t="str">
        <f>IF(ISBLANK(Nomen.complète!K300),"-",Nomen.complète!K300)</f>
        <v>-</v>
      </c>
    </row>
    <row r="301" spans="1:2">
      <c r="A301" s="17" t="str">
        <f>IF(ISBLANK(Nomen.complète!J301),"-",Nomen.complète!J301)</f>
        <v>-</v>
      </c>
      <c r="B301" s="18" t="str">
        <f>IF(ISBLANK(Nomen.complète!K301),"-",Nomen.complète!K301)</f>
        <v>-</v>
      </c>
    </row>
    <row r="302" spans="1:2">
      <c r="A302" s="17" t="str">
        <f>IF(ISBLANK(Nomen.complète!J302),"-",Nomen.complète!J302)</f>
        <v>-</v>
      </c>
      <c r="B302" s="18" t="str">
        <f>IF(ISBLANK(Nomen.complète!K302),"-",Nomen.complète!K302)</f>
        <v>-</v>
      </c>
    </row>
    <row r="303" spans="1:2">
      <c r="A303" s="17" t="str">
        <f>IF(ISBLANK(Nomen.complète!J303),"-",Nomen.complète!J303)</f>
        <v>-</v>
      </c>
      <c r="B303" s="18" t="str">
        <f>IF(ISBLANK(Nomen.complète!K303),"-",Nomen.complète!K303)</f>
        <v>-</v>
      </c>
    </row>
    <row r="304" spans="1:2">
      <c r="A304" s="17" t="str">
        <f>IF(ISBLANK(Nomen.complète!J304),"-",Nomen.complète!J304)</f>
        <v>-</v>
      </c>
      <c r="B304" s="18" t="str">
        <f>IF(ISBLANK(Nomen.complète!K304),"-",Nomen.complète!K304)</f>
        <v>-</v>
      </c>
    </row>
    <row r="305" spans="1:2">
      <c r="A305" s="17" t="str">
        <f>IF(ISBLANK(Nomen.complète!J305),"-",Nomen.complète!J305)</f>
        <v>-</v>
      </c>
      <c r="B305" s="18" t="str">
        <f>IF(ISBLANK(Nomen.complète!K305),"-",Nomen.complète!K305)</f>
        <v>-</v>
      </c>
    </row>
    <row r="306" spans="1:2">
      <c r="A306" s="17" t="str">
        <f>IF(ISBLANK(Nomen.complète!J306),"-",Nomen.complète!J306)</f>
        <v>-</v>
      </c>
      <c r="B306" s="18" t="str">
        <f>IF(ISBLANK(Nomen.complète!K306),"-",Nomen.complète!K306)</f>
        <v>-</v>
      </c>
    </row>
    <row r="307" spans="1:2">
      <c r="A307" s="17" t="str">
        <f>IF(ISBLANK(Nomen.complète!J307),"-",Nomen.complète!J307)</f>
        <v>-</v>
      </c>
      <c r="B307" s="18" t="str">
        <f>IF(ISBLANK(Nomen.complète!K307),"-",Nomen.complète!K307)</f>
        <v>-</v>
      </c>
    </row>
    <row r="308" spans="1:2">
      <c r="A308" s="17" t="str">
        <f>IF(ISBLANK(Nomen.complète!J308),"-",Nomen.complète!J308)</f>
        <v>-</v>
      </c>
      <c r="B308" s="18" t="str">
        <f>IF(ISBLANK(Nomen.complète!K308),"-",Nomen.complète!K308)</f>
        <v>-</v>
      </c>
    </row>
    <row r="309" spans="1:2">
      <c r="A309" s="17" t="str">
        <f>IF(ISBLANK(Nomen.complète!J309),"-",Nomen.complète!J309)</f>
        <v>-</v>
      </c>
      <c r="B309" s="18" t="str">
        <f>IF(ISBLANK(Nomen.complète!K309),"-",Nomen.complète!K309)</f>
        <v>-</v>
      </c>
    </row>
    <row r="310" spans="1:2">
      <c r="A310" s="17" t="str">
        <f>IF(ISBLANK(Nomen.complète!J310),"-",Nomen.complète!J310)</f>
        <v>-</v>
      </c>
      <c r="B310" s="18" t="str">
        <f>IF(ISBLANK(Nomen.complète!K310),"-",Nomen.complète!K310)</f>
        <v>-</v>
      </c>
    </row>
    <row r="311" spans="1:2">
      <c r="A311" s="17" t="str">
        <f>IF(ISBLANK(Nomen.complète!J311),"-",Nomen.complète!J311)</f>
        <v>-</v>
      </c>
      <c r="B311" s="18" t="str">
        <f>IF(ISBLANK(Nomen.complète!K311),"-",Nomen.complète!K311)</f>
        <v>-</v>
      </c>
    </row>
    <row r="312" spans="1:2">
      <c r="A312" s="17" t="str">
        <f>IF(ISBLANK(Nomen.complète!J312),"-",Nomen.complète!J312)</f>
        <v>-</v>
      </c>
      <c r="B312" s="18" t="str">
        <f>IF(ISBLANK(Nomen.complète!K312),"-",Nomen.complète!K312)</f>
        <v>-</v>
      </c>
    </row>
    <row r="313" spans="1:2">
      <c r="A313" s="17" t="str">
        <f>IF(ISBLANK(Nomen.complète!J313),"-",Nomen.complète!J313)</f>
        <v>-</v>
      </c>
      <c r="B313" s="18" t="str">
        <f>IF(ISBLANK(Nomen.complète!K313),"-",Nomen.complète!K313)</f>
        <v>-</v>
      </c>
    </row>
    <row r="314" spans="1:2">
      <c r="A314" s="17" t="str">
        <f>IF(ISBLANK(Nomen.complète!J314),"-",Nomen.complète!J314)</f>
        <v>-</v>
      </c>
      <c r="B314" s="18" t="str">
        <f>IF(ISBLANK(Nomen.complète!K314),"-",Nomen.complète!K314)</f>
        <v>-</v>
      </c>
    </row>
    <row r="315" spans="1:2">
      <c r="A315" s="17" t="str">
        <f>IF(ISBLANK(Nomen.complète!J315),"-",Nomen.complète!J315)</f>
        <v>-</v>
      </c>
      <c r="B315" s="18" t="str">
        <f>IF(ISBLANK(Nomen.complète!K315),"-",Nomen.complète!K315)</f>
        <v>-</v>
      </c>
    </row>
    <row r="316" spans="1:2">
      <c r="A316" s="17" t="str">
        <f>IF(ISBLANK(Nomen.complète!J316),"-",Nomen.complète!J316)</f>
        <v>-</v>
      </c>
      <c r="B316" s="18" t="str">
        <f>IF(ISBLANK(Nomen.complète!K316),"-",Nomen.complète!K316)</f>
        <v>-</v>
      </c>
    </row>
    <row r="317" spans="1:2">
      <c r="A317" s="17" t="str">
        <f>IF(ISBLANK(Nomen.complète!J317),"-",Nomen.complète!J317)</f>
        <v>-</v>
      </c>
      <c r="B317" s="18" t="str">
        <f>IF(ISBLANK(Nomen.complète!K317),"-",Nomen.complète!K317)</f>
        <v>-</v>
      </c>
    </row>
    <row r="318" spans="1:2">
      <c r="A318" s="17" t="str">
        <f>IF(ISBLANK(Nomen.complète!J318),"-",Nomen.complète!J318)</f>
        <v>-</v>
      </c>
      <c r="B318" s="18" t="str">
        <f>IF(ISBLANK(Nomen.complète!K318),"-",Nomen.complète!K318)</f>
        <v>-</v>
      </c>
    </row>
    <row r="319" spans="1:2">
      <c r="A319" s="17" t="str">
        <f>IF(ISBLANK(Nomen.complète!J319),"-",Nomen.complète!J319)</f>
        <v>-</v>
      </c>
      <c r="B319" s="18" t="str">
        <f>IF(ISBLANK(Nomen.complète!K319),"-",Nomen.complète!K319)</f>
        <v>-</v>
      </c>
    </row>
  </sheetData>
  <sheetProtection sheet="1" objects="1" scenarios="1"/>
  <phoneticPr fontId="1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35</vt:i4>
      </vt:variant>
    </vt:vector>
  </HeadingPairs>
  <TitlesOfParts>
    <vt:vector size="52" baseType="lpstr">
      <vt:lpstr>Mode d'emploi</vt:lpstr>
      <vt:lpstr>Livraison</vt:lpstr>
      <vt:lpstr>Personnes</vt:lpstr>
      <vt:lpstr>Activités</vt:lpstr>
      <vt:lpstr>Fichier d'export</vt:lpstr>
      <vt:lpstr>Ct</vt:lpstr>
      <vt:lpstr>CatID</vt:lpstr>
      <vt:lpstr>Sexe</vt:lpstr>
      <vt:lpstr>Nat</vt:lpstr>
      <vt:lpstr>Cat pers</vt:lpstr>
      <vt:lpstr>Type contrat</vt:lpstr>
      <vt:lpstr>DipQual</vt:lpstr>
      <vt:lpstr>Inst</vt:lpstr>
      <vt:lpstr>Inst suppl.</vt:lpstr>
      <vt:lpstr>TEns</vt:lpstr>
      <vt:lpstr>TEns suppl.</vt:lpstr>
      <vt:lpstr>Nomen.complète</vt:lpstr>
      <vt:lpstr>codeaav</vt:lpstr>
      <vt:lpstr>codecatidpers</vt:lpstr>
      <vt:lpstr>codedipqual</vt:lpstr>
      <vt:lpstr>codeinst</vt:lpstr>
      <vt:lpstr>Nomen.complète!codekt</vt:lpstr>
      <vt:lpstr>codekt</vt:lpstr>
      <vt:lpstr>codenat</vt:lpstr>
      <vt:lpstr>codeperskat</vt:lpstr>
      <vt:lpstr>codeschartkla</vt:lpstr>
      <vt:lpstr>codesex</vt:lpstr>
      <vt:lpstr>ctrlnat</vt:lpstr>
      <vt:lpstr>ctrlsex</vt:lpstr>
      <vt:lpstr>libaav</vt:lpstr>
      <vt:lpstr>libcatidinst</vt:lpstr>
      <vt:lpstr>libcatidpers</vt:lpstr>
      <vt:lpstr>libdipqual</vt:lpstr>
      <vt:lpstr>libinst</vt:lpstr>
      <vt:lpstr>Nomen.complète!libkt</vt:lpstr>
      <vt:lpstr>libkt</vt:lpstr>
      <vt:lpstr>libktabb</vt:lpstr>
      <vt:lpstr>libnat</vt:lpstr>
      <vt:lpstr>libperskat</vt:lpstr>
      <vt:lpstr>libschartkla</vt:lpstr>
      <vt:lpstr>libsex</vt:lpstr>
      <vt:lpstr>persid</vt:lpstr>
      <vt:lpstr>pgebdat</vt:lpstr>
      <vt:lpstr>pid</vt:lpstr>
      <vt:lpstr>pjis</vt:lpstr>
      <vt:lpstr>pkatid</vt:lpstr>
      <vt:lpstr>pname</vt:lpstr>
      <vt:lpstr>pnat</vt:lpstr>
      <vt:lpstr>psex</vt:lpstr>
      <vt:lpstr>psurname</vt:lpstr>
      <vt:lpstr>valbvzmax</vt:lpstr>
      <vt:lpstr>valbvzmin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 Chassot</dc:creator>
  <cp:lastModifiedBy>Kaufmann Angela</cp:lastModifiedBy>
  <cp:lastPrinted>2009-09-03T07:04:11Z</cp:lastPrinted>
  <dcterms:created xsi:type="dcterms:W3CDTF">2009-06-30T12:42:24Z</dcterms:created>
  <dcterms:modified xsi:type="dcterms:W3CDTF">2024-09-23T11:30:35Z</dcterms:modified>
</cp:coreProperties>
</file>